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drawings/drawing5.xml" ContentType="application/vnd.openxmlformats-officedocument.drawing+xml"/>
  <Override PartName="/xl/charts/chart6.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9.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10.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11.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12.xml" ContentType="application/vnd.openxmlformats-officedocument.drawing+xml"/>
  <Override PartName="/xl/charts/chart15.xml" ContentType="application/vnd.openxmlformats-officedocument.drawingml.chart+xml"/>
  <Override PartName="/xl/drawings/drawing13.xml" ContentType="application/vnd.openxmlformats-officedocument.drawing+xml"/>
  <Override PartName="/xl/charts/chart16.xml" ContentType="application/vnd.openxmlformats-officedocument.drawingml.chart+xml"/>
  <Override PartName="/xl/drawings/drawing14.xml" ContentType="application/vnd.openxmlformats-officedocument.drawing+xml"/>
  <Override PartName="/xl/charts/chart17.xml" ContentType="application/vnd.openxmlformats-officedocument.drawingml.chart+xml"/>
  <Override PartName="/xl/drawings/drawing15.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harts/chart21.xml" ContentType="application/vnd.openxmlformats-officedocument.drawingml.chart+xml"/>
  <Override PartName="/xl/drawings/drawing21.xml" ContentType="application/vnd.openxmlformats-officedocument.drawing+xml"/>
  <Override PartName="/xl/charts/chart22.xml" ContentType="application/vnd.openxmlformats-officedocument.drawingml.chart+xml"/>
  <Override PartName="/xl/drawings/drawing22.xml" ContentType="application/vnd.openxmlformats-officedocument.drawing+xml"/>
  <Override PartName="/xl/charts/chart23.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charts/chart32.xml" ContentType="application/vnd.openxmlformats-officedocument.drawingml.chart+xml"/>
  <Override PartName="/xl/drawings/drawing37.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38.xml" ContentType="application/vnd.openxmlformats-officedocument.drawing+xml"/>
  <Override PartName="/xl/charts/chart35.xml" ContentType="application/vnd.openxmlformats-officedocument.drawingml.chart+xml"/>
  <Override PartName="/xl/drawings/drawing39.xml" ContentType="application/vnd.openxmlformats-officedocument.drawingml.chartshapes+xml"/>
  <Override PartName="/xl/drawings/drawing40.xml" ContentType="application/vnd.openxmlformats-officedocument.drawing+xml"/>
  <Override PartName="/xl/charts/chart36.xml" ContentType="application/vnd.openxmlformats-officedocument.drawingml.chart+xml"/>
  <Override PartName="/xl/drawings/drawing41.xml" ContentType="application/vnd.openxmlformats-officedocument.drawingml.chartshapes+xml"/>
  <Override PartName="/xl/drawings/drawing42.xml" ContentType="application/vnd.openxmlformats-officedocument.drawing+xml"/>
  <Override PartName="/xl/charts/chart37.xml" ContentType="application/vnd.openxmlformats-officedocument.drawingml.chart+xml"/>
  <Override PartName="/xl/drawings/drawing43.xml" ContentType="application/vnd.openxmlformats-officedocument.drawing+xml"/>
  <Override PartName="/xl/charts/chart38.xml" ContentType="application/vnd.openxmlformats-officedocument.drawingml.chart+xml"/>
  <Override PartName="/xl/drawings/drawing44.xml" ContentType="application/vnd.openxmlformats-officedocument.drawing+xml"/>
  <Override PartName="/xl/charts/chart39.xml" ContentType="application/vnd.openxmlformats-officedocument.drawingml.chart+xml"/>
  <Override PartName="/xl/drawings/drawing45.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drawings/drawing46.xml" ContentType="application/vnd.openxmlformats-officedocument.drawing+xml"/>
  <Override PartName="/xl/charts/chart42.xml" ContentType="application/vnd.openxmlformats-officedocument.drawingml.chart+xml"/>
  <Override PartName="/xl/drawings/drawing47.xml" ContentType="application/vnd.openxmlformats-officedocument.drawing+xml"/>
  <Override PartName="/xl/charts/chart43.xml" ContentType="application/vnd.openxmlformats-officedocument.drawingml.chart+xml"/>
  <Override PartName="/xl/drawings/drawing48.xml" ContentType="application/vnd.openxmlformats-officedocument.drawingml.chartshapes+xml"/>
  <Override PartName="/xl/drawings/drawing49.xml" ContentType="application/vnd.openxmlformats-officedocument.drawing+xml"/>
  <Override PartName="/xl/charts/chart44.xml" ContentType="application/vnd.openxmlformats-officedocument.drawingml.chart+xml"/>
  <Override PartName="/xl/theme/themeOverride2.xml" ContentType="application/vnd.openxmlformats-officedocument.themeOverride+xml"/>
  <Override PartName="/xl/drawings/drawing50.xml" ContentType="application/vnd.openxmlformats-officedocument.drawing+xml"/>
  <Override PartName="/xl/drawings/drawing51.xml" ContentType="application/vnd.openxmlformats-officedocument.drawing+xml"/>
  <Override PartName="/xl/charts/chart45.xml" ContentType="application/vnd.openxmlformats-officedocument.drawingml.chart+xml"/>
  <Override PartName="/xl/drawings/drawing52.xml" ContentType="application/vnd.openxmlformats-officedocument.drawingml.chartshapes+xml"/>
  <Override PartName="/xl/charts/chart46.xml" ContentType="application/vnd.openxmlformats-officedocument.drawingml.chart+xml"/>
  <Override PartName="/xl/theme/themeOverride3.xml" ContentType="application/vnd.openxmlformats-officedocument.themeOverride+xml"/>
  <Override PartName="/xl/drawings/drawing53.xml" ContentType="application/vnd.openxmlformats-officedocument.drawingml.chartshapes+xml"/>
  <Override PartName="/xl/drawings/drawing54.xml" ContentType="application/vnd.openxmlformats-officedocument.drawing+xml"/>
  <Override PartName="/xl/charts/chart47.xml" ContentType="application/vnd.openxmlformats-officedocument.drawingml.chart+xml"/>
  <Override PartName="/xl/drawings/drawing55.xml" ContentType="application/vnd.openxmlformats-officedocument.drawingml.chartshapes+xml"/>
  <Override PartName="/xl/drawings/drawing56.xml" ContentType="application/vnd.openxmlformats-officedocument.drawing+xml"/>
  <Override PartName="/xl/drawings/drawing57.xml" ContentType="application/vnd.openxmlformats-officedocument.drawing+xml"/>
  <Override PartName="/xl/charts/chart48.xml" ContentType="application/vnd.openxmlformats-officedocument.drawingml.chart+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charts/chart49.xml" ContentType="application/vnd.openxmlformats-officedocument.drawingml.chart+xml"/>
  <Override PartName="/xl/drawings/drawing61.xml" ContentType="application/vnd.openxmlformats-officedocument.drawing+xml"/>
  <Override PartName="/xl/charts/chart50.xml" ContentType="application/vnd.openxmlformats-officedocument.drawingml.chart+xml"/>
  <Override PartName="/xl/theme/themeOverride4.xml" ContentType="application/vnd.openxmlformats-officedocument.themeOverride+xml"/>
  <Override PartName="/xl/drawings/drawing62.xml" ContentType="application/vnd.openxmlformats-officedocument.drawing+xml"/>
  <Override PartName="/xl/charts/chart51.xml" ContentType="application/vnd.openxmlformats-officedocument.drawingml.chart+xml"/>
  <Override PartName="/xl/drawings/drawing63.xml" ContentType="application/vnd.openxmlformats-officedocument.drawing+xml"/>
  <Override PartName="/xl/charts/chart52.xml" ContentType="application/vnd.openxmlformats-officedocument.drawingml.chart+xml"/>
  <Override PartName="/xl/drawings/drawing64.xml" ContentType="application/vnd.openxmlformats-officedocument.drawing+xml"/>
  <Override PartName="/xl/charts/chart53.xml" ContentType="application/vnd.openxmlformats-officedocument.drawingml.chart+xml"/>
  <Override PartName="/xl/charts/chart54.xml" ContentType="application/vnd.openxmlformats-officedocument.drawingml.chart+xml"/>
  <Override PartName="/xl/drawings/drawing65.xml" ContentType="application/vnd.openxmlformats-officedocument.drawing+xml"/>
  <Override PartName="/xl/charts/chart55.xml" ContentType="application/vnd.openxmlformats-officedocument.drawingml.chart+xml"/>
  <Override PartName="/xl/charts/chart56.xml" ContentType="application/vnd.openxmlformats-officedocument.drawingml.chart+xml"/>
  <Override PartName="/xl/drawings/drawing66.xml" ContentType="application/vnd.openxmlformats-officedocument.drawing+xml"/>
  <Override PartName="/xl/charts/chart57.xml" ContentType="application/vnd.openxmlformats-officedocument.drawingml.chart+xml"/>
  <Override PartName="/xl/drawings/drawing67.xml" ContentType="application/vnd.openxmlformats-officedocument.drawing+xml"/>
  <Override PartName="/xl/charts/chart58.xml" ContentType="application/vnd.openxmlformats-officedocument.drawingml.chart+xml"/>
  <Override PartName="/xl/drawings/drawing68.xml" ContentType="application/vnd.openxmlformats-officedocument.drawing+xml"/>
  <Override PartName="/xl/charts/chart59.xml" ContentType="application/vnd.openxmlformats-officedocument.drawingml.chart+xml"/>
  <Override PartName="/xl/drawings/drawing69.xml" ContentType="application/vnd.openxmlformats-officedocument.drawing+xml"/>
  <Override PartName="/xl/charts/chart60.xml" ContentType="application/vnd.openxmlformats-officedocument.drawingml.chart+xml"/>
  <Override PartName="/xl/drawings/drawing70.xml" ContentType="application/vnd.openxmlformats-officedocument.drawing+xml"/>
  <Override PartName="/xl/charts/chart61.xml" ContentType="application/vnd.openxmlformats-officedocument.drawingml.chart+xml"/>
  <Override PartName="/xl/drawings/drawing71.xml" ContentType="application/vnd.openxmlformats-officedocument.drawing+xml"/>
  <Override PartName="/xl/charts/chart62.xml" ContentType="application/vnd.openxmlformats-officedocument.drawingml.chart+xml"/>
  <Override PartName="/xl/drawings/drawing72.xml" ContentType="application/vnd.openxmlformats-officedocument.drawingml.chartshapes+xml"/>
  <Override PartName="/xl/drawings/drawing73.xml" ContentType="application/vnd.openxmlformats-officedocument.drawing+xml"/>
  <Override PartName="/xl/charts/chart63.xml" ContentType="application/vnd.openxmlformats-officedocument.drawingml.chart+xml"/>
  <Override PartName="/xl/drawings/drawing74.xml" ContentType="application/vnd.openxmlformats-officedocument.drawing+xml"/>
  <Override PartName="/xl/charts/chart64.xml" ContentType="application/vnd.openxmlformats-officedocument.drawingml.chart+xml"/>
  <Override PartName="/xl/drawings/drawing75.xml" ContentType="application/vnd.openxmlformats-officedocument.drawingml.chartshapes+xml"/>
  <Override PartName="/xl/charts/chart65.xml" ContentType="application/vnd.openxmlformats-officedocument.drawingml.chart+xml"/>
  <Override PartName="/xl/drawings/drawing76.xml" ContentType="application/vnd.openxmlformats-officedocument.drawingml.chartshapes+xml"/>
  <Override PartName="/xl/drawings/drawing77.xml" ContentType="application/vnd.openxmlformats-officedocument.drawing+xml"/>
  <Override PartName="/xl/charts/chart66.xml" ContentType="application/vnd.openxmlformats-officedocument.drawingml.chart+xml"/>
  <Override PartName="/xl/charts/chart67.xml" ContentType="application/vnd.openxmlformats-officedocument.drawingml.chart+xml"/>
  <Override PartName="/xl/drawings/drawing78.xml" ContentType="application/vnd.openxmlformats-officedocument.drawing+xml"/>
  <Override PartName="/xl/charts/chart68.xml" ContentType="application/vnd.openxmlformats-officedocument.drawingml.chart+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charts/chart69.xml" ContentType="application/vnd.openxmlformats-officedocument.drawingml.chart+xml"/>
  <Override PartName="/xl/drawings/drawing84.xml" ContentType="application/vnd.openxmlformats-officedocument.drawing+xml"/>
  <Override PartName="/xl/charts/chart70.xml" ContentType="application/vnd.openxmlformats-officedocument.drawingml.chart+xml"/>
  <Override PartName="/xl/drawings/drawing85.xml" ContentType="application/vnd.openxmlformats-officedocument.drawing+xml"/>
  <Override PartName="/xl/charts/chart71.xml" ContentType="application/vnd.openxmlformats-officedocument.drawingml.chart+xml"/>
  <Override PartName="/xl/drawings/drawing86.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F:\03 - Publications\02 - Rapports annuels du COR\Juin 2019\4_Documents diffusés\Tableaux_graphiques_diffusés\"/>
    </mc:Choice>
  </mc:AlternateContent>
  <bookViews>
    <workbookView xWindow="-150" yWindow="615" windowWidth="10515" windowHeight="11010" firstSheet="14" activeTab="23"/>
  </bookViews>
  <sheets>
    <sheet name="SOMMAIRE" sheetId="56" r:id="rId1"/>
    <sheet name="Tab 2.1" sheetId="31" r:id="rId2"/>
    <sheet name="Fig 2.2" sheetId="32" r:id="rId3"/>
    <sheet name="Fig 2.3" sheetId="33" r:id="rId4"/>
    <sheet name="Fig 2.4" sheetId="34" r:id="rId5"/>
    <sheet name="Fig 2.5" sheetId="35" r:id="rId6"/>
    <sheet name="Tab 2.6" sheetId="36" r:id="rId7"/>
    <sheet name="Tab 2.7" sheetId="37" r:id="rId8"/>
    <sheet name="Fig 2.8" sheetId="38" r:id="rId9"/>
    <sheet name="Fig 2.9" sheetId="39" r:id="rId10"/>
    <sheet name="Fig 2.10" sheetId="40" r:id="rId11"/>
    <sheet name="Fig 2.11" sheetId="41" r:id="rId12"/>
    <sheet name="Fig 2.12" sheetId="42" r:id="rId13"/>
    <sheet name="Fig 2.13" sheetId="43" r:id="rId14"/>
    <sheet name="Fig 2.14" sheetId="44" r:id="rId15"/>
    <sheet name="Fig 2.15" sheetId="45" r:id="rId16"/>
    <sheet name="Tab 2.16" sheetId="46" r:id="rId17"/>
    <sheet name="Tab 2.17" sheetId="47" r:id="rId18"/>
    <sheet name="Tab 2.18" sheetId="48" r:id="rId19"/>
    <sheet name="Tab 2.19" sheetId="49" r:id="rId20"/>
    <sheet name="Fig 2.20" sheetId="50" r:id="rId21"/>
    <sheet name="Fig 2.21" sheetId="51" r:id="rId22"/>
    <sheet name="Fig 2.22" sheetId="52" r:id="rId23"/>
    <sheet name="Fig 2.23" sheetId="53" r:id="rId24"/>
    <sheet name="Fig 2.24" sheetId="54" r:id="rId25"/>
    <sheet name="Fig 2.25" sheetId="55" r:id="rId26"/>
    <sheet name="Fig 2.26" sheetId="73" r:id="rId27"/>
    <sheet name="Fig 2.27" sheetId="74" r:id="rId28"/>
    <sheet name="Fig 2.28" sheetId="75" r:id="rId29"/>
    <sheet name="Fig 2.29" sheetId="80" r:id="rId30"/>
    <sheet name="Fig 2.30" sheetId="81" r:id="rId31"/>
    <sheet name="Fig 2.31" sheetId="82" r:id="rId32"/>
    <sheet name="Fig 2.32" sheetId="83" r:id="rId33"/>
    <sheet name="Fig 2.33" sheetId="76" r:id="rId34"/>
    <sheet name="Fig 2.34" sheetId="77" r:id="rId35"/>
    <sheet name="Fig 2.35" sheetId="78" r:id="rId36"/>
    <sheet name="Fig 2.36" sheetId="79" r:id="rId37"/>
    <sheet name="Fig 2.37" sheetId="57" r:id="rId38"/>
    <sheet name="Fig 2.38" sheetId="58" r:id="rId39"/>
    <sheet name="Fig 2.39" sheetId="59" r:id="rId40"/>
    <sheet name="Fig 2.40" sheetId="60" r:id="rId41"/>
    <sheet name="Fig 2.41" sheetId="61" r:id="rId42"/>
    <sheet name="Fig 2.42" sheetId="62" r:id="rId43"/>
    <sheet name="Fig 2.43" sheetId="63" r:id="rId44"/>
    <sheet name="Fig 2.44" sheetId="64" r:id="rId45"/>
    <sheet name="Fig 2.45" sheetId="67" r:id="rId46"/>
    <sheet name="Fig 2.46" sheetId="68" r:id="rId47"/>
    <sheet name="Fig 2.47" sheetId="84" r:id="rId48"/>
    <sheet name="Fig 2.48" sheetId="69" r:id="rId49"/>
    <sheet name="Fig 2.49" sheetId="71" r:id="rId50"/>
    <sheet name="Tab 2.50" sheetId="65" r:id="rId51"/>
    <sheet name="Fig 2.51" sheetId="66" r:id="rId52"/>
    <sheet name="Tab 2.52" sheetId="85" r:id="rId53"/>
    <sheet name="Tab 2.53" sheetId="72" r:id="rId54"/>
    <sheet name="Fig 2.54" sheetId="20" r:id="rId55"/>
    <sheet name="Fig 2.55" sheetId="21" r:id="rId56"/>
    <sheet name="Fig 2.56" sheetId="22" r:id="rId57"/>
    <sheet name="Fig 2.57" sheetId="25" r:id="rId58"/>
    <sheet name="Fig 2.58" sheetId="23" r:id="rId59"/>
    <sheet name="Fig 2.59" sheetId="19" r:id="rId60"/>
    <sheet name="Fig 2.60" sheetId="1" r:id="rId61"/>
    <sheet name="Fig 2.61" sheetId="2" r:id="rId62"/>
    <sheet name="Fig 2.62" sheetId="3" r:id="rId63"/>
    <sheet name="Fig 2.63" sheetId="4" r:id="rId64"/>
    <sheet name="Fig 2.64" sheetId="5" r:id="rId65"/>
    <sheet name="Fig 2.65" sheetId="6" r:id="rId66"/>
    <sheet name="Fig 2.66" sheetId="7" r:id="rId67"/>
    <sheet name="Fig 2.67" sheetId="8" r:id="rId68"/>
    <sheet name="Fig 2.68" sheetId="9" r:id="rId69"/>
    <sheet name="Fig 2.69" sheetId="10" r:id="rId70"/>
    <sheet name="Tab 2.70" sheetId="11" r:id="rId71"/>
    <sheet name="Fig 2.71" sheetId="26" r:id="rId72"/>
    <sheet name="Tab 2.72" sheetId="13" r:id="rId73"/>
    <sheet name="Tab 2.73" sheetId="15" r:id="rId74"/>
    <sheet name="Fig 2.74" sheetId="24" r:id="rId75"/>
    <sheet name="Fig 2.75" sheetId="17" r:id="rId76"/>
    <sheet name="Fig 2.76" sheetId="18" r:id="rId77"/>
  </sheets>
  <externalReferences>
    <externalReference r:id="rId78"/>
    <externalReference r:id="rId79"/>
    <externalReference r:id="rId80"/>
    <externalReference r:id="rId81"/>
    <externalReference r:id="rId82"/>
  </externalReferences>
  <definedNames>
    <definedName name="__123Graph_ABERLGRAP" localSheetId="10" hidden="1">'[1]Time series'!#REF!</definedName>
    <definedName name="__123Graph_ABERLGRAP" localSheetId="21" hidden="1">'[1]Time series'!#REF!</definedName>
    <definedName name="__123Graph_ABERLGRAP" localSheetId="27" hidden="1">'[1]Time series'!#REF!</definedName>
    <definedName name="__123Graph_ABERLGRAP" localSheetId="31" hidden="1">'[1]Time series'!#REF!</definedName>
    <definedName name="__123Graph_ABERLGRAP" localSheetId="32" hidden="1">'[1]Time series'!#REF!</definedName>
    <definedName name="__123Graph_ABERLGRAP" localSheetId="35" hidden="1">'[1]Time series'!#REF!</definedName>
    <definedName name="__123Graph_ABERLGRAP" localSheetId="36" hidden="1">'[1]Time series'!#REF!</definedName>
    <definedName name="__123Graph_ABERLGRAP" localSheetId="37" hidden="1">'[1]Time series'!#REF!</definedName>
    <definedName name="__123Graph_ABERLGRAP" localSheetId="39" hidden="1">'[1]Time series'!#REF!</definedName>
    <definedName name="__123Graph_ABERLGRAP" localSheetId="40" hidden="1">'[1]Time series'!#REF!</definedName>
    <definedName name="__123Graph_ABERLGRAP" localSheetId="41" hidden="1">'[1]Time series'!#REF!</definedName>
    <definedName name="__123Graph_ABERLGRAP" localSheetId="42" hidden="1">'[1]Time series'!#REF!</definedName>
    <definedName name="__123Graph_ABERLGRAP" localSheetId="44" hidden="1">'[1]Time series'!#REF!</definedName>
    <definedName name="__123Graph_ABERLGRAP" localSheetId="5" hidden="1">'[1]Time series'!#REF!</definedName>
    <definedName name="__123Graph_ABERLGRAP" localSheetId="51" hidden="1">'[1]Time series'!#REF!</definedName>
    <definedName name="__123Graph_ABERLGRAP" localSheetId="54" hidden="1">'[1]Time series'!#REF!</definedName>
    <definedName name="__123Graph_ABERLGRAP" localSheetId="55" hidden="1">'[1]Time series'!#REF!</definedName>
    <definedName name="__123Graph_ABERLGRAP" localSheetId="56" hidden="1">'[1]Time series'!#REF!</definedName>
    <definedName name="__123Graph_ABERLGRAP" localSheetId="57" hidden="1">'[1]Time series'!#REF!</definedName>
    <definedName name="__123Graph_ABERLGRAP" localSheetId="58" hidden="1">'[1]Time series'!#REF!</definedName>
    <definedName name="__123Graph_ABERLGRAP" localSheetId="59" hidden="1">'[1]Time series'!#REF!</definedName>
    <definedName name="__123Graph_ABERLGRAP" localSheetId="17" hidden="1">'[1]Time series'!#REF!</definedName>
    <definedName name="__123Graph_ABERLGRAP" localSheetId="52" hidden="1">'[1]Time series'!#REF!</definedName>
    <definedName name="__123Graph_ABERLGRAP" localSheetId="6" hidden="1">'[1]Time series'!#REF!</definedName>
    <definedName name="__123Graph_ABERLGRAP" hidden="1">'[1]Time series'!#REF!</definedName>
    <definedName name="__123Graph_ACATCH1" localSheetId="10" hidden="1">'[1]Time series'!#REF!</definedName>
    <definedName name="__123Graph_ACATCH1" localSheetId="21" hidden="1">'[1]Time series'!#REF!</definedName>
    <definedName name="__123Graph_ACATCH1" localSheetId="27" hidden="1">'[1]Time series'!#REF!</definedName>
    <definedName name="__123Graph_ACATCH1" localSheetId="31" hidden="1">'[1]Time series'!#REF!</definedName>
    <definedName name="__123Graph_ACATCH1" localSheetId="32" hidden="1">'[1]Time series'!#REF!</definedName>
    <definedName name="__123Graph_ACATCH1" localSheetId="35" hidden="1">'[1]Time series'!#REF!</definedName>
    <definedName name="__123Graph_ACATCH1" localSheetId="36" hidden="1">'[1]Time series'!#REF!</definedName>
    <definedName name="__123Graph_ACATCH1" localSheetId="37" hidden="1">'[1]Time series'!#REF!</definedName>
    <definedName name="__123Graph_ACATCH1" localSheetId="39" hidden="1">'[1]Time series'!#REF!</definedName>
    <definedName name="__123Graph_ACATCH1" localSheetId="40" hidden="1">'[1]Time series'!#REF!</definedName>
    <definedName name="__123Graph_ACATCH1" localSheetId="41" hidden="1">'[1]Time series'!#REF!</definedName>
    <definedName name="__123Graph_ACATCH1" localSheetId="42" hidden="1">'[1]Time series'!#REF!</definedName>
    <definedName name="__123Graph_ACATCH1" localSheetId="44" hidden="1">'[1]Time series'!#REF!</definedName>
    <definedName name="__123Graph_ACATCH1" localSheetId="5" hidden="1">'[1]Time series'!#REF!</definedName>
    <definedName name="__123Graph_ACATCH1" localSheetId="51" hidden="1">'[1]Time series'!#REF!</definedName>
    <definedName name="__123Graph_ACATCH1" localSheetId="54" hidden="1">'[1]Time series'!#REF!</definedName>
    <definedName name="__123Graph_ACATCH1" localSheetId="55" hidden="1">'[1]Time series'!#REF!</definedName>
    <definedName name="__123Graph_ACATCH1" localSheetId="56" hidden="1">'[1]Time series'!#REF!</definedName>
    <definedName name="__123Graph_ACATCH1" localSheetId="57" hidden="1">'[1]Time series'!#REF!</definedName>
    <definedName name="__123Graph_ACATCH1" localSheetId="58" hidden="1">'[1]Time series'!#REF!</definedName>
    <definedName name="__123Graph_ACATCH1" localSheetId="59" hidden="1">'[1]Time series'!#REF!</definedName>
    <definedName name="__123Graph_ACATCH1" localSheetId="17" hidden="1">'[1]Time series'!#REF!</definedName>
    <definedName name="__123Graph_ACATCH1" localSheetId="52" hidden="1">'[1]Time series'!#REF!</definedName>
    <definedName name="__123Graph_ACATCH1" localSheetId="6" hidden="1">'[1]Time series'!#REF!</definedName>
    <definedName name="__123Graph_ACATCH1" hidden="1">'[1]Time series'!#REF!</definedName>
    <definedName name="__123Graph_ACONVERG1" localSheetId="10" hidden="1">'[1]Time series'!#REF!</definedName>
    <definedName name="__123Graph_ACONVERG1" localSheetId="21" hidden="1">'[1]Time series'!#REF!</definedName>
    <definedName name="__123Graph_ACONVERG1" localSheetId="27" hidden="1">'[1]Time series'!#REF!</definedName>
    <definedName name="__123Graph_ACONVERG1" localSheetId="31" hidden="1">'[1]Time series'!#REF!</definedName>
    <definedName name="__123Graph_ACONVERG1" localSheetId="32" hidden="1">'[1]Time series'!#REF!</definedName>
    <definedName name="__123Graph_ACONVERG1" localSheetId="35" hidden="1">'[1]Time series'!#REF!</definedName>
    <definedName name="__123Graph_ACONVERG1" localSheetId="36" hidden="1">'[1]Time series'!#REF!</definedName>
    <definedName name="__123Graph_ACONVERG1" localSheetId="37" hidden="1">'[1]Time series'!#REF!</definedName>
    <definedName name="__123Graph_ACONVERG1" localSheetId="39" hidden="1">'[1]Time series'!#REF!</definedName>
    <definedName name="__123Graph_ACONVERG1" localSheetId="40" hidden="1">'[1]Time series'!#REF!</definedName>
    <definedName name="__123Graph_ACONVERG1" localSheetId="41" hidden="1">'[1]Time series'!#REF!</definedName>
    <definedName name="__123Graph_ACONVERG1" localSheetId="42" hidden="1">'[1]Time series'!#REF!</definedName>
    <definedName name="__123Graph_ACONVERG1" localSheetId="44" hidden="1">'[1]Time series'!#REF!</definedName>
    <definedName name="__123Graph_ACONVERG1" localSheetId="5" hidden="1">'[1]Time series'!#REF!</definedName>
    <definedName name="__123Graph_ACONVERG1" localSheetId="51" hidden="1">'[1]Time series'!#REF!</definedName>
    <definedName name="__123Graph_ACONVERG1" localSheetId="54" hidden="1">'[1]Time series'!#REF!</definedName>
    <definedName name="__123Graph_ACONVERG1" localSheetId="55" hidden="1">'[1]Time series'!#REF!</definedName>
    <definedName name="__123Graph_ACONVERG1" localSheetId="56" hidden="1">'[1]Time series'!#REF!</definedName>
    <definedName name="__123Graph_ACONVERG1" localSheetId="57" hidden="1">'[1]Time series'!#REF!</definedName>
    <definedName name="__123Graph_ACONVERG1" localSheetId="58" hidden="1">'[1]Time series'!#REF!</definedName>
    <definedName name="__123Graph_ACONVERG1" localSheetId="59" hidden="1">'[1]Time series'!#REF!</definedName>
    <definedName name="__123Graph_ACONVERG1" localSheetId="17" hidden="1">'[1]Time series'!#REF!</definedName>
    <definedName name="__123Graph_ACONVERG1" localSheetId="52" hidden="1">'[1]Time series'!#REF!</definedName>
    <definedName name="__123Graph_ACONVERG1" localSheetId="6" hidden="1">'[1]Time series'!#REF!</definedName>
    <definedName name="__123Graph_ACONVERG1" hidden="1">'[1]Time series'!#REF!</definedName>
    <definedName name="__123Graph_AGRAPH2" localSheetId="10" hidden="1">'[1]Time series'!#REF!</definedName>
    <definedName name="__123Graph_AGRAPH2" localSheetId="21" hidden="1">'[1]Time series'!#REF!</definedName>
    <definedName name="__123Graph_AGRAPH2" localSheetId="27" hidden="1">'[1]Time series'!#REF!</definedName>
    <definedName name="__123Graph_AGRAPH2" localSheetId="31" hidden="1">'[1]Time series'!#REF!</definedName>
    <definedName name="__123Graph_AGRAPH2" localSheetId="32" hidden="1">'[1]Time series'!#REF!</definedName>
    <definedName name="__123Graph_AGRAPH2" localSheetId="35" hidden="1">'[1]Time series'!#REF!</definedName>
    <definedName name="__123Graph_AGRAPH2" localSheetId="36" hidden="1">'[1]Time series'!#REF!</definedName>
    <definedName name="__123Graph_AGRAPH2" localSheetId="37" hidden="1">'[1]Time series'!#REF!</definedName>
    <definedName name="__123Graph_AGRAPH2" localSheetId="39" hidden="1">'[1]Time series'!#REF!</definedName>
    <definedName name="__123Graph_AGRAPH2" localSheetId="40" hidden="1">'[1]Time series'!#REF!</definedName>
    <definedName name="__123Graph_AGRAPH2" localSheetId="41" hidden="1">'[1]Time series'!#REF!</definedName>
    <definedName name="__123Graph_AGRAPH2" localSheetId="42" hidden="1">'[1]Time series'!#REF!</definedName>
    <definedName name="__123Graph_AGRAPH2" localSheetId="44" hidden="1">'[1]Time series'!#REF!</definedName>
    <definedName name="__123Graph_AGRAPH2" localSheetId="5" hidden="1">'[1]Time series'!#REF!</definedName>
    <definedName name="__123Graph_AGRAPH2" localSheetId="51" hidden="1">'[1]Time series'!#REF!</definedName>
    <definedName name="__123Graph_AGRAPH2" localSheetId="54" hidden="1">'[1]Time series'!#REF!</definedName>
    <definedName name="__123Graph_AGRAPH2" localSheetId="55" hidden="1">'[1]Time series'!#REF!</definedName>
    <definedName name="__123Graph_AGRAPH2" localSheetId="56" hidden="1">'[1]Time series'!#REF!</definedName>
    <definedName name="__123Graph_AGRAPH2" localSheetId="57" hidden="1">'[1]Time series'!#REF!</definedName>
    <definedName name="__123Graph_AGRAPH2" localSheetId="58" hidden="1">'[1]Time series'!#REF!</definedName>
    <definedName name="__123Graph_AGRAPH2" localSheetId="59" hidden="1">'[1]Time series'!#REF!</definedName>
    <definedName name="__123Graph_AGRAPH2" localSheetId="17" hidden="1">'[1]Time series'!#REF!</definedName>
    <definedName name="__123Graph_AGRAPH2" localSheetId="52" hidden="1">'[1]Time series'!#REF!</definedName>
    <definedName name="__123Graph_AGRAPH2" localSheetId="6" hidden="1">'[1]Time series'!#REF!</definedName>
    <definedName name="__123Graph_AGRAPH2" hidden="1">'[1]Time series'!#REF!</definedName>
    <definedName name="__123Graph_AGRAPH41" localSheetId="10" hidden="1">'[1]Time series'!#REF!</definedName>
    <definedName name="__123Graph_AGRAPH41" localSheetId="21" hidden="1">'[1]Time series'!#REF!</definedName>
    <definedName name="__123Graph_AGRAPH41" localSheetId="27" hidden="1">'[1]Time series'!#REF!</definedName>
    <definedName name="__123Graph_AGRAPH41" localSheetId="31" hidden="1">'[1]Time series'!#REF!</definedName>
    <definedName name="__123Graph_AGRAPH41" localSheetId="32" hidden="1">'[1]Time series'!#REF!</definedName>
    <definedName name="__123Graph_AGRAPH41" localSheetId="35" hidden="1">'[1]Time series'!#REF!</definedName>
    <definedName name="__123Graph_AGRAPH41" localSheetId="36" hidden="1">'[1]Time series'!#REF!</definedName>
    <definedName name="__123Graph_AGRAPH41" localSheetId="37" hidden="1">'[1]Time series'!#REF!</definedName>
    <definedName name="__123Graph_AGRAPH41" localSheetId="39" hidden="1">'[1]Time series'!#REF!</definedName>
    <definedName name="__123Graph_AGRAPH41" localSheetId="40" hidden="1">'[1]Time series'!#REF!</definedName>
    <definedName name="__123Graph_AGRAPH41" localSheetId="41" hidden="1">'[1]Time series'!#REF!</definedName>
    <definedName name="__123Graph_AGRAPH41" localSheetId="42" hidden="1">'[1]Time series'!#REF!</definedName>
    <definedName name="__123Graph_AGRAPH41" localSheetId="44" hidden="1">'[1]Time series'!#REF!</definedName>
    <definedName name="__123Graph_AGRAPH41" localSheetId="5" hidden="1">'[1]Time series'!#REF!</definedName>
    <definedName name="__123Graph_AGRAPH41" localSheetId="51" hidden="1">'[1]Time series'!#REF!</definedName>
    <definedName name="__123Graph_AGRAPH41" localSheetId="54" hidden="1">'[1]Time series'!#REF!</definedName>
    <definedName name="__123Graph_AGRAPH41" localSheetId="55" hidden="1">'[1]Time series'!#REF!</definedName>
    <definedName name="__123Graph_AGRAPH41" localSheetId="56" hidden="1">'[1]Time series'!#REF!</definedName>
    <definedName name="__123Graph_AGRAPH41" localSheetId="57" hidden="1">'[1]Time series'!#REF!</definedName>
    <definedName name="__123Graph_AGRAPH41" localSheetId="58" hidden="1">'[1]Time series'!#REF!</definedName>
    <definedName name="__123Graph_AGRAPH41" localSheetId="59" hidden="1">'[1]Time series'!#REF!</definedName>
    <definedName name="__123Graph_AGRAPH41" localSheetId="17" hidden="1">'[1]Time series'!#REF!</definedName>
    <definedName name="__123Graph_AGRAPH41" localSheetId="52" hidden="1">'[1]Time series'!#REF!</definedName>
    <definedName name="__123Graph_AGRAPH41" localSheetId="6" hidden="1">'[1]Time series'!#REF!</definedName>
    <definedName name="__123Graph_AGRAPH41" hidden="1">'[1]Time series'!#REF!</definedName>
    <definedName name="__123Graph_AGRAPH42" localSheetId="10" hidden="1">'[1]Time series'!#REF!</definedName>
    <definedName name="__123Graph_AGRAPH42" localSheetId="21" hidden="1">'[1]Time series'!#REF!</definedName>
    <definedName name="__123Graph_AGRAPH42" localSheetId="27" hidden="1">'[1]Time series'!#REF!</definedName>
    <definedName name="__123Graph_AGRAPH42" localSheetId="31" hidden="1">'[1]Time series'!#REF!</definedName>
    <definedName name="__123Graph_AGRAPH42" localSheetId="32" hidden="1">'[1]Time series'!#REF!</definedName>
    <definedName name="__123Graph_AGRAPH42" localSheetId="35" hidden="1">'[1]Time series'!#REF!</definedName>
    <definedName name="__123Graph_AGRAPH42" localSheetId="36" hidden="1">'[1]Time series'!#REF!</definedName>
    <definedName name="__123Graph_AGRAPH42" localSheetId="37" hidden="1">'[1]Time series'!#REF!</definedName>
    <definedName name="__123Graph_AGRAPH42" localSheetId="39" hidden="1">'[1]Time series'!#REF!</definedName>
    <definedName name="__123Graph_AGRAPH42" localSheetId="40" hidden="1">'[1]Time series'!#REF!</definedName>
    <definedName name="__123Graph_AGRAPH42" localSheetId="41" hidden="1">'[1]Time series'!#REF!</definedName>
    <definedName name="__123Graph_AGRAPH42" localSheetId="42" hidden="1">'[1]Time series'!#REF!</definedName>
    <definedName name="__123Graph_AGRAPH42" localSheetId="44" hidden="1">'[1]Time series'!#REF!</definedName>
    <definedName name="__123Graph_AGRAPH42" localSheetId="5" hidden="1">'[1]Time series'!#REF!</definedName>
    <definedName name="__123Graph_AGRAPH42" localSheetId="51" hidden="1">'[1]Time series'!#REF!</definedName>
    <definedName name="__123Graph_AGRAPH42" localSheetId="58" hidden="1">'[1]Time series'!#REF!</definedName>
    <definedName name="__123Graph_AGRAPH42" localSheetId="59" hidden="1">'[1]Time series'!#REF!</definedName>
    <definedName name="__123Graph_AGRAPH42" localSheetId="17" hidden="1">'[1]Time series'!#REF!</definedName>
    <definedName name="__123Graph_AGRAPH42" localSheetId="6" hidden="1">'[1]Time series'!#REF!</definedName>
    <definedName name="__123Graph_AGRAPH42" hidden="1">'[1]Time series'!#REF!</definedName>
    <definedName name="__123Graph_AGRAPH44" localSheetId="10" hidden="1">'[1]Time series'!#REF!</definedName>
    <definedName name="__123Graph_AGRAPH44" localSheetId="21" hidden="1">'[1]Time series'!#REF!</definedName>
    <definedName name="__123Graph_AGRAPH44" localSheetId="27" hidden="1">'[1]Time series'!#REF!</definedName>
    <definedName name="__123Graph_AGRAPH44" localSheetId="31" hidden="1">'[1]Time series'!#REF!</definedName>
    <definedName name="__123Graph_AGRAPH44" localSheetId="32" hidden="1">'[1]Time series'!#REF!</definedName>
    <definedName name="__123Graph_AGRAPH44" localSheetId="35" hidden="1">'[1]Time series'!#REF!</definedName>
    <definedName name="__123Graph_AGRAPH44" localSheetId="36" hidden="1">'[1]Time series'!#REF!</definedName>
    <definedName name="__123Graph_AGRAPH44" localSheetId="37" hidden="1">'[1]Time series'!#REF!</definedName>
    <definedName name="__123Graph_AGRAPH44" localSheetId="39" hidden="1">'[1]Time series'!#REF!</definedName>
    <definedName name="__123Graph_AGRAPH44" localSheetId="40" hidden="1">'[1]Time series'!#REF!</definedName>
    <definedName name="__123Graph_AGRAPH44" localSheetId="41" hidden="1">'[1]Time series'!#REF!</definedName>
    <definedName name="__123Graph_AGRAPH44" localSheetId="42" hidden="1">'[1]Time series'!#REF!</definedName>
    <definedName name="__123Graph_AGRAPH44" localSheetId="44" hidden="1">'[1]Time series'!#REF!</definedName>
    <definedName name="__123Graph_AGRAPH44" localSheetId="5" hidden="1">'[1]Time series'!#REF!</definedName>
    <definedName name="__123Graph_AGRAPH44" localSheetId="51" hidden="1">'[1]Time series'!#REF!</definedName>
    <definedName name="__123Graph_AGRAPH44" localSheetId="58" hidden="1">'[1]Time series'!#REF!</definedName>
    <definedName name="__123Graph_AGRAPH44" localSheetId="59" hidden="1">'[1]Time series'!#REF!</definedName>
    <definedName name="__123Graph_AGRAPH44" localSheetId="17" hidden="1">'[1]Time series'!#REF!</definedName>
    <definedName name="__123Graph_AGRAPH44" localSheetId="6" hidden="1">'[1]Time series'!#REF!</definedName>
    <definedName name="__123Graph_AGRAPH44" hidden="1">'[1]Time series'!#REF!</definedName>
    <definedName name="__123Graph_APERIB" localSheetId="10" hidden="1">'[1]Time series'!#REF!</definedName>
    <definedName name="__123Graph_APERIB" localSheetId="21" hidden="1">'[1]Time series'!#REF!</definedName>
    <definedName name="__123Graph_APERIB" localSheetId="27" hidden="1">'[1]Time series'!#REF!</definedName>
    <definedName name="__123Graph_APERIB" localSheetId="31" hidden="1">'[1]Time series'!#REF!</definedName>
    <definedName name="__123Graph_APERIB" localSheetId="32" hidden="1">'[1]Time series'!#REF!</definedName>
    <definedName name="__123Graph_APERIB" localSheetId="35" hidden="1">'[1]Time series'!#REF!</definedName>
    <definedName name="__123Graph_APERIB" localSheetId="36" hidden="1">'[1]Time series'!#REF!</definedName>
    <definedName name="__123Graph_APERIB" localSheetId="37" hidden="1">'[1]Time series'!#REF!</definedName>
    <definedName name="__123Graph_APERIB" localSheetId="39" hidden="1">'[1]Time series'!#REF!</definedName>
    <definedName name="__123Graph_APERIB" localSheetId="40" hidden="1">'[1]Time series'!#REF!</definedName>
    <definedName name="__123Graph_APERIB" localSheetId="41" hidden="1">'[1]Time series'!#REF!</definedName>
    <definedName name="__123Graph_APERIB" localSheetId="42" hidden="1">'[1]Time series'!#REF!</definedName>
    <definedName name="__123Graph_APERIB" localSheetId="44" hidden="1">'[1]Time series'!#REF!</definedName>
    <definedName name="__123Graph_APERIB" localSheetId="5" hidden="1">'[1]Time series'!#REF!</definedName>
    <definedName name="__123Graph_APERIB" localSheetId="51" hidden="1">'[1]Time series'!#REF!</definedName>
    <definedName name="__123Graph_APERIB" localSheetId="58" hidden="1">'[1]Time series'!#REF!</definedName>
    <definedName name="__123Graph_APERIB" localSheetId="59" hidden="1">'[1]Time series'!#REF!</definedName>
    <definedName name="__123Graph_APERIB" localSheetId="17" hidden="1">'[1]Time series'!#REF!</definedName>
    <definedName name="__123Graph_APERIB" localSheetId="6" hidden="1">'[1]Time series'!#REF!</definedName>
    <definedName name="__123Graph_APERIB" hidden="1">'[1]Time series'!#REF!</definedName>
    <definedName name="__123Graph_APRODABSC" localSheetId="10" hidden="1">'[1]Time series'!#REF!</definedName>
    <definedName name="__123Graph_APRODABSC" localSheetId="21" hidden="1">'[1]Time series'!#REF!</definedName>
    <definedName name="__123Graph_APRODABSC" localSheetId="27" hidden="1">'[1]Time series'!#REF!</definedName>
    <definedName name="__123Graph_APRODABSC" localSheetId="31" hidden="1">'[1]Time series'!#REF!</definedName>
    <definedName name="__123Graph_APRODABSC" localSheetId="32" hidden="1">'[1]Time series'!#REF!</definedName>
    <definedName name="__123Graph_APRODABSC" localSheetId="35" hidden="1">'[1]Time series'!#REF!</definedName>
    <definedName name="__123Graph_APRODABSC" localSheetId="36" hidden="1">'[1]Time series'!#REF!</definedName>
    <definedName name="__123Graph_APRODABSC" localSheetId="37" hidden="1">'[1]Time series'!#REF!</definedName>
    <definedName name="__123Graph_APRODABSC" localSheetId="39" hidden="1">'[1]Time series'!#REF!</definedName>
    <definedName name="__123Graph_APRODABSC" localSheetId="40" hidden="1">'[1]Time series'!#REF!</definedName>
    <definedName name="__123Graph_APRODABSC" localSheetId="41" hidden="1">'[1]Time series'!#REF!</definedName>
    <definedName name="__123Graph_APRODABSC" localSheetId="42" hidden="1">'[1]Time series'!#REF!</definedName>
    <definedName name="__123Graph_APRODABSC" localSheetId="44" hidden="1">'[1]Time series'!#REF!</definedName>
    <definedName name="__123Graph_APRODABSC" localSheetId="5" hidden="1">'[1]Time series'!#REF!</definedName>
    <definedName name="__123Graph_APRODABSC" localSheetId="51" hidden="1">'[1]Time series'!#REF!</definedName>
    <definedName name="__123Graph_APRODABSC" localSheetId="58" hidden="1">'[1]Time series'!#REF!</definedName>
    <definedName name="__123Graph_APRODABSC" localSheetId="59" hidden="1">'[1]Time series'!#REF!</definedName>
    <definedName name="__123Graph_APRODABSC" localSheetId="17" hidden="1">'[1]Time series'!#REF!</definedName>
    <definedName name="__123Graph_APRODABSC" localSheetId="6" hidden="1">'[1]Time series'!#REF!</definedName>
    <definedName name="__123Graph_APRODABSC" hidden="1">'[1]Time series'!#REF!</definedName>
    <definedName name="__123Graph_APRODABSD" localSheetId="10" hidden="1">'[1]Time series'!#REF!</definedName>
    <definedName name="__123Graph_APRODABSD" localSheetId="21" hidden="1">'[1]Time series'!#REF!</definedName>
    <definedName name="__123Graph_APRODABSD" localSheetId="27" hidden="1">'[1]Time series'!#REF!</definedName>
    <definedName name="__123Graph_APRODABSD" localSheetId="31" hidden="1">'[1]Time series'!#REF!</definedName>
    <definedName name="__123Graph_APRODABSD" localSheetId="32" hidden="1">'[1]Time series'!#REF!</definedName>
    <definedName name="__123Graph_APRODABSD" localSheetId="35" hidden="1">'[1]Time series'!#REF!</definedName>
    <definedName name="__123Graph_APRODABSD" localSheetId="36" hidden="1">'[1]Time series'!#REF!</definedName>
    <definedName name="__123Graph_APRODABSD" localSheetId="37" hidden="1">'[1]Time series'!#REF!</definedName>
    <definedName name="__123Graph_APRODABSD" localSheetId="39" hidden="1">'[1]Time series'!#REF!</definedName>
    <definedName name="__123Graph_APRODABSD" localSheetId="40" hidden="1">'[1]Time series'!#REF!</definedName>
    <definedName name="__123Graph_APRODABSD" localSheetId="41" hidden="1">'[1]Time series'!#REF!</definedName>
    <definedName name="__123Graph_APRODABSD" localSheetId="42" hidden="1">'[1]Time series'!#REF!</definedName>
    <definedName name="__123Graph_APRODABSD" localSheetId="44" hidden="1">'[1]Time series'!#REF!</definedName>
    <definedName name="__123Graph_APRODABSD" localSheetId="5" hidden="1">'[1]Time series'!#REF!</definedName>
    <definedName name="__123Graph_APRODABSD" localSheetId="51" hidden="1">'[1]Time series'!#REF!</definedName>
    <definedName name="__123Graph_APRODABSD" localSheetId="58" hidden="1">'[1]Time series'!#REF!</definedName>
    <definedName name="__123Graph_APRODABSD" localSheetId="59" hidden="1">'[1]Time series'!#REF!</definedName>
    <definedName name="__123Graph_APRODABSD" localSheetId="17" hidden="1">'[1]Time series'!#REF!</definedName>
    <definedName name="__123Graph_APRODABSD" localSheetId="6" hidden="1">'[1]Time series'!#REF!</definedName>
    <definedName name="__123Graph_APRODABSD" hidden="1">'[1]Time series'!#REF!</definedName>
    <definedName name="__123Graph_APRODTRE2" localSheetId="10" hidden="1">'[1]Time series'!#REF!</definedName>
    <definedName name="__123Graph_APRODTRE2" localSheetId="21" hidden="1">'[1]Time series'!#REF!</definedName>
    <definedName name="__123Graph_APRODTRE2" localSheetId="27" hidden="1">'[1]Time series'!#REF!</definedName>
    <definedName name="__123Graph_APRODTRE2" localSheetId="31" hidden="1">'[1]Time series'!#REF!</definedName>
    <definedName name="__123Graph_APRODTRE2" localSheetId="32" hidden="1">'[1]Time series'!#REF!</definedName>
    <definedName name="__123Graph_APRODTRE2" localSheetId="35" hidden="1">'[1]Time series'!#REF!</definedName>
    <definedName name="__123Graph_APRODTRE2" localSheetId="36" hidden="1">'[1]Time series'!#REF!</definedName>
    <definedName name="__123Graph_APRODTRE2" localSheetId="37" hidden="1">'[1]Time series'!#REF!</definedName>
    <definedName name="__123Graph_APRODTRE2" localSheetId="39" hidden="1">'[1]Time series'!#REF!</definedName>
    <definedName name="__123Graph_APRODTRE2" localSheetId="40" hidden="1">'[1]Time series'!#REF!</definedName>
    <definedName name="__123Graph_APRODTRE2" localSheetId="41" hidden="1">'[1]Time series'!#REF!</definedName>
    <definedName name="__123Graph_APRODTRE2" localSheetId="42" hidden="1">'[1]Time series'!#REF!</definedName>
    <definedName name="__123Graph_APRODTRE2" localSheetId="44" hidden="1">'[1]Time series'!#REF!</definedName>
    <definedName name="__123Graph_APRODTRE2" localSheetId="5" hidden="1">'[1]Time series'!#REF!</definedName>
    <definedName name="__123Graph_APRODTRE2" localSheetId="51" hidden="1">'[1]Time series'!#REF!</definedName>
    <definedName name="__123Graph_APRODTRE2" localSheetId="58" hidden="1">'[1]Time series'!#REF!</definedName>
    <definedName name="__123Graph_APRODTRE2" localSheetId="59" hidden="1">'[1]Time series'!#REF!</definedName>
    <definedName name="__123Graph_APRODTRE2" localSheetId="17" hidden="1">'[1]Time series'!#REF!</definedName>
    <definedName name="__123Graph_APRODTRE2" localSheetId="6" hidden="1">'[1]Time series'!#REF!</definedName>
    <definedName name="__123Graph_APRODTRE2" hidden="1">'[1]Time series'!#REF!</definedName>
    <definedName name="__123Graph_APRODTRE3" localSheetId="10" hidden="1">'[1]Time series'!#REF!</definedName>
    <definedName name="__123Graph_APRODTRE3" localSheetId="21" hidden="1">'[1]Time series'!#REF!</definedName>
    <definedName name="__123Graph_APRODTRE3" localSheetId="27" hidden="1">'[1]Time series'!#REF!</definedName>
    <definedName name="__123Graph_APRODTRE3" localSheetId="31" hidden="1">'[1]Time series'!#REF!</definedName>
    <definedName name="__123Graph_APRODTRE3" localSheetId="32" hidden="1">'[1]Time series'!#REF!</definedName>
    <definedName name="__123Graph_APRODTRE3" localSheetId="35" hidden="1">'[1]Time series'!#REF!</definedName>
    <definedName name="__123Graph_APRODTRE3" localSheetId="36" hidden="1">'[1]Time series'!#REF!</definedName>
    <definedName name="__123Graph_APRODTRE3" localSheetId="37" hidden="1">'[1]Time series'!#REF!</definedName>
    <definedName name="__123Graph_APRODTRE3" localSheetId="39" hidden="1">'[1]Time series'!#REF!</definedName>
    <definedName name="__123Graph_APRODTRE3" localSheetId="40" hidden="1">'[1]Time series'!#REF!</definedName>
    <definedName name="__123Graph_APRODTRE3" localSheetId="41" hidden="1">'[1]Time series'!#REF!</definedName>
    <definedName name="__123Graph_APRODTRE3" localSheetId="42" hidden="1">'[1]Time series'!#REF!</definedName>
    <definedName name="__123Graph_APRODTRE3" localSheetId="44" hidden="1">'[1]Time series'!#REF!</definedName>
    <definedName name="__123Graph_APRODTRE3" localSheetId="5" hidden="1">'[1]Time series'!#REF!</definedName>
    <definedName name="__123Graph_APRODTRE3" localSheetId="51" hidden="1">'[1]Time series'!#REF!</definedName>
    <definedName name="__123Graph_APRODTRE3" localSheetId="58" hidden="1">'[1]Time series'!#REF!</definedName>
    <definedName name="__123Graph_APRODTRE3" localSheetId="59" hidden="1">'[1]Time series'!#REF!</definedName>
    <definedName name="__123Graph_APRODTRE3" localSheetId="17" hidden="1">'[1]Time series'!#REF!</definedName>
    <definedName name="__123Graph_APRODTRE3" localSheetId="6" hidden="1">'[1]Time series'!#REF!</definedName>
    <definedName name="__123Graph_APRODTRE3" hidden="1">'[1]Time series'!#REF!</definedName>
    <definedName name="__123Graph_APRODTRE4" localSheetId="10" hidden="1">'[1]Time series'!#REF!</definedName>
    <definedName name="__123Graph_APRODTRE4" localSheetId="21" hidden="1">'[1]Time series'!#REF!</definedName>
    <definedName name="__123Graph_APRODTRE4" localSheetId="27" hidden="1">'[1]Time series'!#REF!</definedName>
    <definedName name="__123Graph_APRODTRE4" localSheetId="31" hidden="1">'[1]Time series'!#REF!</definedName>
    <definedName name="__123Graph_APRODTRE4" localSheetId="32" hidden="1">'[1]Time series'!#REF!</definedName>
    <definedName name="__123Graph_APRODTRE4" localSheetId="35" hidden="1">'[1]Time series'!#REF!</definedName>
    <definedName name="__123Graph_APRODTRE4" localSheetId="36" hidden="1">'[1]Time series'!#REF!</definedName>
    <definedName name="__123Graph_APRODTRE4" localSheetId="37" hidden="1">'[1]Time series'!#REF!</definedName>
    <definedName name="__123Graph_APRODTRE4" localSheetId="39" hidden="1">'[1]Time series'!#REF!</definedName>
    <definedName name="__123Graph_APRODTRE4" localSheetId="40" hidden="1">'[1]Time series'!#REF!</definedName>
    <definedName name="__123Graph_APRODTRE4" localSheetId="41" hidden="1">'[1]Time series'!#REF!</definedName>
    <definedName name="__123Graph_APRODTRE4" localSheetId="42" hidden="1">'[1]Time series'!#REF!</definedName>
    <definedName name="__123Graph_APRODTRE4" localSheetId="44" hidden="1">'[1]Time series'!#REF!</definedName>
    <definedName name="__123Graph_APRODTRE4" localSheetId="5" hidden="1">'[1]Time series'!#REF!</definedName>
    <definedName name="__123Graph_APRODTRE4" localSheetId="51" hidden="1">'[1]Time series'!#REF!</definedName>
    <definedName name="__123Graph_APRODTRE4" localSheetId="58" hidden="1">'[1]Time series'!#REF!</definedName>
    <definedName name="__123Graph_APRODTRE4" localSheetId="59" hidden="1">'[1]Time series'!#REF!</definedName>
    <definedName name="__123Graph_APRODTRE4" localSheetId="17" hidden="1">'[1]Time series'!#REF!</definedName>
    <definedName name="__123Graph_APRODTRE4" localSheetId="6" hidden="1">'[1]Time series'!#REF!</definedName>
    <definedName name="__123Graph_APRODTRE4" hidden="1">'[1]Time series'!#REF!</definedName>
    <definedName name="__123Graph_APRODTREND" localSheetId="10" hidden="1">'[1]Time series'!#REF!</definedName>
    <definedName name="__123Graph_APRODTREND" localSheetId="21" hidden="1">'[1]Time series'!#REF!</definedName>
    <definedName name="__123Graph_APRODTREND" localSheetId="27" hidden="1">'[1]Time series'!#REF!</definedName>
    <definedName name="__123Graph_APRODTREND" localSheetId="31" hidden="1">'[1]Time series'!#REF!</definedName>
    <definedName name="__123Graph_APRODTREND" localSheetId="32" hidden="1">'[1]Time series'!#REF!</definedName>
    <definedName name="__123Graph_APRODTREND" localSheetId="35" hidden="1">'[1]Time series'!#REF!</definedName>
    <definedName name="__123Graph_APRODTREND" localSheetId="36" hidden="1">'[1]Time series'!#REF!</definedName>
    <definedName name="__123Graph_APRODTREND" localSheetId="37" hidden="1">'[1]Time series'!#REF!</definedName>
    <definedName name="__123Graph_APRODTREND" localSheetId="39" hidden="1">'[1]Time series'!#REF!</definedName>
    <definedName name="__123Graph_APRODTREND" localSheetId="40" hidden="1">'[1]Time series'!#REF!</definedName>
    <definedName name="__123Graph_APRODTREND" localSheetId="41" hidden="1">'[1]Time series'!#REF!</definedName>
    <definedName name="__123Graph_APRODTREND" localSheetId="42" hidden="1">'[1]Time series'!#REF!</definedName>
    <definedName name="__123Graph_APRODTREND" localSheetId="44" hidden="1">'[1]Time series'!#REF!</definedName>
    <definedName name="__123Graph_APRODTREND" localSheetId="5" hidden="1">'[1]Time series'!#REF!</definedName>
    <definedName name="__123Graph_APRODTREND" localSheetId="51" hidden="1">'[1]Time series'!#REF!</definedName>
    <definedName name="__123Graph_APRODTREND" localSheetId="58" hidden="1">'[1]Time series'!#REF!</definedName>
    <definedName name="__123Graph_APRODTREND" localSheetId="59" hidden="1">'[1]Time series'!#REF!</definedName>
    <definedName name="__123Graph_APRODTREND" localSheetId="17" hidden="1">'[1]Time series'!#REF!</definedName>
    <definedName name="__123Graph_APRODTREND" localSheetId="6" hidden="1">'[1]Time series'!#REF!</definedName>
    <definedName name="__123Graph_APRODTREND" hidden="1">'[1]Time series'!#REF!</definedName>
    <definedName name="__123Graph_AUTRECHT" localSheetId="10" hidden="1">'[1]Time series'!#REF!</definedName>
    <definedName name="__123Graph_AUTRECHT" localSheetId="21" hidden="1">'[1]Time series'!#REF!</definedName>
    <definedName name="__123Graph_AUTRECHT" localSheetId="27" hidden="1">'[1]Time series'!#REF!</definedName>
    <definedName name="__123Graph_AUTRECHT" localSheetId="31" hidden="1">'[1]Time series'!#REF!</definedName>
    <definedName name="__123Graph_AUTRECHT" localSheetId="32" hidden="1">'[1]Time series'!#REF!</definedName>
    <definedName name="__123Graph_AUTRECHT" localSheetId="35" hidden="1">'[1]Time series'!#REF!</definedName>
    <definedName name="__123Graph_AUTRECHT" localSheetId="36" hidden="1">'[1]Time series'!#REF!</definedName>
    <definedName name="__123Graph_AUTRECHT" localSheetId="37" hidden="1">'[1]Time series'!#REF!</definedName>
    <definedName name="__123Graph_AUTRECHT" localSheetId="39" hidden="1">'[1]Time series'!#REF!</definedName>
    <definedName name="__123Graph_AUTRECHT" localSheetId="40" hidden="1">'[1]Time series'!#REF!</definedName>
    <definedName name="__123Graph_AUTRECHT" localSheetId="41" hidden="1">'[1]Time series'!#REF!</definedName>
    <definedName name="__123Graph_AUTRECHT" localSheetId="42" hidden="1">'[1]Time series'!#REF!</definedName>
    <definedName name="__123Graph_AUTRECHT" localSheetId="44" hidden="1">'[1]Time series'!#REF!</definedName>
    <definedName name="__123Graph_AUTRECHT" localSheetId="5" hidden="1">'[1]Time series'!#REF!</definedName>
    <definedName name="__123Graph_AUTRECHT" localSheetId="51" hidden="1">'[1]Time series'!#REF!</definedName>
    <definedName name="__123Graph_AUTRECHT" localSheetId="58" hidden="1">'[1]Time series'!#REF!</definedName>
    <definedName name="__123Graph_AUTRECHT" localSheetId="59" hidden="1">'[1]Time series'!#REF!</definedName>
    <definedName name="__123Graph_AUTRECHT" localSheetId="17" hidden="1">'[1]Time series'!#REF!</definedName>
    <definedName name="__123Graph_AUTRECHT" localSheetId="6" hidden="1">'[1]Time series'!#REF!</definedName>
    <definedName name="__123Graph_AUTRECHT" hidden="1">'[1]Time series'!#REF!</definedName>
    <definedName name="__123Graph_BBERLGRAP" localSheetId="10" hidden="1">'[1]Time series'!#REF!</definedName>
    <definedName name="__123Graph_BBERLGRAP" localSheetId="21" hidden="1">'[1]Time series'!#REF!</definedName>
    <definedName name="__123Graph_BBERLGRAP" localSheetId="27" hidden="1">'[1]Time series'!#REF!</definedName>
    <definedName name="__123Graph_BBERLGRAP" localSheetId="31" hidden="1">'[1]Time series'!#REF!</definedName>
    <definedName name="__123Graph_BBERLGRAP" localSheetId="32" hidden="1">'[1]Time series'!#REF!</definedName>
    <definedName name="__123Graph_BBERLGRAP" localSheetId="35" hidden="1">'[1]Time series'!#REF!</definedName>
    <definedName name="__123Graph_BBERLGRAP" localSheetId="36" hidden="1">'[1]Time series'!#REF!</definedName>
    <definedName name="__123Graph_BBERLGRAP" localSheetId="37" hidden="1">'[1]Time series'!#REF!</definedName>
    <definedName name="__123Graph_BBERLGRAP" localSheetId="39" hidden="1">'[1]Time series'!#REF!</definedName>
    <definedName name="__123Graph_BBERLGRAP" localSheetId="40" hidden="1">'[1]Time series'!#REF!</definedName>
    <definedName name="__123Graph_BBERLGRAP" localSheetId="41" hidden="1">'[1]Time series'!#REF!</definedName>
    <definedName name="__123Graph_BBERLGRAP" localSheetId="42" hidden="1">'[1]Time series'!#REF!</definedName>
    <definedName name="__123Graph_BBERLGRAP" localSheetId="44" hidden="1">'[1]Time series'!#REF!</definedName>
    <definedName name="__123Graph_BBERLGRAP" localSheetId="5" hidden="1">'[1]Time series'!#REF!</definedName>
    <definedName name="__123Graph_BBERLGRAP" localSheetId="51" hidden="1">'[1]Time series'!#REF!</definedName>
    <definedName name="__123Graph_BBERLGRAP" localSheetId="58" hidden="1">'[1]Time series'!#REF!</definedName>
    <definedName name="__123Graph_BBERLGRAP" localSheetId="59" hidden="1">'[1]Time series'!#REF!</definedName>
    <definedName name="__123Graph_BBERLGRAP" localSheetId="17" hidden="1">'[1]Time series'!#REF!</definedName>
    <definedName name="__123Graph_BBERLGRAP" localSheetId="6" hidden="1">'[1]Time series'!#REF!</definedName>
    <definedName name="__123Graph_BBERLGRAP" hidden="1">'[1]Time series'!#REF!</definedName>
    <definedName name="__123Graph_BCATCH1" localSheetId="10" hidden="1">'[1]Time series'!#REF!</definedName>
    <definedName name="__123Graph_BCATCH1" localSheetId="21" hidden="1">'[1]Time series'!#REF!</definedName>
    <definedName name="__123Graph_BCATCH1" localSheetId="27" hidden="1">'[1]Time series'!#REF!</definedName>
    <definedName name="__123Graph_BCATCH1" localSheetId="31" hidden="1">'[1]Time series'!#REF!</definedName>
    <definedName name="__123Graph_BCATCH1" localSheetId="32" hidden="1">'[1]Time series'!#REF!</definedName>
    <definedName name="__123Graph_BCATCH1" localSheetId="35" hidden="1">'[1]Time series'!#REF!</definedName>
    <definedName name="__123Graph_BCATCH1" localSheetId="36" hidden="1">'[1]Time series'!#REF!</definedName>
    <definedName name="__123Graph_BCATCH1" localSheetId="37" hidden="1">'[1]Time series'!#REF!</definedName>
    <definedName name="__123Graph_BCATCH1" localSheetId="39" hidden="1">'[1]Time series'!#REF!</definedName>
    <definedName name="__123Graph_BCATCH1" localSheetId="40" hidden="1">'[1]Time series'!#REF!</definedName>
    <definedName name="__123Graph_BCATCH1" localSheetId="41" hidden="1">'[1]Time series'!#REF!</definedName>
    <definedName name="__123Graph_BCATCH1" localSheetId="42" hidden="1">'[1]Time series'!#REF!</definedName>
    <definedName name="__123Graph_BCATCH1" localSheetId="44" hidden="1">'[1]Time series'!#REF!</definedName>
    <definedName name="__123Graph_BCATCH1" localSheetId="5" hidden="1">'[1]Time series'!#REF!</definedName>
    <definedName name="__123Graph_BCATCH1" localSheetId="51" hidden="1">'[1]Time series'!#REF!</definedName>
    <definedName name="__123Graph_BCATCH1" localSheetId="58" hidden="1">'[1]Time series'!#REF!</definedName>
    <definedName name="__123Graph_BCATCH1" localSheetId="59" hidden="1">'[1]Time series'!#REF!</definedName>
    <definedName name="__123Graph_BCATCH1" localSheetId="17" hidden="1">'[1]Time series'!#REF!</definedName>
    <definedName name="__123Graph_BCATCH1" localSheetId="6" hidden="1">'[1]Time series'!#REF!</definedName>
    <definedName name="__123Graph_BCATCH1" hidden="1">'[1]Time series'!#REF!</definedName>
    <definedName name="__123Graph_BCONVERG1" localSheetId="10" hidden="1">'[1]Time series'!#REF!</definedName>
    <definedName name="__123Graph_BCONVERG1" localSheetId="21" hidden="1">'[1]Time series'!#REF!</definedName>
    <definedName name="__123Graph_BCONVERG1" localSheetId="27" hidden="1">'[1]Time series'!#REF!</definedName>
    <definedName name="__123Graph_BCONVERG1" localSheetId="31" hidden="1">'[1]Time series'!#REF!</definedName>
    <definedName name="__123Graph_BCONVERG1" localSheetId="32" hidden="1">'[1]Time series'!#REF!</definedName>
    <definedName name="__123Graph_BCONVERG1" localSheetId="35" hidden="1">'[1]Time series'!#REF!</definedName>
    <definedName name="__123Graph_BCONVERG1" localSheetId="36" hidden="1">'[1]Time series'!#REF!</definedName>
    <definedName name="__123Graph_BCONVERG1" localSheetId="37" hidden="1">'[1]Time series'!#REF!</definedName>
    <definedName name="__123Graph_BCONVERG1" localSheetId="39" hidden="1">'[1]Time series'!#REF!</definedName>
    <definedName name="__123Graph_BCONVERG1" localSheetId="40" hidden="1">'[1]Time series'!#REF!</definedName>
    <definedName name="__123Graph_BCONVERG1" localSheetId="41" hidden="1">'[1]Time series'!#REF!</definedName>
    <definedName name="__123Graph_BCONVERG1" localSheetId="42" hidden="1">'[1]Time series'!#REF!</definedName>
    <definedName name="__123Graph_BCONVERG1" localSheetId="44" hidden="1">'[1]Time series'!#REF!</definedName>
    <definedName name="__123Graph_BCONVERG1" localSheetId="5" hidden="1">'[1]Time series'!#REF!</definedName>
    <definedName name="__123Graph_BCONVERG1" localSheetId="51" hidden="1">'[1]Time series'!#REF!</definedName>
    <definedName name="__123Graph_BCONVERG1" localSheetId="58" hidden="1">'[1]Time series'!#REF!</definedName>
    <definedName name="__123Graph_BCONVERG1" localSheetId="59" hidden="1">'[1]Time series'!#REF!</definedName>
    <definedName name="__123Graph_BCONVERG1" localSheetId="17" hidden="1">'[1]Time series'!#REF!</definedName>
    <definedName name="__123Graph_BCONVERG1" localSheetId="6" hidden="1">'[1]Time series'!#REF!</definedName>
    <definedName name="__123Graph_BCONVERG1" hidden="1">'[1]Time series'!#REF!</definedName>
    <definedName name="__123Graph_BGRAPH2" localSheetId="10" hidden="1">'[1]Time series'!#REF!</definedName>
    <definedName name="__123Graph_BGRAPH2" localSheetId="21" hidden="1">'[1]Time series'!#REF!</definedName>
    <definedName name="__123Graph_BGRAPH2" localSheetId="27" hidden="1">'[1]Time series'!#REF!</definedName>
    <definedName name="__123Graph_BGRAPH2" localSheetId="31" hidden="1">'[1]Time series'!#REF!</definedName>
    <definedName name="__123Graph_BGRAPH2" localSheetId="32" hidden="1">'[1]Time series'!#REF!</definedName>
    <definedName name="__123Graph_BGRAPH2" localSheetId="35" hidden="1">'[1]Time series'!#REF!</definedName>
    <definedName name="__123Graph_BGRAPH2" localSheetId="36" hidden="1">'[1]Time series'!#REF!</definedName>
    <definedName name="__123Graph_BGRAPH2" localSheetId="37" hidden="1">'[1]Time series'!#REF!</definedName>
    <definedName name="__123Graph_BGRAPH2" localSheetId="39" hidden="1">'[1]Time series'!#REF!</definedName>
    <definedName name="__123Graph_BGRAPH2" localSheetId="40" hidden="1">'[1]Time series'!#REF!</definedName>
    <definedName name="__123Graph_BGRAPH2" localSheetId="41" hidden="1">'[1]Time series'!#REF!</definedName>
    <definedName name="__123Graph_BGRAPH2" localSheetId="42" hidden="1">'[1]Time series'!#REF!</definedName>
    <definedName name="__123Graph_BGRAPH2" localSheetId="44" hidden="1">'[1]Time series'!#REF!</definedName>
    <definedName name="__123Graph_BGRAPH2" localSheetId="5" hidden="1">'[1]Time series'!#REF!</definedName>
    <definedName name="__123Graph_BGRAPH2" localSheetId="51" hidden="1">'[1]Time series'!#REF!</definedName>
    <definedName name="__123Graph_BGRAPH2" localSheetId="58" hidden="1">'[1]Time series'!#REF!</definedName>
    <definedName name="__123Graph_BGRAPH2" localSheetId="59" hidden="1">'[1]Time series'!#REF!</definedName>
    <definedName name="__123Graph_BGRAPH2" localSheetId="17" hidden="1">'[1]Time series'!#REF!</definedName>
    <definedName name="__123Graph_BGRAPH2" localSheetId="6" hidden="1">'[1]Time series'!#REF!</definedName>
    <definedName name="__123Graph_BGRAPH2" hidden="1">'[1]Time series'!#REF!</definedName>
    <definedName name="__123Graph_BGRAPH41" localSheetId="10" hidden="1">'[1]Time series'!#REF!</definedName>
    <definedName name="__123Graph_BGRAPH41" localSheetId="21" hidden="1">'[1]Time series'!#REF!</definedName>
    <definedName name="__123Graph_BGRAPH41" localSheetId="27" hidden="1">'[1]Time series'!#REF!</definedName>
    <definedName name="__123Graph_BGRAPH41" localSheetId="31" hidden="1">'[1]Time series'!#REF!</definedName>
    <definedName name="__123Graph_BGRAPH41" localSheetId="32" hidden="1">'[1]Time series'!#REF!</definedName>
    <definedName name="__123Graph_BGRAPH41" localSheetId="35" hidden="1">'[1]Time series'!#REF!</definedName>
    <definedName name="__123Graph_BGRAPH41" localSheetId="36" hidden="1">'[1]Time series'!#REF!</definedName>
    <definedName name="__123Graph_BGRAPH41" localSheetId="37" hidden="1">'[1]Time series'!#REF!</definedName>
    <definedName name="__123Graph_BGRAPH41" localSheetId="39" hidden="1">'[1]Time series'!#REF!</definedName>
    <definedName name="__123Graph_BGRAPH41" localSheetId="40" hidden="1">'[1]Time series'!#REF!</definedName>
    <definedName name="__123Graph_BGRAPH41" localSheetId="41" hidden="1">'[1]Time series'!#REF!</definedName>
    <definedName name="__123Graph_BGRAPH41" localSheetId="42" hidden="1">'[1]Time series'!#REF!</definedName>
    <definedName name="__123Graph_BGRAPH41" localSheetId="44" hidden="1">'[1]Time series'!#REF!</definedName>
    <definedName name="__123Graph_BGRAPH41" localSheetId="5" hidden="1">'[1]Time series'!#REF!</definedName>
    <definedName name="__123Graph_BGRAPH41" localSheetId="51" hidden="1">'[1]Time series'!#REF!</definedName>
    <definedName name="__123Graph_BGRAPH41" localSheetId="58" hidden="1">'[1]Time series'!#REF!</definedName>
    <definedName name="__123Graph_BGRAPH41" localSheetId="59" hidden="1">'[1]Time series'!#REF!</definedName>
    <definedName name="__123Graph_BGRAPH41" localSheetId="17" hidden="1">'[1]Time series'!#REF!</definedName>
    <definedName name="__123Graph_BGRAPH41" localSheetId="6" hidden="1">'[1]Time series'!#REF!</definedName>
    <definedName name="__123Graph_BGRAPH41" hidden="1">'[1]Time series'!#REF!</definedName>
    <definedName name="__123Graph_BPERIB" localSheetId="10" hidden="1">'[1]Time series'!#REF!</definedName>
    <definedName name="__123Graph_BPERIB" localSheetId="21" hidden="1">'[1]Time series'!#REF!</definedName>
    <definedName name="__123Graph_BPERIB" localSheetId="27" hidden="1">'[1]Time series'!#REF!</definedName>
    <definedName name="__123Graph_BPERIB" localSheetId="31" hidden="1">'[1]Time series'!#REF!</definedName>
    <definedName name="__123Graph_BPERIB" localSheetId="32" hidden="1">'[1]Time series'!#REF!</definedName>
    <definedName name="__123Graph_BPERIB" localSheetId="35" hidden="1">'[1]Time series'!#REF!</definedName>
    <definedName name="__123Graph_BPERIB" localSheetId="36" hidden="1">'[1]Time series'!#REF!</definedName>
    <definedName name="__123Graph_BPERIB" localSheetId="37" hidden="1">'[1]Time series'!#REF!</definedName>
    <definedName name="__123Graph_BPERIB" localSheetId="39" hidden="1">'[1]Time series'!#REF!</definedName>
    <definedName name="__123Graph_BPERIB" localSheetId="40" hidden="1">'[1]Time series'!#REF!</definedName>
    <definedName name="__123Graph_BPERIB" localSheetId="41" hidden="1">'[1]Time series'!#REF!</definedName>
    <definedName name="__123Graph_BPERIB" localSheetId="42" hidden="1">'[1]Time series'!#REF!</definedName>
    <definedName name="__123Graph_BPERIB" localSheetId="44" hidden="1">'[1]Time series'!#REF!</definedName>
    <definedName name="__123Graph_BPERIB" localSheetId="5" hidden="1">'[1]Time series'!#REF!</definedName>
    <definedName name="__123Graph_BPERIB" localSheetId="51" hidden="1">'[1]Time series'!#REF!</definedName>
    <definedName name="__123Graph_BPERIB" localSheetId="58" hidden="1">'[1]Time series'!#REF!</definedName>
    <definedName name="__123Graph_BPERIB" localSheetId="59" hidden="1">'[1]Time series'!#REF!</definedName>
    <definedName name="__123Graph_BPERIB" localSheetId="17" hidden="1">'[1]Time series'!#REF!</definedName>
    <definedName name="__123Graph_BPERIB" localSheetId="6" hidden="1">'[1]Time series'!#REF!</definedName>
    <definedName name="__123Graph_BPERIB" hidden="1">'[1]Time series'!#REF!</definedName>
    <definedName name="__123Graph_BPRODABSC" localSheetId="10" hidden="1">'[1]Time series'!#REF!</definedName>
    <definedName name="__123Graph_BPRODABSC" localSheetId="21" hidden="1">'[1]Time series'!#REF!</definedName>
    <definedName name="__123Graph_BPRODABSC" localSheetId="27" hidden="1">'[1]Time series'!#REF!</definedName>
    <definedName name="__123Graph_BPRODABSC" localSheetId="31" hidden="1">'[1]Time series'!#REF!</definedName>
    <definedName name="__123Graph_BPRODABSC" localSheetId="32" hidden="1">'[1]Time series'!#REF!</definedName>
    <definedName name="__123Graph_BPRODABSC" localSheetId="35" hidden="1">'[1]Time series'!#REF!</definedName>
    <definedName name="__123Graph_BPRODABSC" localSheetId="36" hidden="1">'[1]Time series'!#REF!</definedName>
    <definedName name="__123Graph_BPRODABSC" localSheetId="37" hidden="1">'[1]Time series'!#REF!</definedName>
    <definedName name="__123Graph_BPRODABSC" localSheetId="39" hidden="1">'[1]Time series'!#REF!</definedName>
    <definedName name="__123Graph_BPRODABSC" localSheetId="40" hidden="1">'[1]Time series'!#REF!</definedName>
    <definedName name="__123Graph_BPRODABSC" localSheetId="41" hidden="1">'[1]Time series'!#REF!</definedName>
    <definedName name="__123Graph_BPRODABSC" localSheetId="42" hidden="1">'[1]Time series'!#REF!</definedName>
    <definedName name="__123Graph_BPRODABSC" localSheetId="44" hidden="1">'[1]Time series'!#REF!</definedName>
    <definedName name="__123Graph_BPRODABSC" localSheetId="5" hidden="1">'[1]Time series'!#REF!</definedName>
    <definedName name="__123Graph_BPRODABSC" localSheetId="51" hidden="1">'[1]Time series'!#REF!</definedName>
    <definedName name="__123Graph_BPRODABSC" localSheetId="58" hidden="1">'[1]Time series'!#REF!</definedName>
    <definedName name="__123Graph_BPRODABSC" localSheetId="59" hidden="1">'[1]Time series'!#REF!</definedName>
    <definedName name="__123Graph_BPRODABSC" localSheetId="17" hidden="1">'[1]Time series'!#REF!</definedName>
    <definedName name="__123Graph_BPRODABSC" localSheetId="6" hidden="1">'[1]Time series'!#REF!</definedName>
    <definedName name="__123Graph_BPRODABSC" hidden="1">'[1]Time series'!#REF!</definedName>
    <definedName name="__123Graph_BPRODABSD" localSheetId="10" hidden="1">'[1]Time series'!#REF!</definedName>
    <definedName name="__123Graph_BPRODABSD" localSheetId="21" hidden="1">'[1]Time series'!#REF!</definedName>
    <definedName name="__123Graph_BPRODABSD" localSheetId="27" hidden="1">'[1]Time series'!#REF!</definedName>
    <definedName name="__123Graph_BPRODABSD" localSheetId="31" hidden="1">'[1]Time series'!#REF!</definedName>
    <definedName name="__123Graph_BPRODABSD" localSheetId="32" hidden="1">'[1]Time series'!#REF!</definedName>
    <definedName name="__123Graph_BPRODABSD" localSheetId="35" hidden="1">'[1]Time series'!#REF!</definedName>
    <definedName name="__123Graph_BPRODABSD" localSheetId="36" hidden="1">'[1]Time series'!#REF!</definedName>
    <definedName name="__123Graph_BPRODABSD" localSheetId="37" hidden="1">'[1]Time series'!#REF!</definedName>
    <definedName name="__123Graph_BPRODABSD" localSheetId="39" hidden="1">'[1]Time series'!#REF!</definedName>
    <definedName name="__123Graph_BPRODABSD" localSheetId="40" hidden="1">'[1]Time series'!#REF!</definedName>
    <definedName name="__123Graph_BPRODABSD" localSheetId="41" hidden="1">'[1]Time series'!#REF!</definedName>
    <definedName name="__123Graph_BPRODABSD" localSheetId="42" hidden="1">'[1]Time series'!#REF!</definedName>
    <definedName name="__123Graph_BPRODABSD" localSheetId="44" hidden="1">'[1]Time series'!#REF!</definedName>
    <definedName name="__123Graph_BPRODABSD" localSheetId="5" hidden="1">'[1]Time series'!#REF!</definedName>
    <definedName name="__123Graph_BPRODABSD" localSheetId="51" hidden="1">'[1]Time series'!#REF!</definedName>
    <definedName name="__123Graph_BPRODABSD" localSheetId="58" hidden="1">'[1]Time series'!#REF!</definedName>
    <definedName name="__123Graph_BPRODABSD" localSheetId="59" hidden="1">'[1]Time series'!#REF!</definedName>
    <definedName name="__123Graph_BPRODABSD" localSheetId="17" hidden="1">'[1]Time series'!#REF!</definedName>
    <definedName name="__123Graph_BPRODABSD" localSheetId="6" hidden="1">'[1]Time series'!#REF!</definedName>
    <definedName name="__123Graph_BPRODABSD" hidden="1">'[1]Time series'!#REF!</definedName>
    <definedName name="__123Graph_CBERLGRAP" localSheetId="10" hidden="1">'[1]Time series'!#REF!</definedName>
    <definedName name="__123Graph_CBERLGRAP" localSheetId="21" hidden="1">'[1]Time series'!#REF!</definedName>
    <definedName name="__123Graph_CBERLGRAP" localSheetId="27" hidden="1">'[1]Time series'!#REF!</definedName>
    <definedName name="__123Graph_CBERLGRAP" localSheetId="31" hidden="1">'[1]Time series'!#REF!</definedName>
    <definedName name="__123Graph_CBERLGRAP" localSheetId="32" hidden="1">'[1]Time series'!#REF!</definedName>
    <definedName name="__123Graph_CBERLGRAP" localSheetId="35" hidden="1">'[1]Time series'!#REF!</definedName>
    <definedName name="__123Graph_CBERLGRAP" localSheetId="36" hidden="1">'[1]Time series'!#REF!</definedName>
    <definedName name="__123Graph_CBERLGRAP" localSheetId="37" hidden="1">'[1]Time series'!#REF!</definedName>
    <definedName name="__123Graph_CBERLGRAP" localSheetId="39" hidden="1">'[1]Time series'!#REF!</definedName>
    <definedName name="__123Graph_CBERLGRAP" localSheetId="40" hidden="1">'[1]Time series'!#REF!</definedName>
    <definedName name="__123Graph_CBERLGRAP" localSheetId="41" hidden="1">'[1]Time series'!#REF!</definedName>
    <definedName name="__123Graph_CBERLGRAP" localSheetId="42" hidden="1">'[1]Time series'!#REF!</definedName>
    <definedName name="__123Graph_CBERLGRAP" localSheetId="44" hidden="1">'[1]Time series'!#REF!</definedName>
    <definedName name="__123Graph_CBERLGRAP" localSheetId="5" hidden="1">'[1]Time series'!#REF!</definedName>
    <definedName name="__123Graph_CBERLGRAP" localSheetId="51" hidden="1">'[1]Time series'!#REF!</definedName>
    <definedName name="__123Graph_CBERLGRAP" localSheetId="58" hidden="1">'[1]Time series'!#REF!</definedName>
    <definedName name="__123Graph_CBERLGRAP" localSheetId="59" hidden="1">'[1]Time series'!#REF!</definedName>
    <definedName name="__123Graph_CBERLGRAP" localSheetId="17" hidden="1">'[1]Time series'!#REF!</definedName>
    <definedName name="__123Graph_CBERLGRAP" localSheetId="6" hidden="1">'[1]Time series'!#REF!</definedName>
    <definedName name="__123Graph_CBERLGRAP" hidden="1">'[1]Time series'!#REF!</definedName>
    <definedName name="__123Graph_CCATCH1" localSheetId="10" hidden="1">'[1]Time series'!#REF!</definedName>
    <definedName name="__123Graph_CCATCH1" localSheetId="21" hidden="1">'[1]Time series'!#REF!</definedName>
    <definedName name="__123Graph_CCATCH1" localSheetId="27" hidden="1">'[1]Time series'!#REF!</definedName>
    <definedName name="__123Graph_CCATCH1" localSheetId="31" hidden="1">'[1]Time series'!#REF!</definedName>
    <definedName name="__123Graph_CCATCH1" localSheetId="32" hidden="1">'[1]Time series'!#REF!</definedName>
    <definedName name="__123Graph_CCATCH1" localSheetId="35" hidden="1">'[1]Time series'!#REF!</definedName>
    <definedName name="__123Graph_CCATCH1" localSheetId="36" hidden="1">'[1]Time series'!#REF!</definedName>
    <definedName name="__123Graph_CCATCH1" localSheetId="37" hidden="1">'[1]Time series'!#REF!</definedName>
    <definedName name="__123Graph_CCATCH1" localSheetId="39" hidden="1">'[1]Time series'!#REF!</definedName>
    <definedName name="__123Graph_CCATCH1" localSheetId="40" hidden="1">'[1]Time series'!#REF!</definedName>
    <definedName name="__123Graph_CCATCH1" localSheetId="41" hidden="1">'[1]Time series'!#REF!</definedName>
    <definedName name="__123Graph_CCATCH1" localSheetId="42" hidden="1">'[1]Time series'!#REF!</definedName>
    <definedName name="__123Graph_CCATCH1" localSheetId="44" hidden="1">'[1]Time series'!#REF!</definedName>
    <definedName name="__123Graph_CCATCH1" localSheetId="5" hidden="1">'[1]Time series'!#REF!</definedName>
    <definedName name="__123Graph_CCATCH1" localSheetId="51" hidden="1">'[1]Time series'!#REF!</definedName>
    <definedName name="__123Graph_CCATCH1" localSheetId="58" hidden="1">'[1]Time series'!#REF!</definedName>
    <definedName name="__123Graph_CCATCH1" localSheetId="59" hidden="1">'[1]Time series'!#REF!</definedName>
    <definedName name="__123Graph_CCATCH1" localSheetId="17" hidden="1">'[1]Time series'!#REF!</definedName>
    <definedName name="__123Graph_CCATCH1" localSheetId="6" hidden="1">'[1]Time series'!#REF!</definedName>
    <definedName name="__123Graph_CCATCH1" hidden="1">'[1]Time series'!#REF!</definedName>
    <definedName name="__123Graph_CGRAPH41" localSheetId="10" hidden="1">'[1]Time series'!#REF!</definedName>
    <definedName name="__123Graph_CGRAPH41" localSheetId="21" hidden="1">'[1]Time series'!#REF!</definedName>
    <definedName name="__123Graph_CGRAPH41" localSheetId="27" hidden="1">'[1]Time series'!#REF!</definedName>
    <definedName name="__123Graph_CGRAPH41" localSheetId="31" hidden="1">'[1]Time series'!#REF!</definedName>
    <definedName name="__123Graph_CGRAPH41" localSheetId="32" hidden="1">'[1]Time series'!#REF!</definedName>
    <definedName name="__123Graph_CGRAPH41" localSheetId="35" hidden="1">'[1]Time series'!#REF!</definedName>
    <definedName name="__123Graph_CGRAPH41" localSheetId="36" hidden="1">'[1]Time series'!#REF!</definedName>
    <definedName name="__123Graph_CGRAPH41" localSheetId="37" hidden="1">'[1]Time series'!#REF!</definedName>
    <definedName name="__123Graph_CGRAPH41" localSheetId="39" hidden="1">'[1]Time series'!#REF!</definedName>
    <definedName name="__123Graph_CGRAPH41" localSheetId="40" hidden="1">'[1]Time series'!#REF!</definedName>
    <definedName name="__123Graph_CGRAPH41" localSheetId="41" hidden="1">'[1]Time series'!#REF!</definedName>
    <definedName name="__123Graph_CGRAPH41" localSheetId="42" hidden="1">'[1]Time series'!#REF!</definedName>
    <definedName name="__123Graph_CGRAPH41" localSheetId="44" hidden="1">'[1]Time series'!#REF!</definedName>
    <definedName name="__123Graph_CGRAPH41" localSheetId="5" hidden="1">'[1]Time series'!#REF!</definedName>
    <definedName name="__123Graph_CGRAPH41" localSheetId="51" hidden="1">'[1]Time series'!#REF!</definedName>
    <definedName name="__123Graph_CGRAPH41" localSheetId="58" hidden="1">'[1]Time series'!#REF!</definedName>
    <definedName name="__123Graph_CGRAPH41" localSheetId="59" hidden="1">'[1]Time series'!#REF!</definedName>
    <definedName name="__123Graph_CGRAPH41" localSheetId="17" hidden="1">'[1]Time series'!#REF!</definedName>
    <definedName name="__123Graph_CGRAPH41" localSheetId="6" hidden="1">'[1]Time series'!#REF!</definedName>
    <definedName name="__123Graph_CGRAPH41" hidden="1">'[1]Time series'!#REF!</definedName>
    <definedName name="__123Graph_CGRAPH44" localSheetId="10" hidden="1">'[1]Time series'!#REF!</definedName>
    <definedName name="__123Graph_CGRAPH44" localSheetId="21" hidden="1">'[1]Time series'!#REF!</definedName>
    <definedName name="__123Graph_CGRAPH44" localSheetId="27" hidden="1">'[1]Time series'!#REF!</definedName>
    <definedName name="__123Graph_CGRAPH44" localSheetId="31" hidden="1">'[1]Time series'!#REF!</definedName>
    <definedName name="__123Graph_CGRAPH44" localSheetId="32" hidden="1">'[1]Time series'!#REF!</definedName>
    <definedName name="__123Graph_CGRAPH44" localSheetId="35" hidden="1">'[1]Time series'!#REF!</definedName>
    <definedName name="__123Graph_CGRAPH44" localSheetId="36" hidden="1">'[1]Time series'!#REF!</definedName>
    <definedName name="__123Graph_CGRAPH44" localSheetId="37" hidden="1">'[1]Time series'!#REF!</definedName>
    <definedName name="__123Graph_CGRAPH44" localSheetId="39" hidden="1">'[1]Time series'!#REF!</definedName>
    <definedName name="__123Graph_CGRAPH44" localSheetId="40" hidden="1">'[1]Time series'!#REF!</definedName>
    <definedName name="__123Graph_CGRAPH44" localSheetId="41" hidden="1">'[1]Time series'!#REF!</definedName>
    <definedName name="__123Graph_CGRAPH44" localSheetId="42" hidden="1">'[1]Time series'!#REF!</definedName>
    <definedName name="__123Graph_CGRAPH44" localSheetId="44" hidden="1">'[1]Time series'!#REF!</definedName>
    <definedName name="__123Graph_CGRAPH44" localSheetId="5" hidden="1">'[1]Time series'!#REF!</definedName>
    <definedName name="__123Graph_CGRAPH44" localSheetId="51" hidden="1">'[1]Time series'!#REF!</definedName>
    <definedName name="__123Graph_CGRAPH44" localSheetId="58" hidden="1">'[1]Time series'!#REF!</definedName>
    <definedName name="__123Graph_CGRAPH44" localSheetId="59" hidden="1">'[1]Time series'!#REF!</definedName>
    <definedName name="__123Graph_CGRAPH44" localSheetId="17" hidden="1">'[1]Time series'!#REF!</definedName>
    <definedName name="__123Graph_CGRAPH44" localSheetId="6" hidden="1">'[1]Time series'!#REF!</definedName>
    <definedName name="__123Graph_CGRAPH44" hidden="1">'[1]Time series'!#REF!</definedName>
    <definedName name="__123Graph_CPERIA" localSheetId="10" hidden="1">'[1]Time series'!#REF!</definedName>
    <definedName name="__123Graph_CPERIA" localSheetId="21" hidden="1">'[1]Time series'!#REF!</definedName>
    <definedName name="__123Graph_CPERIA" localSheetId="27" hidden="1">'[1]Time series'!#REF!</definedName>
    <definedName name="__123Graph_CPERIA" localSheetId="31" hidden="1">'[1]Time series'!#REF!</definedName>
    <definedName name="__123Graph_CPERIA" localSheetId="32" hidden="1">'[1]Time series'!#REF!</definedName>
    <definedName name="__123Graph_CPERIA" localSheetId="35" hidden="1">'[1]Time series'!#REF!</definedName>
    <definedName name="__123Graph_CPERIA" localSheetId="36" hidden="1">'[1]Time series'!#REF!</definedName>
    <definedName name="__123Graph_CPERIA" localSheetId="37" hidden="1">'[1]Time series'!#REF!</definedName>
    <definedName name="__123Graph_CPERIA" localSheetId="39" hidden="1">'[1]Time series'!#REF!</definedName>
    <definedName name="__123Graph_CPERIA" localSheetId="40" hidden="1">'[1]Time series'!#REF!</definedName>
    <definedName name="__123Graph_CPERIA" localSheetId="41" hidden="1">'[1]Time series'!#REF!</definedName>
    <definedName name="__123Graph_CPERIA" localSheetId="42" hidden="1">'[1]Time series'!#REF!</definedName>
    <definedName name="__123Graph_CPERIA" localSheetId="44" hidden="1">'[1]Time series'!#REF!</definedName>
    <definedName name="__123Graph_CPERIA" localSheetId="5" hidden="1">'[1]Time series'!#REF!</definedName>
    <definedName name="__123Graph_CPERIA" localSheetId="51" hidden="1">'[1]Time series'!#REF!</definedName>
    <definedName name="__123Graph_CPERIA" localSheetId="58" hidden="1">'[1]Time series'!#REF!</definedName>
    <definedName name="__123Graph_CPERIA" localSheetId="59" hidden="1">'[1]Time series'!#REF!</definedName>
    <definedName name="__123Graph_CPERIA" localSheetId="17" hidden="1">'[1]Time series'!#REF!</definedName>
    <definedName name="__123Graph_CPERIA" localSheetId="6" hidden="1">'[1]Time series'!#REF!</definedName>
    <definedName name="__123Graph_CPERIA" hidden="1">'[1]Time series'!#REF!</definedName>
    <definedName name="__123Graph_CPERIB" localSheetId="10" hidden="1">'[1]Time series'!#REF!</definedName>
    <definedName name="__123Graph_CPERIB" localSheetId="21" hidden="1">'[1]Time series'!#REF!</definedName>
    <definedName name="__123Graph_CPERIB" localSheetId="27" hidden="1">'[1]Time series'!#REF!</definedName>
    <definedName name="__123Graph_CPERIB" localSheetId="31" hidden="1">'[1]Time series'!#REF!</definedName>
    <definedName name="__123Graph_CPERIB" localSheetId="32" hidden="1">'[1]Time series'!#REF!</definedName>
    <definedName name="__123Graph_CPERIB" localSheetId="35" hidden="1">'[1]Time series'!#REF!</definedName>
    <definedName name="__123Graph_CPERIB" localSheetId="36" hidden="1">'[1]Time series'!#REF!</definedName>
    <definedName name="__123Graph_CPERIB" localSheetId="37" hidden="1">'[1]Time series'!#REF!</definedName>
    <definedName name="__123Graph_CPERIB" localSheetId="39" hidden="1">'[1]Time series'!#REF!</definedName>
    <definedName name="__123Graph_CPERIB" localSheetId="40" hidden="1">'[1]Time series'!#REF!</definedName>
    <definedName name="__123Graph_CPERIB" localSheetId="41" hidden="1">'[1]Time series'!#REF!</definedName>
    <definedName name="__123Graph_CPERIB" localSheetId="42" hidden="1">'[1]Time series'!#REF!</definedName>
    <definedName name="__123Graph_CPERIB" localSheetId="44" hidden="1">'[1]Time series'!#REF!</definedName>
    <definedName name="__123Graph_CPERIB" localSheetId="5" hidden="1">'[1]Time series'!#REF!</definedName>
    <definedName name="__123Graph_CPERIB" localSheetId="51" hidden="1">'[1]Time series'!#REF!</definedName>
    <definedName name="__123Graph_CPERIB" localSheetId="58" hidden="1">'[1]Time series'!#REF!</definedName>
    <definedName name="__123Graph_CPERIB" localSheetId="59" hidden="1">'[1]Time series'!#REF!</definedName>
    <definedName name="__123Graph_CPERIB" localSheetId="17" hidden="1">'[1]Time series'!#REF!</definedName>
    <definedName name="__123Graph_CPERIB" localSheetId="6" hidden="1">'[1]Time series'!#REF!</definedName>
    <definedName name="__123Graph_CPERIB" hidden="1">'[1]Time series'!#REF!</definedName>
    <definedName name="__123Graph_CPRODABSC" localSheetId="10" hidden="1">'[1]Time series'!#REF!</definedName>
    <definedName name="__123Graph_CPRODABSC" localSheetId="21" hidden="1">'[1]Time series'!#REF!</definedName>
    <definedName name="__123Graph_CPRODABSC" localSheetId="27" hidden="1">'[1]Time series'!#REF!</definedName>
    <definedName name="__123Graph_CPRODABSC" localSheetId="31" hidden="1">'[1]Time series'!#REF!</definedName>
    <definedName name="__123Graph_CPRODABSC" localSheetId="32" hidden="1">'[1]Time series'!#REF!</definedName>
    <definedName name="__123Graph_CPRODABSC" localSheetId="35" hidden="1">'[1]Time series'!#REF!</definedName>
    <definedName name="__123Graph_CPRODABSC" localSheetId="36" hidden="1">'[1]Time series'!#REF!</definedName>
    <definedName name="__123Graph_CPRODABSC" localSheetId="37" hidden="1">'[1]Time series'!#REF!</definedName>
    <definedName name="__123Graph_CPRODABSC" localSheetId="39" hidden="1">'[1]Time series'!#REF!</definedName>
    <definedName name="__123Graph_CPRODABSC" localSheetId="40" hidden="1">'[1]Time series'!#REF!</definedName>
    <definedName name="__123Graph_CPRODABSC" localSheetId="41" hidden="1">'[1]Time series'!#REF!</definedName>
    <definedName name="__123Graph_CPRODABSC" localSheetId="42" hidden="1">'[1]Time series'!#REF!</definedName>
    <definedName name="__123Graph_CPRODABSC" localSheetId="44" hidden="1">'[1]Time series'!#REF!</definedName>
    <definedName name="__123Graph_CPRODABSC" localSheetId="5" hidden="1">'[1]Time series'!#REF!</definedName>
    <definedName name="__123Graph_CPRODABSC" localSheetId="51" hidden="1">'[1]Time series'!#REF!</definedName>
    <definedName name="__123Graph_CPRODABSC" localSheetId="58" hidden="1">'[1]Time series'!#REF!</definedName>
    <definedName name="__123Graph_CPRODABSC" localSheetId="59" hidden="1">'[1]Time series'!#REF!</definedName>
    <definedName name="__123Graph_CPRODABSC" localSheetId="17" hidden="1">'[1]Time series'!#REF!</definedName>
    <definedName name="__123Graph_CPRODABSC" localSheetId="6" hidden="1">'[1]Time series'!#REF!</definedName>
    <definedName name="__123Graph_CPRODABSC" hidden="1">'[1]Time series'!#REF!</definedName>
    <definedName name="__123Graph_CPRODTRE2" localSheetId="10" hidden="1">'[1]Time series'!#REF!</definedName>
    <definedName name="__123Graph_CPRODTRE2" localSheetId="21" hidden="1">'[1]Time series'!#REF!</definedName>
    <definedName name="__123Graph_CPRODTRE2" localSheetId="27" hidden="1">'[1]Time series'!#REF!</definedName>
    <definedName name="__123Graph_CPRODTRE2" localSheetId="31" hidden="1">'[1]Time series'!#REF!</definedName>
    <definedName name="__123Graph_CPRODTRE2" localSheetId="32" hidden="1">'[1]Time series'!#REF!</definedName>
    <definedName name="__123Graph_CPRODTRE2" localSheetId="35" hidden="1">'[1]Time series'!#REF!</definedName>
    <definedName name="__123Graph_CPRODTRE2" localSheetId="36" hidden="1">'[1]Time series'!#REF!</definedName>
    <definedName name="__123Graph_CPRODTRE2" localSheetId="37" hidden="1">'[1]Time series'!#REF!</definedName>
    <definedName name="__123Graph_CPRODTRE2" localSheetId="39" hidden="1">'[1]Time series'!#REF!</definedName>
    <definedName name="__123Graph_CPRODTRE2" localSheetId="40" hidden="1">'[1]Time series'!#REF!</definedName>
    <definedName name="__123Graph_CPRODTRE2" localSheetId="41" hidden="1">'[1]Time series'!#REF!</definedName>
    <definedName name="__123Graph_CPRODTRE2" localSheetId="42" hidden="1">'[1]Time series'!#REF!</definedName>
    <definedName name="__123Graph_CPRODTRE2" localSheetId="44" hidden="1">'[1]Time series'!#REF!</definedName>
    <definedName name="__123Graph_CPRODTRE2" localSheetId="5" hidden="1">'[1]Time series'!#REF!</definedName>
    <definedName name="__123Graph_CPRODTRE2" localSheetId="51" hidden="1">'[1]Time series'!#REF!</definedName>
    <definedName name="__123Graph_CPRODTRE2" localSheetId="58" hidden="1">'[1]Time series'!#REF!</definedName>
    <definedName name="__123Graph_CPRODTRE2" localSheetId="59" hidden="1">'[1]Time series'!#REF!</definedName>
    <definedName name="__123Graph_CPRODTRE2" localSheetId="17" hidden="1">'[1]Time series'!#REF!</definedName>
    <definedName name="__123Graph_CPRODTRE2" localSheetId="6" hidden="1">'[1]Time series'!#REF!</definedName>
    <definedName name="__123Graph_CPRODTRE2" hidden="1">'[1]Time series'!#REF!</definedName>
    <definedName name="__123Graph_CPRODTREND" localSheetId="10" hidden="1">'[1]Time series'!#REF!</definedName>
    <definedName name="__123Graph_CPRODTREND" localSheetId="21" hidden="1">'[1]Time series'!#REF!</definedName>
    <definedName name="__123Graph_CPRODTREND" localSheetId="27" hidden="1">'[1]Time series'!#REF!</definedName>
    <definedName name="__123Graph_CPRODTREND" localSheetId="31" hidden="1">'[1]Time series'!#REF!</definedName>
    <definedName name="__123Graph_CPRODTREND" localSheetId="32" hidden="1">'[1]Time series'!#REF!</definedName>
    <definedName name="__123Graph_CPRODTREND" localSheetId="35" hidden="1">'[1]Time series'!#REF!</definedName>
    <definedName name="__123Graph_CPRODTREND" localSheetId="36" hidden="1">'[1]Time series'!#REF!</definedName>
    <definedName name="__123Graph_CPRODTREND" localSheetId="37" hidden="1">'[1]Time series'!#REF!</definedName>
    <definedName name="__123Graph_CPRODTREND" localSheetId="39" hidden="1">'[1]Time series'!#REF!</definedName>
    <definedName name="__123Graph_CPRODTREND" localSheetId="40" hidden="1">'[1]Time series'!#REF!</definedName>
    <definedName name="__123Graph_CPRODTREND" localSheetId="41" hidden="1">'[1]Time series'!#REF!</definedName>
    <definedName name="__123Graph_CPRODTREND" localSheetId="42" hidden="1">'[1]Time series'!#REF!</definedName>
    <definedName name="__123Graph_CPRODTREND" localSheetId="44" hidden="1">'[1]Time series'!#REF!</definedName>
    <definedName name="__123Graph_CPRODTREND" localSheetId="5" hidden="1">'[1]Time series'!#REF!</definedName>
    <definedName name="__123Graph_CPRODTREND" localSheetId="51" hidden="1">'[1]Time series'!#REF!</definedName>
    <definedName name="__123Graph_CPRODTREND" localSheetId="58" hidden="1">'[1]Time series'!#REF!</definedName>
    <definedName name="__123Graph_CPRODTREND" localSheetId="59" hidden="1">'[1]Time series'!#REF!</definedName>
    <definedName name="__123Graph_CPRODTREND" localSheetId="17" hidden="1">'[1]Time series'!#REF!</definedName>
    <definedName name="__123Graph_CPRODTREND" localSheetId="6" hidden="1">'[1]Time series'!#REF!</definedName>
    <definedName name="__123Graph_CPRODTREND" hidden="1">'[1]Time series'!#REF!</definedName>
    <definedName name="__123Graph_CUTRECHT" localSheetId="10" hidden="1">'[1]Time series'!#REF!</definedName>
    <definedName name="__123Graph_CUTRECHT" localSheetId="21" hidden="1">'[1]Time series'!#REF!</definedName>
    <definedName name="__123Graph_CUTRECHT" localSheetId="27" hidden="1">'[1]Time series'!#REF!</definedName>
    <definedName name="__123Graph_CUTRECHT" localSheetId="31" hidden="1">'[1]Time series'!#REF!</definedName>
    <definedName name="__123Graph_CUTRECHT" localSheetId="32" hidden="1">'[1]Time series'!#REF!</definedName>
    <definedName name="__123Graph_CUTRECHT" localSheetId="35" hidden="1">'[1]Time series'!#REF!</definedName>
    <definedName name="__123Graph_CUTRECHT" localSheetId="36" hidden="1">'[1]Time series'!#REF!</definedName>
    <definedName name="__123Graph_CUTRECHT" localSheetId="37" hidden="1">'[1]Time series'!#REF!</definedName>
    <definedName name="__123Graph_CUTRECHT" localSheetId="39" hidden="1">'[1]Time series'!#REF!</definedName>
    <definedName name="__123Graph_CUTRECHT" localSheetId="40" hidden="1">'[1]Time series'!#REF!</definedName>
    <definedName name="__123Graph_CUTRECHT" localSheetId="41" hidden="1">'[1]Time series'!#REF!</definedName>
    <definedName name="__123Graph_CUTRECHT" localSheetId="42" hidden="1">'[1]Time series'!#REF!</definedName>
    <definedName name="__123Graph_CUTRECHT" localSheetId="44" hidden="1">'[1]Time series'!#REF!</definedName>
    <definedName name="__123Graph_CUTRECHT" localSheetId="5" hidden="1">'[1]Time series'!#REF!</definedName>
    <definedName name="__123Graph_CUTRECHT" localSheetId="51" hidden="1">'[1]Time series'!#REF!</definedName>
    <definedName name="__123Graph_CUTRECHT" localSheetId="58" hidden="1">'[1]Time series'!#REF!</definedName>
    <definedName name="__123Graph_CUTRECHT" localSheetId="59" hidden="1">'[1]Time series'!#REF!</definedName>
    <definedName name="__123Graph_CUTRECHT" localSheetId="17" hidden="1">'[1]Time series'!#REF!</definedName>
    <definedName name="__123Graph_CUTRECHT" localSheetId="6" hidden="1">'[1]Time series'!#REF!</definedName>
    <definedName name="__123Graph_CUTRECHT" hidden="1">'[1]Time series'!#REF!</definedName>
    <definedName name="__123Graph_DBERLGRAP" localSheetId="10" hidden="1">'[1]Time series'!#REF!</definedName>
    <definedName name="__123Graph_DBERLGRAP" localSheetId="21" hidden="1">'[1]Time series'!#REF!</definedName>
    <definedName name="__123Graph_DBERLGRAP" localSheetId="27" hidden="1">'[1]Time series'!#REF!</definedName>
    <definedName name="__123Graph_DBERLGRAP" localSheetId="31" hidden="1">'[1]Time series'!#REF!</definedName>
    <definedName name="__123Graph_DBERLGRAP" localSheetId="32" hidden="1">'[1]Time series'!#REF!</definedName>
    <definedName name="__123Graph_DBERLGRAP" localSheetId="35" hidden="1">'[1]Time series'!#REF!</definedName>
    <definedName name="__123Graph_DBERLGRAP" localSheetId="36" hidden="1">'[1]Time series'!#REF!</definedName>
    <definedName name="__123Graph_DBERLGRAP" localSheetId="37" hidden="1">'[1]Time series'!#REF!</definedName>
    <definedName name="__123Graph_DBERLGRAP" localSheetId="39" hidden="1">'[1]Time series'!#REF!</definedName>
    <definedName name="__123Graph_DBERLGRAP" localSheetId="40" hidden="1">'[1]Time series'!#REF!</definedName>
    <definedName name="__123Graph_DBERLGRAP" localSheetId="41" hidden="1">'[1]Time series'!#REF!</definedName>
    <definedName name="__123Graph_DBERLGRAP" localSheetId="42" hidden="1">'[1]Time series'!#REF!</definedName>
    <definedName name="__123Graph_DBERLGRAP" localSheetId="44" hidden="1">'[1]Time series'!#REF!</definedName>
    <definedName name="__123Graph_DBERLGRAP" localSheetId="5" hidden="1">'[1]Time series'!#REF!</definedName>
    <definedName name="__123Graph_DBERLGRAP" localSheetId="51" hidden="1">'[1]Time series'!#REF!</definedName>
    <definedName name="__123Graph_DBERLGRAP" localSheetId="58" hidden="1">'[1]Time series'!#REF!</definedName>
    <definedName name="__123Graph_DBERLGRAP" localSheetId="59" hidden="1">'[1]Time series'!#REF!</definedName>
    <definedName name="__123Graph_DBERLGRAP" localSheetId="17" hidden="1">'[1]Time series'!#REF!</definedName>
    <definedName name="__123Graph_DBERLGRAP" localSheetId="6" hidden="1">'[1]Time series'!#REF!</definedName>
    <definedName name="__123Graph_DBERLGRAP" hidden="1">'[1]Time series'!#REF!</definedName>
    <definedName name="__123Graph_DCATCH1" localSheetId="10" hidden="1">'[1]Time series'!#REF!</definedName>
    <definedName name="__123Graph_DCATCH1" localSheetId="21" hidden="1">'[1]Time series'!#REF!</definedName>
    <definedName name="__123Graph_DCATCH1" localSheetId="27" hidden="1">'[1]Time series'!#REF!</definedName>
    <definedName name="__123Graph_DCATCH1" localSheetId="31" hidden="1">'[1]Time series'!#REF!</definedName>
    <definedName name="__123Graph_DCATCH1" localSheetId="32" hidden="1">'[1]Time series'!#REF!</definedName>
    <definedName name="__123Graph_DCATCH1" localSheetId="35" hidden="1">'[1]Time series'!#REF!</definedName>
    <definedName name="__123Graph_DCATCH1" localSheetId="36" hidden="1">'[1]Time series'!#REF!</definedName>
    <definedName name="__123Graph_DCATCH1" localSheetId="37" hidden="1">'[1]Time series'!#REF!</definedName>
    <definedName name="__123Graph_DCATCH1" localSheetId="39" hidden="1">'[1]Time series'!#REF!</definedName>
    <definedName name="__123Graph_DCATCH1" localSheetId="40" hidden="1">'[1]Time series'!#REF!</definedName>
    <definedName name="__123Graph_DCATCH1" localSheetId="41" hidden="1">'[1]Time series'!#REF!</definedName>
    <definedName name="__123Graph_DCATCH1" localSheetId="42" hidden="1">'[1]Time series'!#REF!</definedName>
    <definedName name="__123Graph_DCATCH1" localSheetId="44" hidden="1">'[1]Time series'!#REF!</definedName>
    <definedName name="__123Graph_DCATCH1" localSheetId="5" hidden="1">'[1]Time series'!#REF!</definedName>
    <definedName name="__123Graph_DCATCH1" localSheetId="51" hidden="1">'[1]Time series'!#REF!</definedName>
    <definedName name="__123Graph_DCATCH1" localSheetId="58" hidden="1">'[1]Time series'!#REF!</definedName>
    <definedName name="__123Graph_DCATCH1" localSheetId="59" hidden="1">'[1]Time series'!#REF!</definedName>
    <definedName name="__123Graph_DCATCH1" localSheetId="17" hidden="1">'[1]Time series'!#REF!</definedName>
    <definedName name="__123Graph_DCATCH1" localSheetId="6" hidden="1">'[1]Time series'!#REF!</definedName>
    <definedName name="__123Graph_DCATCH1" hidden="1">'[1]Time series'!#REF!</definedName>
    <definedName name="__123Graph_DCONVERG1" localSheetId="10" hidden="1">'[1]Time series'!#REF!</definedName>
    <definedName name="__123Graph_DCONVERG1" localSheetId="21" hidden="1">'[1]Time series'!#REF!</definedName>
    <definedName name="__123Graph_DCONVERG1" localSheetId="27" hidden="1">'[1]Time series'!#REF!</definedName>
    <definedName name="__123Graph_DCONVERG1" localSheetId="31" hidden="1">'[1]Time series'!#REF!</definedName>
    <definedName name="__123Graph_DCONVERG1" localSheetId="32" hidden="1">'[1]Time series'!#REF!</definedName>
    <definedName name="__123Graph_DCONVERG1" localSheetId="35" hidden="1">'[1]Time series'!#REF!</definedName>
    <definedName name="__123Graph_DCONVERG1" localSheetId="36" hidden="1">'[1]Time series'!#REF!</definedName>
    <definedName name="__123Graph_DCONVERG1" localSheetId="37" hidden="1">'[1]Time series'!#REF!</definedName>
    <definedName name="__123Graph_DCONVERG1" localSheetId="39" hidden="1">'[1]Time series'!#REF!</definedName>
    <definedName name="__123Graph_DCONVERG1" localSheetId="40" hidden="1">'[1]Time series'!#REF!</definedName>
    <definedName name="__123Graph_DCONVERG1" localSheetId="41" hidden="1">'[1]Time series'!#REF!</definedName>
    <definedName name="__123Graph_DCONVERG1" localSheetId="42" hidden="1">'[1]Time series'!#REF!</definedName>
    <definedName name="__123Graph_DCONVERG1" localSheetId="44" hidden="1">'[1]Time series'!#REF!</definedName>
    <definedName name="__123Graph_DCONVERG1" localSheetId="5" hidden="1">'[1]Time series'!#REF!</definedName>
    <definedName name="__123Graph_DCONVERG1" localSheetId="51" hidden="1">'[1]Time series'!#REF!</definedName>
    <definedName name="__123Graph_DCONVERG1" localSheetId="58" hidden="1">'[1]Time series'!#REF!</definedName>
    <definedName name="__123Graph_DCONVERG1" localSheetId="59" hidden="1">'[1]Time series'!#REF!</definedName>
    <definedName name="__123Graph_DCONVERG1" localSheetId="17" hidden="1">'[1]Time series'!#REF!</definedName>
    <definedName name="__123Graph_DCONVERG1" localSheetId="6" hidden="1">'[1]Time series'!#REF!</definedName>
    <definedName name="__123Graph_DCONVERG1" hidden="1">'[1]Time series'!#REF!</definedName>
    <definedName name="__123Graph_DGRAPH41" localSheetId="10" hidden="1">'[1]Time series'!#REF!</definedName>
    <definedName name="__123Graph_DGRAPH41" localSheetId="21" hidden="1">'[1]Time series'!#REF!</definedName>
    <definedName name="__123Graph_DGRAPH41" localSheetId="27" hidden="1">'[1]Time series'!#REF!</definedName>
    <definedName name="__123Graph_DGRAPH41" localSheetId="31" hidden="1">'[1]Time series'!#REF!</definedName>
    <definedName name="__123Graph_DGRAPH41" localSheetId="32" hidden="1">'[1]Time series'!#REF!</definedName>
    <definedName name="__123Graph_DGRAPH41" localSheetId="35" hidden="1">'[1]Time series'!#REF!</definedName>
    <definedName name="__123Graph_DGRAPH41" localSheetId="36" hidden="1">'[1]Time series'!#REF!</definedName>
    <definedName name="__123Graph_DGRAPH41" localSheetId="37" hidden="1">'[1]Time series'!#REF!</definedName>
    <definedName name="__123Graph_DGRAPH41" localSheetId="39" hidden="1">'[1]Time series'!#REF!</definedName>
    <definedName name="__123Graph_DGRAPH41" localSheetId="40" hidden="1">'[1]Time series'!#REF!</definedName>
    <definedName name="__123Graph_DGRAPH41" localSheetId="41" hidden="1">'[1]Time series'!#REF!</definedName>
    <definedName name="__123Graph_DGRAPH41" localSheetId="42" hidden="1">'[1]Time series'!#REF!</definedName>
    <definedName name="__123Graph_DGRAPH41" localSheetId="44" hidden="1">'[1]Time series'!#REF!</definedName>
    <definedName name="__123Graph_DGRAPH41" localSheetId="5" hidden="1">'[1]Time series'!#REF!</definedName>
    <definedName name="__123Graph_DGRAPH41" localSheetId="51" hidden="1">'[1]Time series'!#REF!</definedName>
    <definedName name="__123Graph_DGRAPH41" localSheetId="58" hidden="1">'[1]Time series'!#REF!</definedName>
    <definedName name="__123Graph_DGRAPH41" localSheetId="59" hidden="1">'[1]Time series'!#REF!</definedName>
    <definedName name="__123Graph_DGRAPH41" localSheetId="17" hidden="1">'[1]Time series'!#REF!</definedName>
    <definedName name="__123Graph_DGRAPH41" localSheetId="6" hidden="1">'[1]Time series'!#REF!</definedName>
    <definedName name="__123Graph_DGRAPH41" hidden="1">'[1]Time series'!#REF!</definedName>
    <definedName name="__123Graph_DPERIA" localSheetId="10" hidden="1">'[1]Time series'!#REF!</definedName>
    <definedName name="__123Graph_DPERIA" localSheetId="21" hidden="1">'[1]Time series'!#REF!</definedName>
    <definedName name="__123Graph_DPERIA" localSheetId="27" hidden="1">'[1]Time series'!#REF!</definedName>
    <definedName name="__123Graph_DPERIA" localSheetId="31" hidden="1">'[1]Time series'!#REF!</definedName>
    <definedName name="__123Graph_DPERIA" localSheetId="32" hidden="1">'[1]Time series'!#REF!</definedName>
    <definedName name="__123Graph_DPERIA" localSheetId="35" hidden="1">'[1]Time series'!#REF!</definedName>
    <definedName name="__123Graph_DPERIA" localSheetId="36" hidden="1">'[1]Time series'!#REF!</definedName>
    <definedName name="__123Graph_DPERIA" localSheetId="37" hidden="1">'[1]Time series'!#REF!</definedName>
    <definedName name="__123Graph_DPERIA" localSheetId="39" hidden="1">'[1]Time series'!#REF!</definedName>
    <definedName name="__123Graph_DPERIA" localSheetId="40" hidden="1">'[1]Time series'!#REF!</definedName>
    <definedName name="__123Graph_DPERIA" localSheetId="41" hidden="1">'[1]Time series'!#REF!</definedName>
    <definedName name="__123Graph_DPERIA" localSheetId="42" hidden="1">'[1]Time series'!#REF!</definedName>
    <definedName name="__123Graph_DPERIA" localSheetId="44" hidden="1">'[1]Time series'!#REF!</definedName>
    <definedName name="__123Graph_DPERIA" localSheetId="5" hidden="1">'[1]Time series'!#REF!</definedName>
    <definedName name="__123Graph_DPERIA" localSheetId="51" hidden="1">'[1]Time series'!#REF!</definedName>
    <definedName name="__123Graph_DPERIA" localSheetId="58" hidden="1">'[1]Time series'!#REF!</definedName>
    <definedName name="__123Graph_DPERIA" localSheetId="59" hidden="1">'[1]Time series'!#REF!</definedName>
    <definedName name="__123Graph_DPERIA" localSheetId="17" hidden="1">'[1]Time series'!#REF!</definedName>
    <definedName name="__123Graph_DPERIA" localSheetId="6" hidden="1">'[1]Time series'!#REF!</definedName>
    <definedName name="__123Graph_DPERIA" hidden="1">'[1]Time series'!#REF!</definedName>
    <definedName name="__123Graph_DPERIB" localSheetId="10" hidden="1">'[1]Time series'!#REF!</definedName>
    <definedName name="__123Graph_DPERIB" localSheetId="21" hidden="1">'[1]Time series'!#REF!</definedName>
    <definedName name="__123Graph_DPERIB" localSheetId="27" hidden="1">'[1]Time series'!#REF!</definedName>
    <definedName name="__123Graph_DPERIB" localSheetId="31" hidden="1">'[1]Time series'!#REF!</definedName>
    <definedName name="__123Graph_DPERIB" localSheetId="32" hidden="1">'[1]Time series'!#REF!</definedName>
    <definedName name="__123Graph_DPERIB" localSheetId="35" hidden="1">'[1]Time series'!#REF!</definedName>
    <definedName name="__123Graph_DPERIB" localSheetId="36" hidden="1">'[1]Time series'!#REF!</definedName>
    <definedName name="__123Graph_DPERIB" localSheetId="37" hidden="1">'[1]Time series'!#REF!</definedName>
    <definedName name="__123Graph_DPERIB" localSheetId="39" hidden="1">'[1]Time series'!#REF!</definedName>
    <definedName name="__123Graph_DPERIB" localSheetId="40" hidden="1">'[1]Time series'!#REF!</definedName>
    <definedName name="__123Graph_DPERIB" localSheetId="41" hidden="1">'[1]Time series'!#REF!</definedName>
    <definedName name="__123Graph_DPERIB" localSheetId="42" hidden="1">'[1]Time series'!#REF!</definedName>
    <definedName name="__123Graph_DPERIB" localSheetId="44" hidden="1">'[1]Time series'!#REF!</definedName>
    <definedName name="__123Graph_DPERIB" localSheetId="5" hidden="1">'[1]Time series'!#REF!</definedName>
    <definedName name="__123Graph_DPERIB" localSheetId="51" hidden="1">'[1]Time series'!#REF!</definedName>
    <definedName name="__123Graph_DPERIB" localSheetId="58" hidden="1">'[1]Time series'!#REF!</definedName>
    <definedName name="__123Graph_DPERIB" localSheetId="59" hidden="1">'[1]Time series'!#REF!</definedName>
    <definedName name="__123Graph_DPERIB" localSheetId="17" hidden="1">'[1]Time series'!#REF!</definedName>
    <definedName name="__123Graph_DPERIB" localSheetId="6" hidden="1">'[1]Time series'!#REF!</definedName>
    <definedName name="__123Graph_DPERIB" hidden="1">'[1]Time series'!#REF!</definedName>
    <definedName name="__123Graph_DPRODABSC" localSheetId="10" hidden="1">'[1]Time series'!#REF!</definedName>
    <definedName name="__123Graph_DPRODABSC" localSheetId="21" hidden="1">'[1]Time series'!#REF!</definedName>
    <definedName name="__123Graph_DPRODABSC" localSheetId="27" hidden="1">'[1]Time series'!#REF!</definedName>
    <definedName name="__123Graph_DPRODABSC" localSheetId="31" hidden="1">'[1]Time series'!#REF!</definedName>
    <definedName name="__123Graph_DPRODABSC" localSheetId="32" hidden="1">'[1]Time series'!#REF!</definedName>
    <definedName name="__123Graph_DPRODABSC" localSheetId="35" hidden="1">'[1]Time series'!#REF!</definedName>
    <definedName name="__123Graph_DPRODABSC" localSheetId="36" hidden="1">'[1]Time series'!#REF!</definedName>
    <definedName name="__123Graph_DPRODABSC" localSheetId="37" hidden="1">'[1]Time series'!#REF!</definedName>
    <definedName name="__123Graph_DPRODABSC" localSheetId="39" hidden="1">'[1]Time series'!#REF!</definedName>
    <definedName name="__123Graph_DPRODABSC" localSheetId="40" hidden="1">'[1]Time series'!#REF!</definedName>
    <definedName name="__123Graph_DPRODABSC" localSheetId="41" hidden="1">'[1]Time series'!#REF!</definedName>
    <definedName name="__123Graph_DPRODABSC" localSheetId="42" hidden="1">'[1]Time series'!#REF!</definedName>
    <definedName name="__123Graph_DPRODABSC" localSheetId="44" hidden="1">'[1]Time series'!#REF!</definedName>
    <definedName name="__123Graph_DPRODABSC" localSheetId="5" hidden="1">'[1]Time series'!#REF!</definedName>
    <definedName name="__123Graph_DPRODABSC" localSheetId="51" hidden="1">'[1]Time series'!#REF!</definedName>
    <definedName name="__123Graph_DPRODABSC" localSheetId="58" hidden="1">'[1]Time series'!#REF!</definedName>
    <definedName name="__123Graph_DPRODABSC" localSheetId="59" hidden="1">'[1]Time series'!#REF!</definedName>
    <definedName name="__123Graph_DPRODABSC" localSheetId="17" hidden="1">'[1]Time series'!#REF!</definedName>
    <definedName name="__123Graph_DPRODABSC" localSheetId="6" hidden="1">'[1]Time series'!#REF!</definedName>
    <definedName name="__123Graph_DPRODABSC" hidden="1">'[1]Time series'!#REF!</definedName>
    <definedName name="__123Graph_DUTRECHT" localSheetId="10" hidden="1">'[1]Time series'!#REF!</definedName>
    <definedName name="__123Graph_DUTRECHT" localSheetId="21" hidden="1">'[1]Time series'!#REF!</definedName>
    <definedName name="__123Graph_DUTRECHT" localSheetId="27" hidden="1">'[1]Time series'!#REF!</definedName>
    <definedName name="__123Graph_DUTRECHT" localSheetId="31" hidden="1">'[1]Time series'!#REF!</definedName>
    <definedName name="__123Graph_DUTRECHT" localSheetId="32" hidden="1">'[1]Time series'!#REF!</definedName>
    <definedName name="__123Graph_DUTRECHT" localSheetId="35" hidden="1">'[1]Time series'!#REF!</definedName>
    <definedName name="__123Graph_DUTRECHT" localSheetId="36" hidden="1">'[1]Time series'!#REF!</definedName>
    <definedName name="__123Graph_DUTRECHT" localSheetId="37" hidden="1">'[1]Time series'!#REF!</definedName>
    <definedName name="__123Graph_DUTRECHT" localSheetId="39" hidden="1">'[1]Time series'!#REF!</definedName>
    <definedName name="__123Graph_DUTRECHT" localSheetId="40" hidden="1">'[1]Time series'!#REF!</definedName>
    <definedName name="__123Graph_DUTRECHT" localSheetId="41" hidden="1">'[1]Time series'!#REF!</definedName>
    <definedName name="__123Graph_DUTRECHT" localSheetId="42" hidden="1">'[1]Time series'!#REF!</definedName>
    <definedName name="__123Graph_DUTRECHT" localSheetId="44" hidden="1">'[1]Time series'!#REF!</definedName>
    <definedName name="__123Graph_DUTRECHT" localSheetId="5" hidden="1">'[1]Time series'!#REF!</definedName>
    <definedName name="__123Graph_DUTRECHT" localSheetId="51" hidden="1">'[1]Time series'!#REF!</definedName>
    <definedName name="__123Graph_DUTRECHT" localSheetId="58" hidden="1">'[1]Time series'!#REF!</definedName>
    <definedName name="__123Graph_DUTRECHT" localSheetId="59" hidden="1">'[1]Time series'!#REF!</definedName>
    <definedName name="__123Graph_DUTRECHT" localSheetId="17" hidden="1">'[1]Time series'!#REF!</definedName>
    <definedName name="__123Graph_DUTRECHT" localSheetId="6" hidden="1">'[1]Time series'!#REF!</definedName>
    <definedName name="__123Graph_DUTRECHT" hidden="1">'[1]Time series'!#REF!</definedName>
    <definedName name="__123Graph_EBERLGRAP" localSheetId="10" hidden="1">'[1]Time series'!#REF!</definedName>
    <definedName name="__123Graph_EBERLGRAP" localSheetId="21" hidden="1">'[1]Time series'!#REF!</definedName>
    <definedName name="__123Graph_EBERLGRAP" localSheetId="27" hidden="1">'[1]Time series'!#REF!</definedName>
    <definedName name="__123Graph_EBERLGRAP" localSheetId="31" hidden="1">'[1]Time series'!#REF!</definedName>
    <definedName name="__123Graph_EBERLGRAP" localSheetId="32" hidden="1">'[1]Time series'!#REF!</definedName>
    <definedName name="__123Graph_EBERLGRAP" localSheetId="35" hidden="1">'[1]Time series'!#REF!</definedName>
    <definedName name="__123Graph_EBERLGRAP" localSheetId="36" hidden="1">'[1]Time series'!#REF!</definedName>
    <definedName name="__123Graph_EBERLGRAP" localSheetId="37" hidden="1">'[1]Time series'!#REF!</definedName>
    <definedName name="__123Graph_EBERLGRAP" localSheetId="39" hidden="1">'[1]Time series'!#REF!</definedName>
    <definedName name="__123Graph_EBERLGRAP" localSheetId="40" hidden="1">'[1]Time series'!#REF!</definedName>
    <definedName name="__123Graph_EBERLGRAP" localSheetId="41" hidden="1">'[1]Time series'!#REF!</definedName>
    <definedName name="__123Graph_EBERLGRAP" localSheetId="42" hidden="1">'[1]Time series'!#REF!</definedName>
    <definedName name="__123Graph_EBERLGRAP" localSheetId="44" hidden="1">'[1]Time series'!#REF!</definedName>
    <definedName name="__123Graph_EBERLGRAP" localSheetId="5" hidden="1">'[1]Time series'!#REF!</definedName>
    <definedName name="__123Graph_EBERLGRAP" localSheetId="51" hidden="1">'[1]Time series'!#REF!</definedName>
    <definedName name="__123Graph_EBERLGRAP" localSheetId="58" hidden="1">'[1]Time series'!#REF!</definedName>
    <definedName name="__123Graph_EBERLGRAP" localSheetId="59" hidden="1">'[1]Time series'!#REF!</definedName>
    <definedName name="__123Graph_EBERLGRAP" localSheetId="17" hidden="1">'[1]Time series'!#REF!</definedName>
    <definedName name="__123Graph_EBERLGRAP" localSheetId="6" hidden="1">'[1]Time series'!#REF!</definedName>
    <definedName name="__123Graph_EBERLGRAP" hidden="1">'[1]Time series'!#REF!</definedName>
    <definedName name="__123Graph_ECONVERG1" localSheetId="10" hidden="1">'[1]Time series'!#REF!</definedName>
    <definedName name="__123Graph_ECONVERG1" localSheetId="21" hidden="1">'[1]Time series'!#REF!</definedName>
    <definedName name="__123Graph_ECONVERG1" localSheetId="27" hidden="1">'[1]Time series'!#REF!</definedName>
    <definedName name="__123Graph_ECONVERG1" localSheetId="31" hidden="1">'[1]Time series'!#REF!</definedName>
    <definedName name="__123Graph_ECONVERG1" localSheetId="32" hidden="1">'[1]Time series'!#REF!</definedName>
    <definedName name="__123Graph_ECONVERG1" localSheetId="35" hidden="1">'[1]Time series'!#REF!</definedName>
    <definedName name="__123Graph_ECONVERG1" localSheetId="36" hidden="1">'[1]Time series'!#REF!</definedName>
    <definedName name="__123Graph_ECONVERG1" localSheetId="37" hidden="1">'[1]Time series'!#REF!</definedName>
    <definedName name="__123Graph_ECONVERG1" localSheetId="39" hidden="1">'[1]Time series'!#REF!</definedName>
    <definedName name="__123Graph_ECONVERG1" localSheetId="40" hidden="1">'[1]Time series'!#REF!</definedName>
    <definedName name="__123Graph_ECONVERG1" localSheetId="41" hidden="1">'[1]Time series'!#REF!</definedName>
    <definedName name="__123Graph_ECONVERG1" localSheetId="42" hidden="1">'[1]Time series'!#REF!</definedName>
    <definedName name="__123Graph_ECONVERG1" localSheetId="44" hidden="1">'[1]Time series'!#REF!</definedName>
    <definedName name="__123Graph_ECONVERG1" localSheetId="5" hidden="1">'[1]Time series'!#REF!</definedName>
    <definedName name="__123Graph_ECONVERG1" localSheetId="51" hidden="1">'[1]Time series'!#REF!</definedName>
    <definedName name="__123Graph_ECONVERG1" localSheetId="58" hidden="1">'[1]Time series'!#REF!</definedName>
    <definedName name="__123Graph_ECONVERG1" localSheetId="59" hidden="1">'[1]Time series'!#REF!</definedName>
    <definedName name="__123Graph_ECONVERG1" localSheetId="17" hidden="1">'[1]Time series'!#REF!</definedName>
    <definedName name="__123Graph_ECONVERG1" localSheetId="6" hidden="1">'[1]Time series'!#REF!</definedName>
    <definedName name="__123Graph_ECONVERG1" hidden="1">'[1]Time series'!#REF!</definedName>
    <definedName name="__123Graph_EGRAPH41" localSheetId="10" hidden="1">'[1]Time series'!#REF!</definedName>
    <definedName name="__123Graph_EGRAPH41" localSheetId="21" hidden="1">'[1]Time series'!#REF!</definedName>
    <definedName name="__123Graph_EGRAPH41" localSheetId="27" hidden="1">'[1]Time series'!#REF!</definedName>
    <definedName name="__123Graph_EGRAPH41" localSheetId="31" hidden="1">'[1]Time series'!#REF!</definedName>
    <definedName name="__123Graph_EGRAPH41" localSheetId="32" hidden="1">'[1]Time series'!#REF!</definedName>
    <definedName name="__123Graph_EGRAPH41" localSheetId="35" hidden="1">'[1]Time series'!#REF!</definedName>
    <definedName name="__123Graph_EGRAPH41" localSheetId="36" hidden="1">'[1]Time series'!#REF!</definedName>
    <definedName name="__123Graph_EGRAPH41" localSheetId="37" hidden="1">'[1]Time series'!#REF!</definedName>
    <definedName name="__123Graph_EGRAPH41" localSheetId="39" hidden="1">'[1]Time series'!#REF!</definedName>
    <definedName name="__123Graph_EGRAPH41" localSheetId="40" hidden="1">'[1]Time series'!#REF!</definedName>
    <definedName name="__123Graph_EGRAPH41" localSheetId="41" hidden="1">'[1]Time series'!#REF!</definedName>
    <definedName name="__123Graph_EGRAPH41" localSheetId="42" hidden="1">'[1]Time series'!#REF!</definedName>
    <definedName name="__123Graph_EGRAPH41" localSheetId="44" hidden="1">'[1]Time series'!#REF!</definedName>
    <definedName name="__123Graph_EGRAPH41" localSheetId="5" hidden="1">'[1]Time series'!#REF!</definedName>
    <definedName name="__123Graph_EGRAPH41" localSheetId="51" hidden="1">'[1]Time series'!#REF!</definedName>
    <definedName name="__123Graph_EGRAPH41" localSheetId="58" hidden="1">'[1]Time series'!#REF!</definedName>
    <definedName name="__123Graph_EGRAPH41" localSheetId="59" hidden="1">'[1]Time series'!#REF!</definedName>
    <definedName name="__123Graph_EGRAPH41" localSheetId="17" hidden="1">'[1]Time series'!#REF!</definedName>
    <definedName name="__123Graph_EGRAPH41" localSheetId="6" hidden="1">'[1]Time series'!#REF!</definedName>
    <definedName name="__123Graph_EGRAPH41" hidden="1">'[1]Time series'!#REF!</definedName>
    <definedName name="__123Graph_EPERIA" localSheetId="10" hidden="1">'[1]Time series'!#REF!</definedName>
    <definedName name="__123Graph_EPERIA" localSheetId="21" hidden="1">'[1]Time series'!#REF!</definedName>
    <definedName name="__123Graph_EPERIA" localSheetId="27" hidden="1">'[1]Time series'!#REF!</definedName>
    <definedName name="__123Graph_EPERIA" localSheetId="31" hidden="1">'[1]Time series'!#REF!</definedName>
    <definedName name="__123Graph_EPERIA" localSheetId="32" hidden="1">'[1]Time series'!#REF!</definedName>
    <definedName name="__123Graph_EPERIA" localSheetId="35" hidden="1">'[1]Time series'!#REF!</definedName>
    <definedName name="__123Graph_EPERIA" localSheetId="36" hidden="1">'[1]Time series'!#REF!</definedName>
    <definedName name="__123Graph_EPERIA" localSheetId="37" hidden="1">'[1]Time series'!#REF!</definedName>
    <definedName name="__123Graph_EPERIA" localSheetId="39" hidden="1">'[1]Time series'!#REF!</definedName>
    <definedName name="__123Graph_EPERIA" localSheetId="40" hidden="1">'[1]Time series'!#REF!</definedName>
    <definedName name="__123Graph_EPERIA" localSheetId="41" hidden="1">'[1]Time series'!#REF!</definedName>
    <definedName name="__123Graph_EPERIA" localSheetId="42" hidden="1">'[1]Time series'!#REF!</definedName>
    <definedName name="__123Graph_EPERIA" localSheetId="44" hidden="1">'[1]Time series'!#REF!</definedName>
    <definedName name="__123Graph_EPERIA" localSheetId="5" hidden="1">'[1]Time series'!#REF!</definedName>
    <definedName name="__123Graph_EPERIA" localSheetId="51" hidden="1">'[1]Time series'!#REF!</definedName>
    <definedName name="__123Graph_EPERIA" localSheetId="58" hidden="1">'[1]Time series'!#REF!</definedName>
    <definedName name="__123Graph_EPERIA" localSheetId="59" hidden="1">'[1]Time series'!#REF!</definedName>
    <definedName name="__123Graph_EPERIA" localSheetId="17" hidden="1">'[1]Time series'!#REF!</definedName>
    <definedName name="__123Graph_EPERIA" localSheetId="6" hidden="1">'[1]Time series'!#REF!</definedName>
    <definedName name="__123Graph_EPERIA" hidden="1">'[1]Time series'!#REF!</definedName>
    <definedName name="__123Graph_EPRODABSC" localSheetId="10" hidden="1">'[1]Time series'!#REF!</definedName>
    <definedName name="__123Graph_EPRODABSC" localSheetId="21" hidden="1">'[1]Time series'!#REF!</definedName>
    <definedName name="__123Graph_EPRODABSC" localSheetId="27" hidden="1">'[1]Time series'!#REF!</definedName>
    <definedName name="__123Graph_EPRODABSC" localSheetId="31" hidden="1">'[1]Time series'!#REF!</definedName>
    <definedName name="__123Graph_EPRODABSC" localSheetId="32" hidden="1">'[1]Time series'!#REF!</definedName>
    <definedName name="__123Graph_EPRODABSC" localSheetId="35" hidden="1">'[1]Time series'!#REF!</definedName>
    <definedName name="__123Graph_EPRODABSC" localSheetId="36" hidden="1">'[1]Time series'!#REF!</definedName>
    <definedName name="__123Graph_EPRODABSC" localSheetId="37" hidden="1">'[1]Time series'!#REF!</definedName>
    <definedName name="__123Graph_EPRODABSC" localSheetId="39" hidden="1">'[1]Time series'!#REF!</definedName>
    <definedName name="__123Graph_EPRODABSC" localSheetId="40" hidden="1">'[1]Time series'!#REF!</definedName>
    <definedName name="__123Graph_EPRODABSC" localSheetId="41" hidden="1">'[1]Time series'!#REF!</definedName>
    <definedName name="__123Graph_EPRODABSC" localSheetId="42" hidden="1">'[1]Time series'!#REF!</definedName>
    <definedName name="__123Graph_EPRODABSC" localSheetId="44" hidden="1">'[1]Time series'!#REF!</definedName>
    <definedName name="__123Graph_EPRODABSC" localSheetId="5" hidden="1">'[1]Time series'!#REF!</definedName>
    <definedName name="__123Graph_EPRODABSC" localSheetId="51" hidden="1">'[1]Time series'!#REF!</definedName>
    <definedName name="__123Graph_EPRODABSC" localSheetId="58" hidden="1">'[1]Time series'!#REF!</definedName>
    <definedName name="__123Graph_EPRODABSC" localSheetId="59" hidden="1">'[1]Time series'!#REF!</definedName>
    <definedName name="__123Graph_EPRODABSC" localSheetId="17" hidden="1">'[1]Time series'!#REF!</definedName>
    <definedName name="__123Graph_EPRODABSC" localSheetId="6" hidden="1">'[1]Time series'!#REF!</definedName>
    <definedName name="__123Graph_EPRODABSC" hidden="1">'[1]Time series'!#REF!</definedName>
    <definedName name="__123Graph_F" localSheetId="10" hidden="1">[2]A11!#REF!</definedName>
    <definedName name="__123Graph_F" localSheetId="21" hidden="1">[2]A11!#REF!</definedName>
    <definedName name="__123Graph_F" localSheetId="27" hidden="1">[2]A11!#REF!</definedName>
    <definedName name="__123Graph_F" localSheetId="31" hidden="1">[2]A11!#REF!</definedName>
    <definedName name="__123Graph_F" localSheetId="32" hidden="1">[2]A11!#REF!</definedName>
    <definedName name="__123Graph_F" localSheetId="35" hidden="1">[2]A11!#REF!</definedName>
    <definedName name="__123Graph_F" localSheetId="36" hidden="1">[2]A11!#REF!</definedName>
    <definedName name="__123Graph_F" localSheetId="37" hidden="1">[2]A11!#REF!</definedName>
    <definedName name="__123Graph_F" localSheetId="39" hidden="1">[2]A11!#REF!</definedName>
    <definedName name="__123Graph_F" localSheetId="40" hidden="1">[2]A11!#REF!</definedName>
    <definedName name="__123Graph_F" localSheetId="41" hidden="1">[2]A11!#REF!</definedName>
    <definedName name="__123Graph_F" localSheetId="42" hidden="1">[2]A11!#REF!</definedName>
    <definedName name="__123Graph_F" localSheetId="44" hidden="1">[2]A11!#REF!</definedName>
    <definedName name="__123Graph_F" localSheetId="5" hidden="1">[2]A11!#REF!</definedName>
    <definedName name="__123Graph_F" localSheetId="51" hidden="1">[2]A11!#REF!</definedName>
    <definedName name="__123Graph_F" localSheetId="58" hidden="1">[2]A11!#REF!</definedName>
    <definedName name="__123Graph_F" localSheetId="59" hidden="1">[2]A11!#REF!</definedName>
    <definedName name="__123Graph_F" localSheetId="17" hidden="1">[2]A11!#REF!</definedName>
    <definedName name="__123Graph_F" localSheetId="6" hidden="1">[2]A11!#REF!</definedName>
    <definedName name="__123Graph_F" hidden="1">[2]A11!#REF!</definedName>
    <definedName name="__123Graph_FBERLGRAP" localSheetId="10" hidden="1">'[1]Time series'!#REF!</definedName>
    <definedName name="__123Graph_FBERLGRAP" localSheetId="21" hidden="1">'[1]Time series'!#REF!</definedName>
    <definedName name="__123Graph_FBERLGRAP" localSheetId="27" hidden="1">'[1]Time series'!#REF!</definedName>
    <definedName name="__123Graph_FBERLGRAP" localSheetId="31" hidden="1">'[1]Time series'!#REF!</definedName>
    <definedName name="__123Graph_FBERLGRAP" localSheetId="32" hidden="1">'[1]Time series'!#REF!</definedName>
    <definedName name="__123Graph_FBERLGRAP" localSheetId="35" hidden="1">'[1]Time series'!#REF!</definedName>
    <definedName name="__123Graph_FBERLGRAP" localSheetId="36" hidden="1">'[1]Time series'!#REF!</definedName>
    <definedName name="__123Graph_FBERLGRAP" localSheetId="37" hidden="1">'[1]Time series'!#REF!</definedName>
    <definedName name="__123Graph_FBERLGRAP" localSheetId="39" hidden="1">'[1]Time series'!#REF!</definedName>
    <definedName name="__123Graph_FBERLGRAP" localSheetId="40" hidden="1">'[1]Time series'!#REF!</definedName>
    <definedName name="__123Graph_FBERLGRAP" localSheetId="41" hidden="1">'[1]Time series'!#REF!</definedName>
    <definedName name="__123Graph_FBERLGRAP" localSheetId="42" hidden="1">'[1]Time series'!#REF!</definedName>
    <definedName name="__123Graph_FBERLGRAP" localSheetId="44" hidden="1">'[1]Time series'!#REF!</definedName>
    <definedName name="__123Graph_FBERLGRAP" localSheetId="5" hidden="1">'[1]Time series'!#REF!</definedName>
    <definedName name="__123Graph_FBERLGRAP" localSheetId="51" hidden="1">'[1]Time series'!#REF!</definedName>
    <definedName name="__123Graph_FBERLGRAP" localSheetId="58" hidden="1">'[1]Time series'!#REF!</definedName>
    <definedName name="__123Graph_FBERLGRAP" localSheetId="59" hidden="1">'[1]Time series'!#REF!</definedName>
    <definedName name="__123Graph_FBERLGRAP" localSheetId="17" hidden="1">'[1]Time series'!#REF!</definedName>
    <definedName name="__123Graph_FBERLGRAP" localSheetId="6" hidden="1">'[1]Time series'!#REF!</definedName>
    <definedName name="__123Graph_FBERLGRAP" hidden="1">'[1]Time series'!#REF!</definedName>
    <definedName name="__123Graph_FGRAPH41" localSheetId="10" hidden="1">'[1]Time series'!#REF!</definedName>
    <definedName name="__123Graph_FGRAPH41" localSheetId="21" hidden="1">'[1]Time series'!#REF!</definedName>
    <definedName name="__123Graph_FGRAPH41" localSheetId="27" hidden="1">'[1]Time series'!#REF!</definedName>
    <definedName name="__123Graph_FGRAPH41" localSheetId="31" hidden="1">'[1]Time series'!#REF!</definedName>
    <definedName name="__123Graph_FGRAPH41" localSheetId="32" hidden="1">'[1]Time series'!#REF!</definedName>
    <definedName name="__123Graph_FGRAPH41" localSheetId="35" hidden="1">'[1]Time series'!#REF!</definedName>
    <definedName name="__123Graph_FGRAPH41" localSheetId="36" hidden="1">'[1]Time series'!#REF!</definedName>
    <definedName name="__123Graph_FGRAPH41" localSheetId="37" hidden="1">'[1]Time series'!#REF!</definedName>
    <definedName name="__123Graph_FGRAPH41" localSheetId="39" hidden="1">'[1]Time series'!#REF!</definedName>
    <definedName name="__123Graph_FGRAPH41" localSheetId="40" hidden="1">'[1]Time series'!#REF!</definedName>
    <definedName name="__123Graph_FGRAPH41" localSheetId="41" hidden="1">'[1]Time series'!#REF!</definedName>
    <definedName name="__123Graph_FGRAPH41" localSheetId="42" hidden="1">'[1]Time series'!#REF!</definedName>
    <definedName name="__123Graph_FGRAPH41" localSheetId="44" hidden="1">'[1]Time series'!#REF!</definedName>
    <definedName name="__123Graph_FGRAPH41" localSheetId="5" hidden="1">'[1]Time series'!#REF!</definedName>
    <definedName name="__123Graph_FGRAPH41" localSheetId="51" hidden="1">'[1]Time series'!#REF!</definedName>
    <definedName name="__123Graph_FGRAPH41" localSheetId="58" hidden="1">'[1]Time series'!#REF!</definedName>
    <definedName name="__123Graph_FGRAPH41" localSheetId="59" hidden="1">'[1]Time series'!#REF!</definedName>
    <definedName name="__123Graph_FGRAPH41" localSheetId="17" hidden="1">'[1]Time series'!#REF!</definedName>
    <definedName name="__123Graph_FGRAPH41" localSheetId="6" hidden="1">'[1]Time series'!#REF!</definedName>
    <definedName name="__123Graph_FGRAPH41" hidden="1">'[1]Time series'!#REF!</definedName>
    <definedName name="__123Graph_FPRODABSC" localSheetId="10" hidden="1">'[1]Time series'!#REF!</definedName>
    <definedName name="__123Graph_FPRODABSC" localSheetId="21" hidden="1">'[1]Time series'!#REF!</definedName>
    <definedName name="__123Graph_FPRODABSC" localSheetId="27" hidden="1">'[1]Time series'!#REF!</definedName>
    <definedName name="__123Graph_FPRODABSC" localSheetId="31" hidden="1">'[1]Time series'!#REF!</definedName>
    <definedName name="__123Graph_FPRODABSC" localSheetId="32" hidden="1">'[1]Time series'!#REF!</definedName>
    <definedName name="__123Graph_FPRODABSC" localSheetId="35" hidden="1">'[1]Time series'!#REF!</definedName>
    <definedName name="__123Graph_FPRODABSC" localSheetId="36" hidden="1">'[1]Time series'!#REF!</definedName>
    <definedName name="__123Graph_FPRODABSC" localSheetId="37" hidden="1">'[1]Time series'!#REF!</definedName>
    <definedName name="__123Graph_FPRODABSC" localSheetId="39" hidden="1">'[1]Time series'!#REF!</definedName>
    <definedName name="__123Graph_FPRODABSC" localSheetId="40" hidden="1">'[1]Time series'!#REF!</definedName>
    <definedName name="__123Graph_FPRODABSC" localSheetId="41" hidden="1">'[1]Time series'!#REF!</definedName>
    <definedName name="__123Graph_FPRODABSC" localSheetId="42" hidden="1">'[1]Time series'!#REF!</definedName>
    <definedName name="__123Graph_FPRODABSC" localSheetId="44" hidden="1">'[1]Time series'!#REF!</definedName>
    <definedName name="__123Graph_FPRODABSC" localSheetId="5" hidden="1">'[1]Time series'!#REF!</definedName>
    <definedName name="__123Graph_FPRODABSC" localSheetId="51" hidden="1">'[1]Time series'!#REF!</definedName>
    <definedName name="__123Graph_FPRODABSC" localSheetId="58" hidden="1">'[1]Time series'!#REF!</definedName>
    <definedName name="__123Graph_FPRODABSC" localSheetId="59" hidden="1">'[1]Time series'!#REF!</definedName>
    <definedName name="__123Graph_FPRODABSC" localSheetId="17" hidden="1">'[1]Time series'!#REF!</definedName>
    <definedName name="__123Graph_FPRODABSC" localSheetId="6" hidden="1">'[1]Time series'!#REF!</definedName>
    <definedName name="__123Graph_FPRODABSC" hidden="1">'[1]Time series'!#REF!</definedName>
    <definedName name="_1__123Graph_ADEV_EMPL" localSheetId="10" hidden="1">'[3]Time series'!#REF!</definedName>
    <definedName name="_1__123Graph_ADEV_EMPL" localSheetId="21" hidden="1">'[3]Time series'!#REF!</definedName>
    <definedName name="_1__123Graph_ADEV_EMPL" localSheetId="27" hidden="1">'[3]Time series'!#REF!</definedName>
    <definedName name="_1__123Graph_ADEV_EMPL" localSheetId="31" hidden="1">'[3]Time series'!#REF!</definedName>
    <definedName name="_1__123Graph_ADEV_EMPL" localSheetId="32" hidden="1">'[3]Time series'!#REF!</definedName>
    <definedName name="_1__123Graph_ADEV_EMPL" localSheetId="35" hidden="1">'[3]Time series'!#REF!</definedName>
    <definedName name="_1__123Graph_ADEV_EMPL" localSheetId="36" hidden="1">'[3]Time series'!#REF!</definedName>
    <definedName name="_1__123Graph_ADEV_EMPL" localSheetId="37" hidden="1">'[3]Time series'!#REF!</definedName>
    <definedName name="_1__123Graph_ADEV_EMPL" localSheetId="39" hidden="1">'[3]Time series'!#REF!</definedName>
    <definedName name="_1__123Graph_ADEV_EMPL" localSheetId="40" hidden="1">'[3]Time series'!#REF!</definedName>
    <definedName name="_1__123Graph_ADEV_EMPL" localSheetId="41" hidden="1">'[3]Time series'!#REF!</definedName>
    <definedName name="_1__123Graph_ADEV_EMPL" localSheetId="42" hidden="1">'[3]Time series'!#REF!</definedName>
    <definedName name="_1__123Graph_ADEV_EMPL" localSheetId="44" hidden="1">'[3]Time series'!#REF!</definedName>
    <definedName name="_1__123Graph_ADEV_EMPL" localSheetId="5" hidden="1">'[3]Time series'!#REF!</definedName>
    <definedName name="_1__123Graph_ADEV_EMPL" localSheetId="51" hidden="1">'[3]Time series'!#REF!</definedName>
    <definedName name="_1__123Graph_ADEV_EMPL" localSheetId="58" hidden="1">'[3]Time series'!#REF!</definedName>
    <definedName name="_1__123Graph_ADEV_EMPL" localSheetId="59" hidden="1">'[3]Time series'!#REF!</definedName>
    <definedName name="_1__123Graph_ADEV_EMPL" localSheetId="17" hidden="1">'[3]Time series'!#REF!</definedName>
    <definedName name="_1__123Graph_ADEV_EMPL" localSheetId="6" hidden="1">'[3]Time series'!#REF!</definedName>
    <definedName name="_1__123Graph_ADEV_EMPL" hidden="1">'[3]Time series'!#REF!</definedName>
    <definedName name="_102__123Graph_C_CURRENT_7" localSheetId="10" hidden="1">[2]A11!#REF!</definedName>
    <definedName name="_102__123Graph_C_CURRENT_7" localSheetId="21" hidden="1">[2]A11!#REF!</definedName>
    <definedName name="_102__123Graph_C_CURRENT_7" localSheetId="27" hidden="1">[2]A11!#REF!</definedName>
    <definedName name="_102__123Graph_C_CURRENT_7" localSheetId="31" hidden="1">[2]A11!#REF!</definedName>
    <definedName name="_102__123Graph_C_CURRENT_7" localSheetId="32" hidden="1">[2]A11!#REF!</definedName>
    <definedName name="_102__123Graph_C_CURRENT_7" localSheetId="35" hidden="1">[2]A11!#REF!</definedName>
    <definedName name="_102__123Graph_C_CURRENT_7" localSheetId="36" hidden="1">[2]A11!#REF!</definedName>
    <definedName name="_102__123Graph_C_CURRENT_7" localSheetId="37" hidden="1">[2]A11!#REF!</definedName>
    <definedName name="_102__123Graph_C_CURRENT_7" localSheetId="39" hidden="1">[2]A11!#REF!</definedName>
    <definedName name="_102__123Graph_C_CURRENT_7" localSheetId="40" hidden="1">[2]A11!#REF!</definedName>
    <definedName name="_102__123Graph_C_CURRENT_7" localSheetId="41" hidden="1">[2]A11!#REF!</definedName>
    <definedName name="_102__123Graph_C_CURRENT_7" localSheetId="42" hidden="1">[2]A11!#REF!</definedName>
    <definedName name="_102__123Graph_C_CURRENT_7" localSheetId="44" hidden="1">[2]A11!#REF!</definedName>
    <definedName name="_102__123Graph_C_CURRENT_7" localSheetId="5" hidden="1">[2]A11!#REF!</definedName>
    <definedName name="_102__123Graph_C_CURRENT_7" localSheetId="51" hidden="1">[2]A11!#REF!</definedName>
    <definedName name="_102__123Graph_C_CURRENT_7" localSheetId="58" hidden="1">[2]A11!#REF!</definedName>
    <definedName name="_102__123Graph_C_CURRENT_7" localSheetId="59" hidden="1">[2]A11!#REF!</definedName>
    <definedName name="_102__123Graph_C_CURRENT_7" localSheetId="17" hidden="1">[2]A11!#REF!</definedName>
    <definedName name="_102__123Graph_C_CURRENT_7" localSheetId="6" hidden="1">[2]A11!#REF!</definedName>
    <definedName name="_102__123Graph_C_CURRENT_7" hidden="1">[2]A11!#REF!</definedName>
    <definedName name="_105__123Graph_C_CURRENT_8" localSheetId="10" hidden="1">[2]A11!#REF!</definedName>
    <definedName name="_105__123Graph_C_CURRENT_8" localSheetId="21" hidden="1">[2]A11!#REF!</definedName>
    <definedName name="_105__123Graph_C_CURRENT_8" localSheetId="27" hidden="1">[2]A11!#REF!</definedName>
    <definedName name="_105__123Graph_C_CURRENT_8" localSheetId="31" hidden="1">[2]A11!#REF!</definedName>
    <definedName name="_105__123Graph_C_CURRENT_8" localSheetId="32" hidden="1">[2]A11!#REF!</definedName>
    <definedName name="_105__123Graph_C_CURRENT_8" localSheetId="35" hidden="1">[2]A11!#REF!</definedName>
    <definedName name="_105__123Graph_C_CURRENT_8" localSheetId="36" hidden="1">[2]A11!#REF!</definedName>
    <definedName name="_105__123Graph_C_CURRENT_8" localSheetId="37" hidden="1">[2]A11!#REF!</definedName>
    <definedName name="_105__123Graph_C_CURRENT_8" localSheetId="39" hidden="1">[2]A11!#REF!</definedName>
    <definedName name="_105__123Graph_C_CURRENT_8" localSheetId="40" hidden="1">[2]A11!#REF!</definedName>
    <definedName name="_105__123Graph_C_CURRENT_8" localSheetId="41" hidden="1">[2]A11!#REF!</definedName>
    <definedName name="_105__123Graph_C_CURRENT_8" localSheetId="42" hidden="1">[2]A11!#REF!</definedName>
    <definedName name="_105__123Graph_C_CURRENT_8" localSheetId="44" hidden="1">[2]A11!#REF!</definedName>
    <definedName name="_105__123Graph_C_CURRENT_8" localSheetId="5" hidden="1">[2]A11!#REF!</definedName>
    <definedName name="_105__123Graph_C_CURRENT_8" localSheetId="51" hidden="1">[2]A11!#REF!</definedName>
    <definedName name="_105__123Graph_C_CURRENT_8" localSheetId="58" hidden="1">[2]A11!#REF!</definedName>
    <definedName name="_105__123Graph_C_CURRENT_8" localSheetId="59" hidden="1">[2]A11!#REF!</definedName>
    <definedName name="_105__123Graph_C_CURRENT_8" localSheetId="17" hidden="1">[2]A11!#REF!</definedName>
    <definedName name="_105__123Graph_C_CURRENT_8" localSheetId="6" hidden="1">[2]A11!#REF!</definedName>
    <definedName name="_105__123Graph_C_CURRENT_8" hidden="1">[2]A11!#REF!</definedName>
    <definedName name="_108__123Graph_C_CURRENT_9" localSheetId="10" hidden="1">[2]A11!#REF!</definedName>
    <definedName name="_108__123Graph_C_CURRENT_9" localSheetId="21" hidden="1">[2]A11!#REF!</definedName>
    <definedName name="_108__123Graph_C_CURRENT_9" localSheetId="27" hidden="1">[2]A11!#REF!</definedName>
    <definedName name="_108__123Graph_C_CURRENT_9" localSheetId="31" hidden="1">[2]A11!#REF!</definedName>
    <definedName name="_108__123Graph_C_CURRENT_9" localSheetId="32" hidden="1">[2]A11!#REF!</definedName>
    <definedName name="_108__123Graph_C_CURRENT_9" localSheetId="35" hidden="1">[2]A11!#REF!</definedName>
    <definedName name="_108__123Graph_C_CURRENT_9" localSheetId="36" hidden="1">[2]A11!#REF!</definedName>
    <definedName name="_108__123Graph_C_CURRENT_9" localSheetId="37" hidden="1">[2]A11!#REF!</definedName>
    <definedName name="_108__123Graph_C_CURRENT_9" localSheetId="39" hidden="1">[2]A11!#REF!</definedName>
    <definedName name="_108__123Graph_C_CURRENT_9" localSheetId="40" hidden="1">[2]A11!#REF!</definedName>
    <definedName name="_108__123Graph_C_CURRENT_9" localSheetId="41" hidden="1">[2]A11!#REF!</definedName>
    <definedName name="_108__123Graph_C_CURRENT_9" localSheetId="42" hidden="1">[2]A11!#REF!</definedName>
    <definedName name="_108__123Graph_C_CURRENT_9" localSheetId="44" hidden="1">[2]A11!#REF!</definedName>
    <definedName name="_108__123Graph_C_CURRENT_9" localSheetId="5" hidden="1">[2]A11!#REF!</definedName>
    <definedName name="_108__123Graph_C_CURRENT_9" localSheetId="51" hidden="1">[2]A11!#REF!</definedName>
    <definedName name="_108__123Graph_C_CURRENT_9" localSheetId="58" hidden="1">[2]A11!#REF!</definedName>
    <definedName name="_108__123Graph_C_CURRENT_9" localSheetId="59" hidden="1">[2]A11!#REF!</definedName>
    <definedName name="_108__123Graph_C_CURRENT_9" localSheetId="17" hidden="1">[2]A11!#REF!</definedName>
    <definedName name="_108__123Graph_C_CURRENT_9" localSheetId="6" hidden="1">[2]A11!#REF!</definedName>
    <definedName name="_108__123Graph_C_CURRENT_9" hidden="1">[2]A11!#REF!</definedName>
    <definedName name="_111__123Graph_CDEV_EMPL" localSheetId="10" hidden="1">'[1]Time series'!#REF!</definedName>
    <definedName name="_111__123Graph_CDEV_EMPL" localSheetId="21" hidden="1">'[1]Time series'!#REF!</definedName>
    <definedName name="_111__123Graph_CDEV_EMPL" localSheetId="27" hidden="1">'[1]Time series'!#REF!</definedName>
    <definedName name="_111__123Graph_CDEV_EMPL" localSheetId="31" hidden="1">'[1]Time series'!#REF!</definedName>
    <definedName name="_111__123Graph_CDEV_EMPL" localSheetId="32" hidden="1">'[1]Time series'!#REF!</definedName>
    <definedName name="_111__123Graph_CDEV_EMPL" localSheetId="35" hidden="1">'[1]Time series'!#REF!</definedName>
    <definedName name="_111__123Graph_CDEV_EMPL" localSheetId="36" hidden="1">'[1]Time series'!#REF!</definedName>
    <definedName name="_111__123Graph_CDEV_EMPL" localSheetId="37" hidden="1">'[1]Time series'!#REF!</definedName>
    <definedName name="_111__123Graph_CDEV_EMPL" localSheetId="39" hidden="1">'[1]Time series'!#REF!</definedName>
    <definedName name="_111__123Graph_CDEV_EMPL" localSheetId="40" hidden="1">'[1]Time series'!#REF!</definedName>
    <definedName name="_111__123Graph_CDEV_EMPL" localSheetId="41" hidden="1">'[1]Time series'!#REF!</definedName>
    <definedName name="_111__123Graph_CDEV_EMPL" localSheetId="42" hidden="1">'[1]Time series'!#REF!</definedName>
    <definedName name="_111__123Graph_CDEV_EMPL" localSheetId="44" hidden="1">'[1]Time series'!#REF!</definedName>
    <definedName name="_111__123Graph_CDEV_EMPL" localSheetId="5" hidden="1">'[1]Time series'!#REF!</definedName>
    <definedName name="_111__123Graph_CDEV_EMPL" localSheetId="51" hidden="1">'[1]Time series'!#REF!</definedName>
    <definedName name="_111__123Graph_CDEV_EMPL" localSheetId="58" hidden="1">'[1]Time series'!#REF!</definedName>
    <definedName name="_111__123Graph_CDEV_EMPL" localSheetId="59" hidden="1">'[1]Time series'!#REF!</definedName>
    <definedName name="_111__123Graph_CDEV_EMPL" localSheetId="17" hidden="1">'[1]Time series'!#REF!</definedName>
    <definedName name="_111__123Graph_CDEV_EMPL" localSheetId="6" hidden="1">'[1]Time series'!#REF!</definedName>
    <definedName name="_111__123Graph_CDEV_EMPL" hidden="1">'[1]Time series'!#REF!</definedName>
    <definedName name="_114__123Graph_CSWE_EMPL" localSheetId="10" hidden="1">'[1]Time series'!#REF!</definedName>
    <definedName name="_114__123Graph_CSWE_EMPL" localSheetId="21" hidden="1">'[1]Time series'!#REF!</definedName>
    <definedName name="_114__123Graph_CSWE_EMPL" localSheetId="27" hidden="1">'[1]Time series'!#REF!</definedName>
    <definedName name="_114__123Graph_CSWE_EMPL" localSheetId="31" hidden="1">'[1]Time series'!#REF!</definedName>
    <definedName name="_114__123Graph_CSWE_EMPL" localSheetId="32" hidden="1">'[1]Time series'!#REF!</definedName>
    <definedName name="_114__123Graph_CSWE_EMPL" localSheetId="35" hidden="1">'[1]Time series'!#REF!</definedName>
    <definedName name="_114__123Graph_CSWE_EMPL" localSheetId="36" hidden="1">'[1]Time series'!#REF!</definedName>
    <definedName name="_114__123Graph_CSWE_EMPL" localSheetId="37" hidden="1">'[1]Time series'!#REF!</definedName>
    <definedName name="_114__123Graph_CSWE_EMPL" localSheetId="39" hidden="1">'[1]Time series'!#REF!</definedName>
    <definedName name="_114__123Graph_CSWE_EMPL" localSheetId="40" hidden="1">'[1]Time series'!#REF!</definedName>
    <definedName name="_114__123Graph_CSWE_EMPL" localSheetId="41" hidden="1">'[1]Time series'!#REF!</definedName>
    <definedName name="_114__123Graph_CSWE_EMPL" localSheetId="42" hidden="1">'[1]Time series'!#REF!</definedName>
    <definedName name="_114__123Graph_CSWE_EMPL" localSheetId="44" hidden="1">'[1]Time series'!#REF!</definedName>
    <definedName name="_114__123Graph_CSWE_EMPL" localSheetId="5" hidden="1">'[1]Time series'!#REF!</definedName>
    <definedName name="_114__123Graph_CSWE_EMPL" localSheetId="51" hidden="1">'[1]Time series'!#REF!</definedName>
    <definedName name="_114__123Graph_CSWE_EMPL" localSheetId="58" hidden="1">'[1]Time series'!#REF!</definedName>
    <definedName name="_114__123Graph_CSWE_EMPL" localSheetId="59" hidden="1">'[1]Time series'!#REF!</definedName>
    <definedName name="_114__123Graph_CSWE_EMPL" localSheetId="17" hidden="1">'[1]Time series'!#REF!</definedName>
    <definedName name="_114__123Graph_CSWE_EMPL" localSheetId="6" hidden="1">'[1]Time series'!#REF!</definedName>
    <definedName name="_114__123Graph_CSWE_EMPL" hidden="1">'[1]Time series'!#REF!</definedName>
    <definedName name="_117__123Graph_D_CURRENT" localSheetId="10" hidden="1">[2]A11!#REF!</definedName>
    <definedName name="_117__123Graph_D_CURRENT" localSheetId="21" hidden="1">[2]A11!#REF!</definedName>
    <definedName name="_117__123Graph_D_CURRENT" localSheetId="27" hidden="1">[2]A11!#REF!</definedName>
    <definedName name="_117__123Graph_D_CURRENT" localSheetId="31" hidden="1">[2]A11!#REF!</definedName>
    <definedName name="_117__123Graph_D_CURRENT" localSheetId="32" hidden="1">[2]A11!#REF!</definedName>
    <definedName name="_117__123Graph_D_CURRENT" localSheetId="35" hidden="1">[2]A11!#REF!</definedName>
    <definedName name="_117__123Graph_D_CURRENT" localSheetId="36" hidden="1">[2]A11!#REF!</definedName>
    <definedName name="_117__123Graph_D_CURRENT" localSheetId="37" hidden="1">[2]A11!#REF!</definedName>
    <definedName name="_117__123Graph_D_CURRENT" localSheetId="39" hidden="1">[2]A11!#REF!</definedName>
    <definedName name="_117__123Graph_D_CURRENT" localSheetId="40" hidden="1">[2]A11!#REF!</definedName>
    <definedName name="_117__123Graph_D_CURRENT" localSheetId="41" hidden="1">[2]A11!#REF!</definedName>
    <definedName name="_117__123Graph_D_CURRENT" localSheetId="42" hidden="1">[2]A11!#REF!</definedName>
    <definedName name="_117__123Graph_D_CURRENT" localSheetId="44" hidden="1">[2]A11!#REF!</definedName>
    <definedName name="_117__123Graph_D_CURRENT" localSheetId="5" hidden="1">[2]A11!#REF!</definedName>
    <definedName name="_117__123Graph_D_CURRENT" localSheetId="51" hidden="1">[2]A11!#REF!</definedName>
    <definedName name="_117__123Graph_D_CURRENT" localSheetId="58" hidden="1">[2]A11!#REF!</definedName>
    <definedName name="_117__123Graph_D_CURRENT" localSheetId="59" hidden="1">[2]A11!#REF!</definedName>
    <definedName name="_117__123Graph_D_CURRENT" localSheetId="17" hidden="1">[2]A11!#REF!</definedName>
    <definedName name="_117__123Graph_D_CURRENT" localSheetId="6" hidden="1">[2]A11!#REF!</definedName>
    <definedName name="_117__123Graph_D_CURRENT" hidden="1">[2]A11!#REF!</definedName>
    <definedName name="_12__123Graph_A_CURRENT_2" localSheetId="10" hidden="1">[2]A11!#REF!</definedName>
    <definedName name="_12__123Graph_A_CURRENT_2" localSheetId="21" hidden="1">[2]A11!#REF!</definedName>
    <definedName name="_12__123Graph_A_CURRENT_2" localSheetId="27" hidden="1">[2]A11!#REF!</definedName>
    <definedName name="_12__123Graph_A_CURRENT_2" localSheetId="31" hidden="1">[2]A11!#REF!</definedName>
    <definedName name="_12__123Graph_A_CURRENT_2" localSheetId="32" hidden="1">[2]A11!#REF!</definedName>
    <definedName name="_12__123Graph_A_CURRENT_2" localSheetId="35" hidden="1">[2]A11!#REF!</definedName>
    <definedName name="_12__123Graph_A_CURRENT_2" localSheetId="36" hidden="1">[2]A11!#REF!</definedName>
    <definedName name="_12__123Graph_A_CURRENT_2" localSheetId="37" hidden="1">[2]A11!#REF!</definedName>
    <definedName name="_12__123Graph_A_CURRENT_2" localSheetId="39" hidden="1">[2]A11!#REF!</definedName>
    <definedName name="_12__123Graph_A_CURRENT_2" localSheetId="40" hidden="1">[2]A11!#REF!</definedName>
    <definedName name="_12__123Graph_A_CURRENT_2" localSheetId="41" hidden="1">[2]A11!#REF!</definedName>
    <definedName name="_12__123Graph_A_CURRENT_2" localSheetId="42" hidden="1">[2]A11!#REF!</definedName>
    <definedName name="_12__123Graph_A_CURRENT_2" localSheetId="44" hidden="1">[2]A11!#REF!</definedName>
    <definedName name="_12__123Graph_A_CURRENT_2" localSheetId="5" hidden="1">[2]A11!#REF!</definedName>
    <definedName name="_12__123Graph_A_CURRENT_2" localSheetId="51" hidden="1">[2]A11!#REF!</definedName>
    <definedName name="_12__123Graph_A_CURRENT_2" localSheetId="58" hidden="1">[2]A11!#REF!</definedName>
    <definedName name="_12__123Graph_A_CURRENT_2" localSheetId="59" hidden="1">[2]A11!#REF!</definedName>
    <definedName name="_12__123Graph_A_CURRENT_2" localSheetId="17" hidden="1">[2]A11!#REF!</definedName>
    <definedName name="_12__123Graph_A_CURRENT_2" localSheetId="6" hidden="1">[2]A11!#REF!</definedName>
    <definedName name="_12__123Graph_A_CURRENT_2" hidden="1">[2]A11!#REF!</definedName>
    <definedName name="_120__123Graph_D_CURRENT_1" localSheetId="10" hidden="1">[2]A11!#REF!</definedName>
    <definedName name="_120__123Graph_D_CURRENT_1" localSheetId="21" hidden="1">[2]A11!#REF!</definedName>
    <definedName name="_120__123Graph_D_CURRENT_1" localSheetId="27" hidden="1">[2]A11!#REF!</definedName>
    <definedName name="_120__123Graph_D_CURRENT_1" localSheetId="31" hidden="1">[2]A11!#REF!</definedName>
    <definedName name="_120__123Graph_D_CURRENT_1" localSheetId="32" hidden="1">[2]A11!#REF!</definedName>
    <definedName name="_120__123Graph_D_CURRENT_1" localSheetId="35" hidden="1">[2]A11!#REF!</definedName>
    <definedName name="_120__123Graph_D_CURRENT_1" localSheetId="36" hidden="1">[2]A11!#REF!</definedName>
    <definedName name="_120__123Graph_D_CURRENT_1" localSheetId="37" hidden="1">[2]A11!#REF!</definedName>
    <definedName name="_120__123Graph_D_CURRENT_1" localSheetId="39" hidden="1">[2]A11!#REF!</definedName>
    <definedName name="_120__123Graph_D_CURRENT_1" localSheetId="40" hidden="1">[2]A11!#REF!</definedName>
    <definedName name="_120__123Graph_D_CURRENT_1" localSheetId="41" hidden="1">[2]A11!#REF!</definedName>
    <definedName name="_120__123Graph_D_CURRENT_1" localSheetId="42" hidden="1">[2]A11!#REF!</definedName>
    <definedName name="_120__123Graph_D_CURRENT_1" localSheetId="44" hidden="1">[2]A11!#REF!</definedName>
    <definedName name="_120__123Graph_D_CURRENT_1" localSheetId="5" hidden="1">[2]A11!#REF!</definedName>
    <definedName name="_120__123Graph_D_CURRENT_1" localSheetId="51" hidden="1">[2]A11!#REF!</definedName>
    <definedName name="_120__123Graph_D_CURRENT_1" localSheetId="58" hidden="1">[2]A11!#REF!</definedName>
    <definedName name="_120__123Graph_D_CURRENT_1" localSheetId="59" hidden="1">[2]A11!#REF!</definedName>
    <definedName name="_120__123Graph_D_CURRENT_1" localSheetId="17" hidden="1">[2]A11!#REF!</definedName>
    <definedName name="_120__123Graph_D_CURRENT_1" localSheetId="6" hidden="1">[2]A11!#REF!</definedName>
    <definedName name="_120__123Graph_D_CURRENT_1" hidden="1">[2]A11!#REF!</definedName>
    <definedName name="_123__123Graph_D_CURRENT_10" localSheetId="10" hidden="1">[2]A11!#REF!</definedName>
    <definedName name="_123__123Graph_D_CURRENT_10" localSheetId="21" hidden="1">[2]A11!#REF!</definedName>
    <definedName name="_123__123Graph_D_CURRENT_10" localSheetId="27" hidden="1">[2]A11!#REF!</definedName>
    <definedName name="_123__123Graph_D_CURRENT_10" localSheetId="31" hidden="1">[2]A11!#REF!</definedName>
    <definedName name="_123__123Graph_D_CURRENT_10" localSheetId="32" hidden="1">[2]A11!#REF!</definedName>
    <definedName name="_123__123Graph_D_CURRENT_10" localSheetId="35" hidden="1">[2]A11!#REF!</definedName>
    <definedName name="_123__123Graph_D_CURRENT_10" localSheetId="36" hidden="1">[2]A11!#REF!</definedName>
    <definedName name="_123__123Graph_D_CURRENT_10" localSheetId="37" hidden="1">[2]A11!#REF!</definedName>
    <definedName name="_123__123Graph_D_CURRENT_10" localSheetId="39" hidden="1">[2]A11!#REF!</definedName>
    <definedName name="_123__123Graph_D_CURRENT_10" localSheetId="40" hidden="1">[2]A11!#REF!</definedName>
    <definedName name="_123__123Graph_D_CURRENT_10" localSheetId="41" hidden="1">[2]A11!#REF!</definedName>
    <definedName name="_123__123Graph_D_CURRENT_10" localSheetId="42" hidden="1">[2]A11!#REF!</definedName>
    <definedName name="_123__123Graph_D_CURRENT_10" localSheetId="44" hidden="1">[2]A11!#REF!</definedName>
    <definedName name="_123__123Graph_D_CURRENT_10" localSheetId="5" hidden="1">[2]A11!#REF!</definedName>
    <definedName name="_123__123Graph_D_CURRENT_10" localSheetId="51" hidden="1">[2]A11!#REF!</definedName>
    <definedName name="_123__123Graph_D_CURRENT_10" localSheetId="58" hidden="1">[2]A11!#REF!</definedName>
    <definedName name="_123__123Graph_D_CURRENT_10" localSheetId="59" hidden="1">[2]A11!#REF!</definedName>
    <definedName name="_123__123Graph_D_CURRENT_10" localSheetId="17" hidden="1">[2]A11!#REF!</definedName>
    <definedName name="_123__123Graph_D_CURRENT_10" localSheetId="6" hidden="1">[2]A11!#REF!</definedName>
    <definedName name="_123__123Graph_D_CURRENT_10" hidden="1">[2]A11!#REF!</definedName>
    <definedName name="_126__123Graph_D_CURRENT_2" localSheetId="10" hidden="1">[2]A11!#REF!</definedName>
    <definedName name="_126__123Graph_D_CURRENT_2" localSheetId="21" hidden="1">[2]A11!#REF!</definedName>
    <definedName name="_126__123Graph_D_CURRENT_2" localSheetId="27" hidden="1">[2]A11!#REF!</definedName>
    <definedName name="_126__123Graph_D_CURRENT_2" localSheetId="31" hidden="1">[2]A11!#REF!</definedName>
    <definedName name="_126__123Graph_D_CURRENT_2" localSheetId="32" hidden="1">[2]A11!#REF!</definedName>
    <definedName name="_126__123Graph_D_CURRENT_2" localSheetId="35" hidden="1">[2]A11!#REF!</definedName>
    <definedName name="_126__123Graph_D_CURRENT_2" localSheetId="36" hidden="1">[2]A11!#REF!</definedName>
    <definedName name="_126__123Graph_D_CURRENT_2" localSheetId="37" hidden="1">[2]A11!#REF!</definedName>
    <definedName name="_126__123Graph_D_CURRENT_2" localSheetId="39" hidden="1">[2]A11!#REF!</definedName>
    <definedName name="_126__123Graph_D_CURRENT_2" localSheetId="40" hidden="1">[2]A11!#REF!</definedName>
    <definedName name="_126__123Graph_D_CURRENT_2" localSheetId="41" hidden="1">[2]A11!#REF!</definedName>
    <definedName name="_126__123Graph_D_CURRENT_2" localSheetId="42" hidden="1">[2]A11!#REF!</definedName>
    <definedName name="_126__123Graph_D_CURRENT_2" localSheetId="44" hidden="1">[2]A11!#REF!</definedName>
    <definedName name="_126__123Graph_D_CURRENT_2" localSheetId="5" hidden="1">[2]A11!#REF!</definedName>
    <definedName name="_126__123Graph_D_CURRENT_2" localSheetId="51" hidden="1">[2]A11!#REF!</definedName>
    <definedName name="_126__123Graph_D_CURRENT_2" localSheetId="58" hidden="1">[2]A11!#REF!</definedName>
    <definedName name="_126__123Graph_D_CURRENT_2" localSheetId="59" hidden="1">[2]A11!#REF!</definedName>
    <definedName name="_126__123Graph_D_CURRENT_2" localSheetId="17" hidden="1">[2]A11!#REF!</definedName>
    <definedName name="_126__123Graph_D_CURRENT_2" localSheetId="6" hidden="1">[2]A11!#REF!</definedName>
    <definedName name="_126__123Graph_D_CURRENT_2" hidden="1">[2]A11!#REF!</definedName>
    <definedName name="_129__123Graph_D_CURRENT_3" localSheetId="10" hidden="1">[2]A11!#REF!</definedName>
    <definedName name="_129__123Graph_D_CURRENT_3" localSheetId="21" hidden="1">[2]A11!#REF!</definedName>
    <definedName name="_129__123Graph_D_CURRENT_3" localSheetId="27" hidden="1">[2]A11!#REF!</definedName>
    <definedName name="_129__123Graph_D_CURRENT_3" localSheetId="31" hidden="1">[2]A11!#REF!</definedName>
    <definedName name="_129__123Graph_D_CURRENT_3" localSheetId="32" hidden="1">[2]A11!#REF!</definedName>
    <definedName name="_129__123Graph_D_CURRENT_3" localSheetId="35" hidden="1">[2]A11!#REF!</definedName>
    <definedName name="_129__123Graph_D_CURRENT_3" localSheetId="36" hidden="1">[2]A11!#REF!</definedName>
    <definedName name="_129__123Graph_D_CURRENT_3" localSheetId="37" hidden="1">[2]A11!#REF!</definedName>
    <definedName name="_129__123Graph_D_CURRENT_3" localSheetId="39" hidden="1">[2]A11!#REF!</definedName>
    <definedName name="_129__123Graph_D_CURRENT_3" localSheetId="40" hidden="1">[2]A11!#REF!</definedName>
    <definedName name="_129__123Graph_D_CURRENT_3" localSheetId="41" hidden="1">[2]A11!#REF!</definedName>
    <definedName name="_129__123Graph_D_CURRENT_3" localSheetId="42" hidden="1">[2]A11!#REF!</definedName>
    <definedName name="_129__123Graph_D_CURRENT_3" localSheetId="44" hidden="1">[2]A11!#REF!</definedName>
    <definedName name="_129__123Graph_D_CURRENT_3" localSheetId="5" hidden="1">[2]A11!#REF!</definedName>
    <definedName name="_129__123Graph_D_CURRENT_3" localSheetId="51" hidden="1">[2]A11!#REF!</definedName>
    <definedName name="_129__123Graph_D_CURRENT_3" localSheetId="58" hidden="1">[2]A11!#REF!</definedName>
    <definedName name="_129__123Graph_D_CURRENT_3" localSheetId="59" hidden="1">[2]A11!#REF!</definedName>
    <definedName name="_129__123Graph_D_CURRENT_3" localSheetId="17" hidden="1">[2]A11!#REF!</definedName>
    <definedName name="_129__123Graph_D_CURRENT_3" localSheetId="6" hidden="1">[2]A11!#REF!</definedName>
    <definedName name="_129__123Graph_D_CURRENT_3" hidden="1">[2]A11!#REF!</definedName>
    <definedName name="_132__123Graph_D_CURRENT_4" localSheetId="10" hidden="1">[2]A11!#REF!</definedName>
    <definedName name="_132__123Graph_D_CURRENT_4" localSheetId="21" hidden="1">[2]A11!#REF!</definedName>
    <definedName name="_132__123Graph_D_CURRENT_4" localSheetId="27" hidden="1">[2]A11!#REF!</definedName>
    <definedName name="_132__123Graph_D_CURRENT_4" localSheetId="31" hidden="1">[2]A11!#REF!</definedName>
    <definedName name="_132__123Graph_D_CURRENT_4" localSheetId="32" hidden="1">[2]A11!#REF!</definedName>
    <definedName name="_132__123Graph_D_CURRENT_4" localSheetId="35" hidden="1">[2]A11!#REF!</definedName>
    <definedName name="_132__123Graph_D_CURRENT_4" localSheetId="36" hidden="1">[2]A11!#REF!</definedName>
    <definedName name="_132__123Graph_D_CURRENT_4" localSheetId="37" hidden="1">[2]A11!#REF!</definedName>
    <definedName name="_132__123Graph_D_CURRENT_4" localSheetId="39" hidden="1">[2]A11!#REF!</definedName>
    <definedName name="_132__123Graph_D_CURRENT_4" localSheetId="40" hidden="1">[2]A11!#REF!</definedName>
    <definedName name="_132__123Graph_D_CURRENT_4" localSheetId="41" hidden="1">[2]A11!#REF!</definedName>
    <definedName name="_132__123Graph_D_CURRENT_4" localSheetId="42" hidden="1">[2]A11!#REF!</definedName>
    <definedName name="_132__123Graph_D_CURRENT_4" localSheetId="44" hidden="1">[2]A11!#REF!</definedName>
    <definedName name="_132__123Graph_D_CURRENT_4" localSheetId="5" hidden="1">[2]A11!#REF!</definedName>
    <definedName name="_132__123Graph_D_CURRENT_4" localSheetId="51" hidden="1">[2]A11!#REF!</definedName>
    <definedName name="_132__123Graph_D_CURRENT_4" localSheetId="58" hidden="1">[2]A11!#REF!</definedName>
    <definedName name="_132__123Graph_D_CURRENT_4" localSheetId="59" hidden="1">[2]A11!#REF!</definedName>
    <definedName name="_132__123Graph_D_CURRENT_4" localSheetId="17" hidden="1">[2]A11!#REF!</definedName>
    <definedName name="_132__123Graph_D_CURRENT_4" localSheetId="6" hidden="1">[2]A11!#REF!</definedName>
    <definedName name="_132__123Graph_D_CURRENT_4" hidden="1">[2]A11!#REF!</definedName>
    <definedName name="_135__123Graph_D_CURRENT_5" localSheetId="10" hidden="1">[2]A11!#REF!</definedName>
    <definedName name="_135__123Graph_D_CURRENT_5" localSheetId="21" hidden="1">[2]A11!#REF!</definedName>
    <definedName name="_135__123Graph_D_CURRENT_5" localSheetId="27" hidden="1">[2]A11!#REF!</definedName>
    <definedName name="_135__123Graph_D_CURRENT_5" localSheetId="31" hidden="1">[2]A11!#REF!</definedName>
    <definedName name="_135__123Graph_D_CURRENT_5" localSheetId="32" hidden="1">[2]A11!#REF!</definedName>
    <definedName name="_135__123Graph_D_CURRENT_5" localSheetId="35" hidden="1">[2]A11!#REF!</definedName>
    <definedName name="_135__123Graph_D_CURRENT_5" localSheetId="36" hidden="1">[2]A11!#REF!</definedName>
    <definedName name="_135__123Graph_D_CURRENT_5" localSheetId="37" hidden="1">[2]A11!#REF!</definedName>
    <definedName name="_135__123Graph_D_CURRENT_5" localSheetId="39" hidden="1">[2]A11!#REF!</definedName>
    <definedName name="_135__123Graph_D_CURRENT_5" localSheetId="40" hidden="1">[2]A11!#REF!</definedName>
    <definedName name="_135__123Graph_D_CURRENT_5" localSheetId="41" hidden="1">[2]A11!#REF!</definedName>
    <definedName name="_135__123Graph_D_CURRENT_5" localSheetId="42" hidden="1">[2]A11!#REF!</definedName>
    <definedName name="_135__123Graph_D_CURRENT_5" localSheetId="44" hidden="1">[2]A11!#REF!</definedName>
    <definedName name="_135__123Graph_D_CURRENT_5" localSheetId="5" hidden="1">[2]A11!#REF!</definedName>
    <definedName name="_135__123Graph_D_CURRENT_5" localSheetId="51" hidden="1">[2]A11!#REF!</definedName>
    <definedName name="_135__123Graph_D_CURRENT_5" localSheetId="58" hidden="1">[2]A11!#REF!</definedName>
    <definedName name="_135__123Graph_D_CURRENT_5" localSheetId="59" hidden="1">[2]A11!#REF!</definedName>
    <definedName name="_135__123Graph_D_CURRENT_5" localSheetId="17" hidden="1">[2]A11!#REF!</definedName>
    <definedName name="_135__123Graph_D_CURRENT_5" localSheetId="6" hidden="1">[2]A11!#REF!</definedName>
    <definedName name="_135__123Graph_D_CURRENT_5" hidden="1">[2]A11!#REF!</definedName>
    <definedName name="_138__123Graph_D_CURRENT_6" localSheetId="10" hidden="1">[2]A11!#REF!</definedName>
    <definedName name="_138__123Graph_D_CURRENT_6" localSheetId="21" hidden="1">[2]A11!#REF!</definedName>
    <definedName name="_138__123Graph_D_CURRENT_6" localSheetId="27" hidden="1">[2]A11!#REF!</definedName>
    <definedName name="_138__123Graph_D_CURRENT_6" localSheetId="31" hidden="1">[2]A11!#REF!</definedName>
    <definedName name="_138__123Graph_D_CURRENT_6" localSheetId="32" hidden="1">[2]A11!#REF!</definedName>
    <definedName name="_138__123Graph_D_CURRENT_6" localSheetId="35" hidden="1">[2]A11!#REF!</definedName>
    <definedName name="_138__123Graph_D_CURRENT_6" localSheetId="36" hidden="1">[2]A11!#REF!</definedName>
    <definedName name="_138__123Graph_D_CURRENT_6" localSheetId="37" hidden="1">[2]A11!#REF!</definedName>
    <definedName name="_138__123Graph_D_CURRENT_6" localSheetId="39" hidden="1">[2]A11!#REF!</definedName>
    <definedName name="_138__123Graph_D_CURRENT_6" localSheetId="40" hidden="1">[2]A11!#REF!</definedName>
    <definedName name="_138__123Graph_D_CURRENT_6" localSheetId="41" hidden="1">[2]A11!#REF!</definedName>
    <definedName name="_138__123Graph_D_CURRENT_6" localSheetId="42" hidden="1">[2]A11!#REF!</definedName>
    <definedName name="_138__123Graph_D_CURRENT_6" localSheetId="44" hidden="1">[2]A11!#REF!</definedName>
    <definedName name="_138__123Graph_D_CURRENT_6" localSheetId="5" hidden="1">[2]A11!#REF!</definedName>
    <definedName name="_138__123Graph_D_CURRENT_6" localSheetId="51" hidden="1">[2]A11!#REF!</definedName>
    <definedName name="_138__123Graph_D_CURRENT_6" localSheetId="58" hidden="1">[2]A11!#REF!</definedName>
    <definedName name="_138__123Graph_D_CURRENT_6" localSheetId="59" hidden="1">[2]A11!#REF!</definedName>
    <definedName name="_138__123Graph_D_CURRENT_6" localSheetId="17" hidden="1">[2]A11!#REF!</definedName>
    <definedName name="_138__123Graph_D_CURRENT_6" localSheetId="6" hidden="1">[2]A11!#REF!</definedName>
    <definedName name="_138__123Graph_D_CURRENT_6" hidden="1">[2]A11!#REF!</definedName>
    <definedName name="_141__123Graph_D_CURRENT_7" localSheetId="10" hidden="1">[2]A11!#REF!</definedName>
    <definedName name="_141__123Graph_D_CURRENT_7" localSheetId="21" hidden="1">[2]A11!#REF!</definedName>
    <definedName name="_141__123Graph_D_CURRENT_7" localSheetId="27" hidden="1">[2]A11!#REF!</definedName>
    <definedName name="_141__123Graph_D_CURRENT_7" localSheetId="31" hidden="1">[2]A11!#REF!</definedName>
    <definedName name="_141__123Graph_D_CURRENT_7" localSheetId="32" hidden="1">[2]A11!#REF!</definedName>
    <definedName name="_141__123Graph_D_CURRENT_7" localSheetId="35" hidden="1">[2]A11!#REF!</definedName>
    <definedName name="_141__123Graph_D_CURRENT_7" localSheetId="36" hidden="1">[2]A11!#REF!</definedName>
    <definedName name="_141__123Graph_D_CURRENT_7" localSheetId="37" hidden="1">[2]A11!#REF!</definedName>
    <definedName name="_141__123Graph_D_CURRENT_7" localSheetId="39" hidden="1">[2]A11!#REF!</definedName>
    <definedName name="_141__123Graph_D_CURRENT_7" localSheetId="40" hidden="1">[2]A11!#REF!</definedName>
    <definedName name="_141__123Graph_D_CURRENT_7" localSheetId="41" hidden="1">[2]A11!#REF!</definedName>
    <definedName name="_141__123Graph_D_CURRENT_7" localSheetId="42" hidden="1">[2]A11!#REF!</definedName>
    <definedName name="_141__123Graph_D_CURRENT_7" localSheetId="44" hidden="1">[2]A11!#REF!</definedName>
    <definedName name="_141__123Graph_D_CURRENT_7" localSheetId="5" hidden="1">[2]A11!#REF!</definedName>
    <definedName name="_141__123Graph_D_CURRENT_7" localSheetId="51" hidden="1">[2]A11!#REF!</definedName>
    <definedName name="_141__123Graph_D_CURRENT_7" localSheetId="58" hidden="1">[2]A11!#REF!</definedName>
    <definedName name="_141__123Graph_D_CURRENT_7" localSheetId="59" hidden="1">[2]A11!#REF!</definedName>
    <definedName name="_141__123Graph_D_CURRENT_7" localSheetId="17" hidden="1">[2]A11!#REF!</definedName>
    <definedName name="_141__123Graph_D_CURRENT_7" localSheetId="6" hidden="1">[2]A11!#REF!</definedName>
    <definedName name="_141__123Graph_D_CURRENT_7" hidden="1">[2]A11!#REF!</definedName>
    <definedName name="_144__123Graph_D_CURRENT_8" localSheetId="10" hidden="1">[2]A11!#REF!</definedName>
    <definedName name="_144__123Graph_D_CURRENT_8" localSheetId="21" hidden="1">[2]A11!#REF!</definedName>
    <definedName name="_144__123Graph_D_CURRENT_8" localSheetId="27" hidden="1">[2]A11!#REF!</definedName>
    <definedName name="_144__123Graph_D_CURRENT_8" localSheetId="31" hidden="1">[2]A11!#REF!</definedName>
    <definedName name="_144__123Graph_D_CURRENT_8" localSheetId="32" hidden="1">[2]A11!#REF!</definedName>
    <definedName name="_144__123Graph_D_CURRENT_8" localSheetId="35" hidden="1">[2]A11!#REF!</definedName>
    <definedName name="_144__123Graph_D_CURRENT_8" localSheetId="36" hidden="1">[2]A11!#REF!</definedName>
    <definedName name="_144__123Graph_D_CURRENT_8" localSheetId="37" hidden="1">[2]A11!#REF!</definedName>
    <definedName name="_144__123Graph_D_CURRENT_8" localSheetId="39" hidden="1">[2]A11!#REF!</definedName>
    <definedName name="_144__123Graph_D_CURRENT_8" localSheetId="40" hidden="1">[2]A11!#REF!</definedName>
    <definedName name="_144__123Graph_D_CURRENT_8" localSheetId="41" hidden="1">[2]A11!#REF!</definedName>
    <definedName name="_144__123Graph_D_CURRENT_8" localSheetId="42" hidden="1">[2]A11!#REF!</definedName>
    <definedName name="_144__123Graph_D_CURRENT_8" localSheetId="44" hidden="1">[2]A11!#REF!</definedName>
    <definedName name="_144__123Graph_D_CURRENT_8" localSheetId="5" hidden="1">[2]A11!#REF!</definedName>
    <definedName name="_144__123Graph_D_CURRENT_8" localSheetId="51" hidden="1">[2]A11!#REF!</definedName>
    <definedName name="_144__123Graph_D_CURRENT_8" localSheetId="58" hidden="1">[2]A11!#REF!</definedName>
    <definedName name="_144__123Graph_D_CURRENT_8" localSheetId="59" hidden="1">[2]A11!#REF!</definedName>
    <definedName name="_144__123Graph_D_CURRENT_8" localSheetId="17" hidden="1">[2]A11!#REF!</definedName>
    <definedName name="_144__123Graph_D_CURRENT_8" localSheetId="6" hidden="1">[2]A11!#REF!</definedName>
    <definedName name="_144__123Graph_D_CURRENT_8" hidden="1">[2]A11!#REF!</definedName>
    <definedName name="_147__123Graph_D_CURRENT_9" localSheetId="10" hidden="1">[2]A11!#REF!</definedName>
    <definedName name="_147__123Graph_D_CURRENT_9" localSheetId="21" hidden="1">[2]A11!#REF!</definedName>
    <definedName name="_147__123Graph_D_CURRENT_9" localSheetId="27" hidden="1">[2]A11!#REF!</definedName>
    <definedName name="_147__123Graph_D_CURRENT_9" localSheetId="31" hidden="1">[2]A11!#REF!</definedName>
    <definedName name="_147__123Graph_D_CURRENT_9" localSheetId="32" hidden="1">[2]A11!#REF!</definedName>
    <definedName name="_147__123Graph_D_CURRENT_9" localSheetId="35" hidden="1">[2]A11!#REF!</definedName>
    <definedName name="_147__123Graph_D_CURRENT_9" localSheetId="36" hidden="1">[2]A11!#REF!</definedName>
    <definedName name="_147__123Graph_D_CURRENT_9" localSheetId="37" hidden="1">[2]A11!#REF!</definedName>
    <definedName name="_147__123Graph_D_CURRENT_9" localSheetId="39" hidden="1">[2]A11!#REF!</definedName>
    <definedName name="_147__123Graph_D_CURRENT_9" localSheetId="40" hidden="1">[2]A11!#REF!</definedName>
    <definedName name="_147__123Graph_D_CURRENT_9" localSheetId="41" hidden="1">[2]A11!#REF!</definedName>
    <definedName name="_147__123Graph_D_CURRENT_9" localSheetId="42" hidden="1">[2]A11!#REF!</definedName>
    <definedName name="_147__123Graph_D_CURRENT_9" localSheetId="44" hidden="1">[2]A11!#REF!</definedName>
    <definedName name="_147__123Graph_D_CURRENT_9" localSheetId="5" hidden="1">[2]A11!#REF!</definedName>
    <definedName name="_147__123Graph_D_CURRENT_9" localSheetId="51" hidden="1">[2]A11!#REF!</definedName>
    <definedName name="_147__123Graph_D_CURRENT_9" localSheetId="58" hidden="1">[2]A11!#REF!</definedName>
    <definedName name="_147__123Graph_D_CURRENT_9" localSheetId="59" hidden="1">[2]A11!#REF!</definedName>
    <definedName name="_147__123Graph_D_CURRENT_9" localSheetId="17" hidden="1">[2]A11!#REF!</definedName>
    <definedName name="_147__123Graph_D_CURRENT_9" localSheetId="6" hidden="1">[2]A11!#REF!</definedName>
    <definedName name="_147__123Graph_D_CURRENT_9" hidden="1">[2]A11!#REF!</definedName>
    <definedName name="_15__123Graph_A_CURRENT_3" localSheetId="10" hidden="1">[2]A11!#REF!</definedName>
    <definedName name="_15__123Graph_A_CURRENT_3" localSheetId="21" hidden="1">[2]A11!#REF!</definedName>
    <definedName name="_15__123Graph_A_CURRENT_3" localSheetId="27" hidden="1">[2]A11!#REF!</definedName>
    <definedName name="_15__123Graph_A_CURRENT_3" localSheetId="31" hidden="1">[2]A11!#REF!</definedName>
    <definedName name="_15__123Graph_A_CURRENT_3" localSheetId="32" hidden="1">[2]A11!#REF!</definedName>
    <definedName name="_15__123Graph_A_CURRENT_3" localSheetId="35" hidden="1">[2]A11!#REF!</definedName>
    <definedName name="_15__123Graph_A_CURRENT_3" localSheetId="36" hidden="1">[2]A11!#REF!</definedName>
    <definedName name="_15__123Graph_A_CURRENT_3" localSheetId="37" hidden="1">[2]A11!#REF!</definedName>
    <definedName name="_15__123Graph_A_CURRENT_3" localSheetId="39" hidden="1">[2]A11!#REF!</definedName>
    <definedName name="_15__123Graph_A_CURRENT_3" localSheetId="40" hidden="1">[2]A11!#REF!</definedName>
    <definedName name="_15__123Graph_A_CURRENT_3" localSheetId="41" hidden="1">[2]A11!#REF!</definedName>
    <definedName name="_15__123Graph_A_CURRENT_3" localSheetId="42" hidden="1">[2]A11!#REF!</definedName>
    <definedName name="_15__123Graph_A_CURRENT_3" localSheetId="44" hidden="1">[2]A11!#REF!</definedName>
    <definedName name="_15__123Graph_A_CURRENT_3" localSheetId="5" hidden="1">[2]A11!#REF!</definedName>
    <definedName name="_15__123Graph_A_CURRENT_3" localSheetId="51" hidden="1">[2]A11!#REF!</definedName>
    <definedName name="_15__123Graph_A_CURRENT_3" localSheetId="58" hidden="1">[2]A11!#REF!</definedName>
    <definedName name="_15__123Graph_A_CURRENT_3" localSheetId="59" hidden="1">[2]A11!#REF!</definedName>
    <definedName name="_15__123Graph_A_CURRENT_3" localSheetId="17" hidden="1">[2]A11!#REF!</definedName>
    <definedName name="_15__123Graph_A_CURRENT_3" localSheetId="6" hidden="1">[2]A11!#REF!</definedName>
    <definedName name="_15__123Graph_A_CURRENT_3" hidden="1">[2]A11!#REF!</definedName>
    <definedName name="_150__123Graph_E_CURRENT" localSheetId="10" hidden="1">[2]A11!#REF!</definedName>
    <definedName name="_150__123Graph_E_CURRENT" localSheetId="21" hidden="1">[2]A11!#REF!</definedName>
    <definedName name="_150__123Graph_E_CURRENT" localSheetId="27" hidden="1">[2]A11!#REF!</definedName>
    <definedName name="_150__123Graph_E_CURRENT" localSheetId="31" hidden="1">[2]A11!#REF!</definedName>
    <definedName name="_150__123Graph_E_CURRENT" localSheetId="32" hidden="1">[2]A11!#REF!</definedName>
    <definedName name="_150__123Graph_E_CURRENT" localSheetId="35" hidden="1">[2]A11!#REF!</definedName>
    <definedName name="_150__123Graph_E_CURRENT" localSheetId="36" hidden="1">[2]A11!#REF!</definedName>
    <definedName name="_150__123Graph_E_CURRENT" localSheetId="37" hidden="1">[2]A11!#REF!</definedName>
    <definedName name="_150__123Graph_E_CURRENT" localSheetId="39" hidden="1">[2]A11!#REF!</definedName>
    <definedName name="_150__123Graph_E_CURRENT" localSheetId="40" hidden="1">[2]A11!#REF!</definedName>
    <definedName name="_150__123Graph_E_CURRENT" localSheetId="41" hidden="1">[2]A11!#REF!</definedName>
    <definedName name="_150__123Graph_E_CURRENT" localSheetId="42" hidden="1">[2]A11!#REF!</definedName>
    <definedName name="_150__123Graph_E_CURRENT" localSheetId="44" hidden="1">[2]A11!#REF!</definedName>
    <definedName name="_150__123Graph_E_CURRENT" localSheetId="5" hidden="1">[2]A11!#REF!</definedName>
    <definedName name="_150__123Graph_E_CURRENT" localSheetId="51" hidden="1">[2]A11!#REF!</definedName>
    <definedName name="_150__123Graph_E_CURRENT" localSheetId="58" hidden="1">[2]A11!#REF!</definedName>
    <definedName name="_150__123Graph_E_CURRENT" localSheetId="59" hidden="1">[2]A11!#REF!</definedName>
    <definedName name="_150__123Graph_E_CURRENT" localSheetId="17" hidden="1">[2]A11!#REF!</definedName>
    <definedName name="_150__123Graph_E_CURRENT" localSheetId="6" hidden="1">[2]A11!#REF!</definedName>
    <definedName name="_150__123Graph_E_CURRENT" hidden="1">[2]A11!#REF!</definedName>
    <definedName name="_153__123Graph_E_CURRENT_1" localSheetId="10" hidden="1">[2]A11!#REF!</definedName>
    <definedName name="_153__123Graph_E_CURRENT_1" localSheetId="21" hidden="1">[2]A11!#REF!</definedName>
    <definedName name="_153__123Graph_E_CURRENT_1" localSheetId="27" hidden="1">[2]A11!#REF!</definedName>
    <definedName name="_153__123Graph_E_CURRENT_1" localSheetId="31" hidden="1">[2]A11!#REF!</definedName>
    <definedName name="_153__123Graph_E_CURRENT_1" localSheetId="32" hidden="1">[2]A11!#REF!</definedName>
    <definedName name="_153__123Graph_E_CURRENT_1" localSheetId="35" hidden="1">[2]A11!#REF!</definedName>
    <definedName name="_153__123Graph_E_CURRENT_1" localSheetId="36" hidden="1">[2]A11!#REF!</definedName>
    <definedName name="_153__123Graph_E_CURRENT_1" localSheetId="37" hidden="1">[2]A11!#REF!</definedName>
    <definedName name="_153__123Graph_E_CURRENT_1" localSheetId="39" hidden="1">[2]A11!#REF!</definedName>
    <definedName name="_153__123Graph_E_CURRENT_1" localSheetId="40" hidden="1">[2]A11!#REF!</definedName>
    <definedName name="_153__123Graph_E_CURRENT_1" localSheetId="41" hidden="1">[2]A11!#REF!</definedName>
    <definedName name="_153__123Graph_E_CURRENT_1" localSheetId="42" hidden="1">[2]A11!#REF!</definedName>
    <definedName name="_153__123Graph_E_CURRENT_1" localSheetId="44" hidden="1">[2]A11!#REF!</definedName>
    <definedName name="_153__123Graph_E_CURRENT_1" localSheetId="5" hidden="1">[2]A11!#REF!</definedName>
    <definedName name="_153__123Graph_E_CURRENT_1" localSheetId="51" hidden="1">[2]A11!#REF!</definedName>
    <definedName name="_153__123Graph_E_CURRENT_1" localSheetId="58" hidden="1">[2]A11!#REF!</definedName>
    <definedName name="_153__123Graph_E_CURRENT_1" localSheetId="59" hidden="1">[2]A11!#REF!</definedName>
    <definedName name="_153__123Graph_E_CURRENT_1" localSheetId="17" hidden="1">[2]A11!#REF!</definedName>
    <definedName name="_153__123Graph_E_CURRENT_1" localSheetId="6" hidden="1">[2]A11!#REF!</definedName>
    <definedName name="_153__123Graph_E_CURRENT_1" hidden="1">[2]A11!#REF!</definedName>
    <definedName name="_156__123Graph_E_CURRENT_10" localSheetId="10" hidden="1">[2]A11!#REF!</definedName>
    <definedName name="_156__123Graph_E_CURRENT_10" localSheetId="21" hidden="1">[2]A11!#REF!</definedName>
    <definedName name="_156__123Graph_E_CURRENT_10" localSheetId="27" hidden="1">[2]A11!#REF!</definedName>
    <definedName name="_156__123Graph_E_CURRENT_10" localSheetId="31" hidden="1">[2]A11!#REF!</definedName>
    <definedName name="_156__123Graph_E_CURRENT_10" localSheetId="32" hidden="1">[2]A11!#REF!</definedName>
    <definedName name="_156__123Graph_E_CURRENT_10" localSheetId="35" hidden="1">[2]A11!#REF!</definedName>
    <definedName name="_156__123Graph_E_CURRENT_10" localSheetId="36" hidden="1">[2]A11!#REF!</definedName>
    <definedName name="_156__123Graph_E_CURRENT_10" localSheetId="37" hidden="1">[2]A11!#REF!</definedName>
    <definedName name="_156__123Graph_E_CURRENT_10" localSheetId="39" hidden="1">[2]A11!#REF!</definedName>
    <definedName name="_156__123Graph_E_CURRENT_10" localSheetId="40" hidden="1">[2]A11!#REF!</definedName>
    <definedName name="_156__123Graph_E_CURRENT_10" localSheetId="41" hidden="1">[2]A11!#REF!</definedName>
    <definedName name="_156__123Graph_E_CURRENT_10" localSheetId="42" hidden="1">[2]A11!#REF!</definedName>
    <definedName name="_156__123Graph_E_CURRENT_10" localSheetId="44" hidden="1">[2]A11!#REF!</definedName>
    <definedName name="_156__123Graph_E_CURRENT_10" localSheetId="5" hidden="1">[2]A11!#REF!</definedName>
    <definedName name="_156__123Graph_E_CURRENT_10" localSheetId="51" hidden="1">[2]A11!#REF!</definedName>
    <definedName name="_156__123Graph_E_CURRENT_10" localSheetId="58" hidden="1">[2]A11!#REF!</definedName>
    <definedName name="_156__123Graph_E_CURRENT_10" localSheetId="59" hidden="1">[2]A11!#REF!</definedName>
    <definedName name="_156__123Graph_E_CURRENT_10" localSheetId="17" hidden="1">[2]A11!#REF!</definedName>
    <definedName name="_156__123Graph_E_CURRENT_10" localSheetId="6" hidden="1">[2]A11!#REF!</definedName>
    <definedName name="_156__123Graph_E_CURRENT_10" hidden="1">[2]A11!#REF!</definedName>
    <definedName name="_159__123Graph_E_CURRENT_2" localSheetId="10" hidden="1">[2]A11!#REF!</definedName>
    <definedName name="_159__123Graph_E_CURRENT_2" localSheetId="21" hidden="1">[2]A11!#REF!</definedName>
    <definedName name="_159__123Graph_E_CURRENT_2" localSheetId="27" hidden="1">[2]A11!#REF!</definedName>
    <definedName name="_159__123Graph_E_CURRENT_2" localSheetId="31" hidden="1">[2]A11!#REF!</definedName>
    <definedName name="_159__123Graph_E_CURRENT_2" localSheetId="32" hidden="1">[2]A11!#REF!</definedName>
    <definedName name="_159__123Graph_E_CURRENT_2" localSheetId="35" hidden="1">[2]A11!#REF!</definedName>
    <definedName name="_159__123Graph_E_CURRENT_2" localSheetId="36" hidden="1">[2]A11!#REF!</definedName>
    <definedName name="_159__123Graph_E_CURRENT_2" localSheetId="37" hidden="1">[2]A11!#REF!</definedName>
    <definedName name="_159__123Graph_E_CURRENT_2" localSheetId="39" hidden="1">[2]A11!#REF!</definedName>
    <definedName name="_159__123Graph_E_CURRENT_2" localSheetId="40" hidden="1">[2]A11!#REF!</definedName>
    <definedName name="_159__123Graph_E_CURRENT_2" localSheetId="41" hidden="1">[2]A11!#REF!</definedName>
    <definedName name="_159__123Graph_E_CURRENT_2" localSheetId="42" hidden="1">[2]A11!#REF!</definedName>
    <definedName name="_159__123Graph_E_CURRENT_2" localSheetId="44" hidden="1">[2]A11!#REF!</definedName>
    <definedName name="_159__123Graph_E_CURRENT_2" localSheetId="5" hidden="1">[2]A11!#REF!</definedName>
    <definedName name="_159__123Graph_E_CURRENT_2" localSheetId="51" hidden="1">[2]A11!#REF!</definedName>
    <definedName name="_159__123Graph_E_CURRENT_2" localSheetId="58" hidden="1">[2]A11!#REF!</definedName>
    <definedName name="_159__123Graph_E_CURRENT_2" localSheetId="59" hidden="1">[2]A11!#REF!</definedName>
    <definedName name="_159__123Graph_E_CURRENT_2" localSheetId="17" hidden="1">[2]A11!#REF!</definedName>
    <definedName name="_159__123Graph_E_CURRENT_2" localSheetId="6" hidden="1">[2]A11!#REF!</definedName>
    <definedName name="_159__123Graph_E_CURRENT_2" hidden="1">[2]A11!#REF!</definedName>
    <definedName name="_162__123Graph_E_CURRENT_3" localSheetId="10" hidden="1">[2]A11!#REF!</definedName>
    <definedName name="_162__123Graph_E_CURRENT_3" localSheetId="21" hidden="1">[2]A11!#REF!</definedName>
    <definedName name="_162__123Graph_E_CURRENT_3" localSheetId="27" hidden="1">[2]A11!#REF!</definedName>
    <definedName name="_162__123Graph_E_CURRENT_3" localSheetId="31" hidden="1">[2]A11!#REF!</definedName>
    <definedName name="_162__123Graph_E_CURRENT_3" localSheetId="32" hidden="1">[2]A11!#REF!</definedName>
    <definedName name="_162__123Graph_E_CURRENT_3" localSheetId="35" hidden="1">[2]A11!#REF!</definedName>
    <definedName name="_162__123Graph_E_CURRENT_3" localSheetId="36" hidden="1">[2]A11!#REF!</definedName>
    <definedName name="_162__123Graph_E_CURRENT_3" localSheetId="37" hidden="1">[2]A11!#REF!</definedName>
    <definedName name="_162__123Graph_E_CURRENT_3" localSheetId="39" hidden="1">[2]A11!#REF!</definedName>
    <definedName name="_162__123Graph_E_CURRENT_3" localSheetId="40" hidden="1">[2]A11!#REF!</definedName>
    <definedName name="_162__123Graph_E_CURRENT_3" localSheetId="41" hidden="1">[2]A11!#REF!</definedName>
    <definedName name="_162__123Graph_E_CURRENT_3" localSheetId="42" hidden="1">[2]A11!#REF!</definedName>
    <definedName name="_162__123Graph_E_CURRENT_3" localSheetId="44" hidden="1">[2]A11!#REF!</definedName>
    <definedName name="_162__123Graph_E_CURRENT_3" localSheetId="5" hidden="1">[2]A11!#REF!</definedName>
    <definedName name="_162__123Graph_E_CURRENT_3" localSheetId="51" hidden="1">[2]A11!#REF!</definedName>
    <definedName name="_162__123Graph_E_CURRENT_3" localSheetId="58" hidden="1">[2]A11!#REF!</definedName>
    <definedName name="_162__123Graph_E_CURRENT_3" localSheetId="59" hidden="1">[2]A11!#REF!</definedName>
    <definedName name="_162__123Graph_E_CURRENT_3" localSheetId="17" hidden="1">[2]A11!#REF!</definedName>
    <definedName name="_162__123Graph_E_CURRENT_3" localSheetId="6" hidden="1">[2]A11!#REF!</definedName>
    <definedName name="_162__123Graph_E_CURRENT_3" hidden="1">[2]A11!#REF!</definedName>
    <definedName name="_165__123Graph_E_CURRENT_4" localSheetId="10" hidden="1">[2]A11!#REF!</definedName>
    <definedName name="_165__123Graph_E_CURRENT_4" localSheetId="21" hidden="1">[2]A11!#REF!</definedName>
    <definedName name="_165__123Graph_E_CURRENT_4" localSheetId="27" hidden="1">[2]A11!#REF!</definedName>
    <definedName name="_165__123Graph_E_CURRENT_4" localSheetId="31" hidden="1">[2]A11!#REF!</definedName>
    <definedName name="_165__123Graph_E_CURRENT_4" localSheetId="32" hidden="1">[2]A11!#REF!</definedName>
    <definedName name="_165__123Graph_E_CURRENT_4" localSheetId="35" hidden="1">[2]A11!#REF!</definedName>
    <definedName name="_165__123Graph_E_CURRENT_4" localSheetId="36" hidden="1">[2]A11!#REF!</definedName>
    <definedName name="_165__123Graph_E_CURRENT_4" localSheetId="37" hidden="1">[2]A11!#REF!</definedName>
    <definedName name="_165__123Graph_E_CURRENT_4" localSheetId="39" hidden="1">[2]A11!#REF!</definedName>
    <definedName name="_165__123Graph_E_CURRENT_4" localSheetId="40" hidden="1">[2]A11!#REF!</definedName>
    <definedName name="_165__123Graph_E_CURRENT_4" localSheetId="41" hidden="1">[2]A11!#REF!</definedName>
    <definedName name="_165__123Graph_E_CURRENT_4" localSheetId="42" hidden="1">[2]A11!#REF!</definedName>
    <definedName name="_165__123Graph_E_CURRENT_4" localSheetId="44" hidden="1">[2]A11!#REF!</definedName>
    <definedName name="_165__123Graph_E_CURRENT_4" localSheetId="5" hidden="1">[2]A11!#REF!</definedName>
    <definedName name="_165__123Graph_E_CURRENT_4" localSheetId="51" hidden="1">[2]A11!#REF!</definedName>
    <definedName name="_165__123Graph_E_CURRENT_4" localSheetId="58" hidden="1">[2]A11!#REF!</definedName>
    <definedName name="_165__123Graph_E_CURRENT_4" localSheetId="59" hidden="1">[2]A11!#REF!</definedName>
    <definedName name="_165__123Graph_E_CURRENT_4" localSheetId="17" hidden="1">[2]A11!#REF!</definedName>
    <definedName name="_165__123Graph_E_CURRENT_4" localSheetId="6" hidden="1">[2]A11!#REF!</definedName>
    <definedName name="_165__123Graph_E_CURRENT_4" hidden="1">[2]A11!#REF!</definedName>
    <definedName name="_168__123Graph_E_CURRENT_5" localSheetId="10" hidden="1">[2]A11!#REF!</definedName>
    <definedName name="_168__123Graph_E_CURRENT_5" localSheetId="21" hidden="1">[2]A11!#REF!</definedName>
    <definedName name="_168__123Graph_E_CURRENT_5" localSheetId="27" hidden="1">[2]A11!#REF!</definedName>
    <definedName name="_168__123Graph_E_CURRENT_5" localSheetId="31" hidden="1">[2]A11!#REF!</definedName>
    <definedName name="_168__123Graph_E_CURRENT_5" localSheetId="32" hidden="1">[2]A11!#REF!</definedName>
    <definedName name="_168__123Graph_E_CURRENT_5" localSheetId="35" hidden="1">[2]A11!#REF!</definedName>
    <definedName name="_168__123Graph_E_CURRENT_5" localSheetId="36" hidden="1">[2]A11!#REF!</definedName>
    <definedName name="_168__123Graph_E_CURRENT_5" localSheetId="37" hidden="1">[2]A11!#REF!</definedName>
    <definedName name="_168__123Graph_E_CURRENT_5" localSheetId="39" hidden="1">[2]A11!#REF!</definedName>
    <definedName name="_168__123Graph_E_CURRENT_5" localSheetId="40" hidden="1">[2]A11!#REF!</definedName>
    <definedName name="_168__123Graph_E_CURRENT_5" localSheetId="41" hidden="1">[2]A11!#REF!</definedName>
    <definedName name="_168__123Graph_E_CURRENT_5" localSheetId="42" hidden="1">[2]A11!#REF!</definedName>
    <definedName name="_168__123Graph_E_CURRENT_5" localSheetId="44" hidden="1">[2]A11!#REF!</definedName>
    <definedName name="_168__123Graph_E_CURRENT_5" localSheetId="5" hidden="1">[2]A11!#REF!</definedName>
    <definedName name="_168__123Graph_E_CURRENT_5" localSheetId="51" hidden="1">[2]A11!#REF!</definedName>
    <definedName name="_168__123Graph_E_CURRENT_5" localSheetId="58" hidden="1">[2]A11!#REF!</definedName>
    <definedName name="_168__123Graph_E_CURRENT_5" localSheetId="59" hidden="1">[2]A11!#REF!</definedName>
    <definedName name="_168__123Graph_E_CURRENT_5" localSheetId="17" hidden="1">[2]A11!#REF!</definedName>
    <definedName name="_168__123Graph_E_CURRENT_5" localSheetId="6" hidden="1">[2]A11!#REF!</definedName>
    <definedName name="_168__123Graph_E_CURRENT_5" hidden="1">[2]A11!#REF!</definedName>
    <definedName name="_171__123Graph_E_CURRENT_6" localSheetId="10" hidden="1">[2]A11!#REF!</definedName>
    <definedName name="_171__123Graph_E_CURRENT_6" localSheetId="21" hidden="1">[2]A11!#REF!</definedName>
    <definedName name="_171__123Graph_E_CURRENT_6" localSheetId="27" hidden="1">[2]A11!#REF!</definedName>
    <definedName name="_171__123Graph_E_CURRENT_6" localSheetId="31" hidden="1">[2]A11!#REF!</definedName>
    <definedName name="_171__123Graph_E_CURRENT_6" localSheetId="32" hidden="1">[2]A11!#REF!</definedName>
    <definedName name="_171__123Graph_E_CURRENT_6" localSheetId="35" hidden="1">[2]A11!#REF!</definedName>
    <definedName name="_171__123Graph_E_CURRENT_6" localSheetId="36" hidden="1">[2]A11!#REF!</definedName>
    <definedName name="_171__123Graph_E_CURRENT_6" localSheetId="37" hidden="1">[2]A11!#REF!</definedName>
    <definedName name="_171__123Graph_E_CURRENT_6" localSheetId="39" hidden="1">[2]A11!#REF!</definedName>
    <definedName name="_171__123Graph_E_CURRENT_6" localSheetId="40" hidden="1">[2]A11!#REF!</definedName>
    <definedName name="_171__123Graph_E_CURRENT_6" localSheetId="41" hidden="1">[2]A11!#REF!</definedName>
    <definedName name="_171__123Graph_E_CURRENT_6" localSheetId="42" hidden="1">[2]A11!#REF!</definedName>
    <definedName name="_171__123Graph_E_CURRENT_6" localSheetId="44" hidden="1">[2]A11!#REF!</definedName>
    <definedName name="_171__123Graph_E_CURRENT_6" localSheetId="5" hidden="1">[2]A11!#REF!</definedName>
    <definedName name="_171__123Graph_E_CURRENT_6" localSheetId="51" hidden="1">[2]A11!#REF!</definedName>
    <definedName name="_171__123Graph_E_CURRENT_6" localSheetId="58" hidden="1">[2]A11!#REF!</definedName>
    <definedName name="_171__123Graph_E_CURRENT_6" localSheetId="59" hidden="1">[2]A11!#REF!</definedName>
    <definedName name="_171__123Graph_E_CURRENT_6" localSheetId="17" hidden="1">[2]A11!#REF!</definedName>
    <definedName name="_171__123Graph_E_CURRENT_6" localSheetId="6" hidden="1">[2]A11!#REF!</definedName>
    <definedName name="_171__123Graph_E_CURRENT_6" hidden="1">[2]A11!#REF!</definedName>
    <definedName name="_174__123Graph_E_CURRENT_7" localSheetId="10" hidden="1">[2]A11!#REF!</definedName>
    <definedName name="_174__123Graph_E_CURRENT_7" localSheetId="21" hidden="1">[2]A11!#REF!</definedName>
    <definedName name="_174__123Graph_E_CURRENT_7" localSheetId="27" hidden="1">[2]A11!#REF!</definedName>
    <definedName name="_174__123Graph_E_CURRENT_7" localSheetId="31" hidden="1">[2]A11!#REF!</definedName>
    <definedName name="_174__123Graph_E_CURRENT_7" localSheetId="32" hidden="1">[2]A11!#REF!</definedName>
    <definedName name="_174__123Graph_E_CURRENT_7" localSheetId="35" hidden="1">[2]A11!#REF!</definedName>
    <definedName name="_174__123Graph_E_CURRENT_7" localSheetId="36" hidden="1">[2]A11!#REF!</definedName>
    <definedName name="_174__123Graph_E_CURRENT_7" localSheetId="37" hidden="1">[2]A11!#REF!</definedName>
    <definedName name="_174__123Graph_E_CURRENT_7" localSheetId="39" hidden="1">[2]A11!#REF!</definedName>
    <definedName name="_174__123Graph_E_CURRENT_7" localSheetId="40" hidden="1">[2]A11!#REF!</definedName>
    <definedName name="_174__123Graph_E_CURRENT_7" localSheetId="41" hidden="1">[2]A11!#REF!</definedName>
    <definedName name="_174__123Graph_E_CURRENT_7" localSheetId="42" hidden="1">[2]A11!#REF!</definedName>
    <definedName name="_174__123Graph_E_CURRENT_7" localSheetId="44" hidden="1">[2]A11!#REF!</definedName>
    <definedName name="_174__123Graph_E_CURRENT_7" localSheetId="5" hidden="1">[2]A11!#REF!</definedName>
    <definedName name="_174__123Graph_E_CURRENT_7" localSheetId="51" hidden="1">[2]A11!#REF!</definedName>
    <definedName name="_174__123Graph_E_CURRENT_7" localSheetId="58" hidden="1">[2]A11!#REF!</definedName>
    <definedName name="_174__123Graph_E_CURRENT_7" localSheetId="59" hidden="1">[2]A11!#REF!</definedName>
    <definedName name="_174__123Graph_E_CURRENT_7" localSheetId="17" hidden="1">[2]A11!#REF!</definedName>
    <definedName name="_174__123Graph_E_CURRENT_7" localSheetId="6" hidden="1">[2]A11!#REF!</definedName>
    <definedName name="_174__123Graph_E_CURRENT_7" hidden="1">[2]A11!#REF!</definedName>
    <definedName name="_177__123Graph_E_CURRENT_8" localSheetId="10" hidden="1">[2]A11!#REF!</definedName>
    <definedName name="_177__123Graph_E_CURRENT_8" localSheetId="21" hidden="1">[2]A11!#REF!</definedName>
    <definedName name="_177__123Graph_E_CURRENT_8" localSheetId="27" hidden="1">[2]A11!#REF!</definedName>
    <definedName name="_177__123Graph_E_CURRENT_8" localSheetId="31" hidden="1">[2]A11!#REF!</definedName>
    <definedName name="_177__123Graph_E_CURRENT_8" localSheetId="32" hidden="1">[2]A11!#REF!</definedName>
    <definedName name="_177__123Graph_E_CURRENT_8" localSheetId="35" hidden="1">[2]A11!#REF!</definedName>
    <definedName name="_177__123Graph_E_CURRENT_8" localSheetId="36" hidden="1">[2]A11!#REF!</definedName>
    <definedName name="_177__123Graph_E_CURRENT_8" localSheetId="37" hidden="1">[2]A11!#REF!</definedName>
    <definedName name="_177__123Graph_E_CURRENT_8" localSheetId="39" hidden="1">[2]A11!#REF!</definedName>
    <definedName name="_177__123Graph_E_CURRENT_8" localSheetId="40" hidden="1">[2]A11!#REF!</definedName>
    <definedName name="_177__123Graph_E_CURRENT_8" localSheetId="41" hidden="1">[2]A11!#REF!</definedName>
    <definedName name="_177__123Graph_E_CURRENT_8" localSheetId="42" hidden="1">[2]A11!#REF!</definedName>
    <definedName name="_177__123Graph_E_CURRENT_8" localSheetId="44" hidden="1">[2]A11!#REF!</definedName>
    <definedName name="_177__123Graph_E_CURRENT_8" localSheetId="5" hidden="1">[2]A11!#REF!</definedName>
    <definedName name="_177__123Graph_E_CURRENT_8" localSheetId="51" hidden="1">[2]A11!#REF!</definedName>
    <definedName name="_177__123Graph_E_CURRENT_8" localSheetId="58" hidden="1">[2]A11!#REF!</definedName>
    <definedName name="_177__123Graph_E_CURRENT_8" localSheetId="59" hidden="1">[2]A11!#REF!</definedName>
    <definedName name="_177__123Graph_E_CURRENT_8" localSheetId="17" hidden="1">[2]A11!#REF!</definedName>
    <definedName name="_177__123Graph_E_CURRENT_8" localSheetId="6" hidden="1">[2]A11!#REF!</definedName>
    <definedName name="_177__123Graph_E_CURRENT_8" hidden="1">[2]A11!#REF!</definedName>
    <definedName name="_18__123Graph_A_CURRENT_4" localSheetId="10" hidden="1">[2]A11!#REF!</definedName>
    <definedName name="_18__123Graph_A_CURRENT_4" localSheetId="21" hidden="1">[2]A11!#REF!</definedName>
    <definedName name="_18__123Graph_A_CURRENT_4" localSheetId="27" hidden="1">[2]A11!#REF!</definedName>
    <definedName name="_18__123Graph_A_CURRENT_4" localSheetId="31" hidden="1">[2]A11!#REF!</definedName>
    <definedName name="_18__123Graph_A_CURRENT_4" localSheetId="32" hidden="1">[2]A11!#REF!</definedName>
    <definedName name="_18__123Graph_A_CURRENT_4" localSheetId="35" hidden="1">[2]A11!#REF!</definedName>
    <definedName name="_18__123Graph_A_CURRENT_4" localSheetId="36" hidden="1">[2]A11!#REF!</definedName>
    <definedName name="_18__123Graph_A_CURRENT_4" localSheetId="37" hidden="1">[2]A11!#REF!</definedName>
    <definedName name="_18__123Graph_A_CURRENT_4" localSheetId="39" hidden="1">[2]A11!#REF!</definedName>
    <definedName name="_18__123Graph_A_CURRENT_4" localSheetId="40" hidden="1">[2]A11!#REF!</definedName>
    <definedName name="_18__123Graph_A_CURRENT_4" localSheetId="41" hidden="1">[2]A11!#REF!</definedName>
    <definedName name="_18__123Graph_A_CURRENT_4" localSheetId="42" hidden="1">[2]A11!#REF!</definedName>
    <definedName name="_18__123Graph_A_CURRENT_4" localSheetId="44" hidden="1">[2]A11!#REF!</definedName>
    <definedName name="_18__123Graph_A_CURRENT_4" localSheetId="5" hidden="1">[2]A11!#REF!</definedName>
    <definedName name="_18__123Graph_A_CURRENT_4" localSheetId="51" hidden="1">[2]A11!#REF!</definedName>
    <definedName name="_18__123Graph_A_CURRENT_4" localSheetId="58" hidden="1">[2]A11!#REF!</definedName>
    <definedName name="_18__123Graph_A_CURRENT_4" localSheetId="59" hidden="1">[2]A11!#REF!</definedName>
    <definedName name="_18__123Graph_A_CURRENT_4" localSheetId="17" hidden="1">[2]A11!#REF!</definedName>
    <definedName name="_18__123Graph_A_CURRENT_4" localSheetId="6" hidden="1">[2]A11!#REF!</definedName>
    <definedName name="_18__123Graph_A_CURRENT_4" hidden="1">[2]A11!#REF!</definedName>
    <definedName name="_180__123Graph_E_CURRENT_9" localSheetId="10" hidden="1">[2]A11!#REF!</definedName>
    <definedName name="_180__123Graph_E_CURRENT_9" localSheetId="21" hidden="1">[2]A11!#REF!</definedName>
    <definedName name="_180__123Graph_E_CURRENT_9" localSheetId="27" hidden="1">[2]A11!#REF!</definedName>
    <definedName name="_180__123Graph_E_CURRENT_9" localSheetId="31" hidden="1">[2]A11!#REF!</definedName>
    <definedName name="_180__123Graph_E_CURRENT_9" localSheetId="32" hidden="1">[2]A11!#REF!</definedName>
    <definedName name="_180__123Graph_E_CURRENT_9" localSheetId="35" hidden="1">[2]A11!#REF!</definedName>
    <definedName name="_180__123Graph_E_CURRENT_9" localSheetId="36" hidden="1">[2]A11!#REF!</definedName>
    <definedName name="_180__123Graph_E_CURRENT_9" localSheetId="37" hidden="1">[2]A11!#REF!</definedName>
    <definedName name="_180__123Graph_E_CURRENT_9" localSheetId="39" hidden="1">[2]A11!#REF!</definedName>
    <definedName name="_180__123Graph_E_CURRENT_9" localSheetId="40" hidden="1">[2]A11!#REF!</definedName>
    <definedName name="_180__123Graph_E_CURRENT_9" localSheetId="41" hidden="1">[2]A11!#REF!</definedName>
    <definedName name="_180__123Graph_E_CURRENT_9" localSheetId="42" hidden="1">[2]A11!#REF!</definedName>
    <definedName name="_180__123Graph_E_CURRENT_9" localSheetId="44" hidden="1">[2]A11!#REF!</definedName>
    <definedName name="_180__123Graph_E_CURRENT_9" localSheetId="5" hidden="1">[2]A11!#REF!</definedName>
    <definedName name="_180__123Graph_E_CURRENT_9" localSheetId="51" hidden="1">[2]A11!#REF!</definedName>
    <definedName name="_180__123Graph_E_CURRENT_9" localSheetId="58" hidden="1">[2]A11!#REF!</definedName>
    <definedName name="_180__123Graph_E_CURRENT_9" localSheetId="59" hidden="1">[2]A11!#REF!</definedName>
    <definedName name="_180__123Graph_E_CURRENT_9" localSheetId="17" hidden="1">[2]A11!#REF!</definedName>
    <definedName name="_180__123Graph_E_CURRENT_9" localSheetId="6" hidden="1">[2]A11!#REF!</definedName>
    <definedName name="_180__123Graph_E_CURRENT_9" hidden="1">[2]A11!#REF!</definedName>
    <definedName name="_183__123Graph_F_CURRENT" localSheetId="10" hidden="1">[2]A11!#REF!</definedName>
    <definedName name="_183__123Graph_F_CURRENT" localSheetId="21" hidden="1">[2]A11!#REF!</definedName>
    <definedName name="_183__123Graph_F_CURRENT" localSheetId="27" hidden="1">[2]A11!#REF!</definedName>
    <definedName name="_183__123Graph_F_CURRENT" localSheetId="31" hidden="1">[2]A11!#REF!</definedName>
    <definedName name="_183__123Graph_F_CURRENT" localSheetId="32" hidden="1">[2]A11!#REF!</definedName>
    <definedName name="_183__123Graph_F_CURRENT" localSheetId="35" hidden="1">[2]A11!#REF!</definedName>
    <definedName name="_183__123Graph_F_CURRENT" localSheetId="36" hidden="1">[2]A11!#REF!</definedName>
    <definedName name="_183__123Graph_F_CURRENT" localSheetId="37" hidden="1">[2]A11!#REF!</definedName>
    <definedName name="_183__123Graph_F_CURRENT" localSheetId="39" hidden="1">[2]A11!#REF!</definedName>
    <definedName name="_183__123Graph_F_CURRENT" localSheetId="40" hidden="1">[2]A11!#REF!</definedName>
    <definedName name="_183__123Graph_F_CURRENT" localSheetId="41" hidden="1">[2]A11!#REF!</definedName>
    <definedName name="_183__123Graph_F_CURRENT" localSheetId="42" hidden="1">[2]A11!#REF!</definedName>
    <definedName name="_183__123Graph_F_CURRENT" localSheetId="44" hidden="1">[2]A11!#REF!</definedName>
    <definedName name="_183__123Graph_F_CURRENT" localSheetId="5" hidden="1">[2]A11!#REF!</definedName>
    <definedName name="_183__123Graph_F_CURRENT" localSheetId="51" hidden="1">[2]A11!#REF!</definedName>
    <definedName name="_183__123Graph_F_CURRENT" localSheetId="58" hidden="1">[2]A11!#REF!</definedName>
    <definedName name="_183__123Graph_F_CURRENT" localSheetId="59" hidden="1">[2]A11!#REF!</definedName>
    <definedName name="_183__123Graph_F_CURRENT" localSheetId="17" hidden="1">[2]A11!#REF!</definedName>
    <definedName name="_183__123Graph_F_CURRENT" localSheetId="6" hidden="1">[2]A11!#REF!</definedName>
    <definedName name="_183__123Graph_F_CURRENT" hidden="1">[2]A11!#REF!</definedName>
    <definedName name="_186__123Graph_F_CURRENT_1" localSheetId="10" hidden="1">[2]A11!#REF!</definedName>
    <definedName name="_186__123Graph_F_CURRENT_1" localSheetId="21" hidden="1">[2]A11!#REF!</definedName>
    <definedName name="_186__123Graph_F_CURRENT_1" localSheetId="27" hidden="1">[2]A11!#REF!</definedName>
    <definedName name="_186__123Graph_F_CURRENT_1" localSheetId="31" hidden="1">[2]A11!#REF!</definedName>
    <definedName name="_186__123Graph_F_CURRENT_1" localSheetId="32" hidden="1">[2]A11!#REF!</definedName>
    <definedName name="_186__123Graph_F_CURRENT_1" localSheetId="35" hidden="1">[2]A11!#REF!</definedName>
    <definedName name="_186__123Graph_F_CURRENT_1" localSheetId="36" hidden="1">[2]A11!#REF!</definedName>
    <definedName name="_186__123Graph_F_CURRENT_1" localSheetId="37" hidden="1">[2]A11!#REF!</definedName>
    <definedName name="_186__123Graph_F_CURRENT_1" localSheetId="39" hidden="1">[2]A11!#REF!</definedName>
    <definedName name="_186__123Graph_F_CURRENT_1" localSheetId="40" hidden="1">[2]A11!#REF!</definedName>
    <definedName name="_186__123Graph_F_CURRENT_1" localSheetId="41" hidden="1">[2]A11!#REF!</definedName>
    <definedName name="_186__123Graph_F_CURRENT_1" localSheetId="42" hidden="1">[2]A11!#REF!</definedName>
    <definedName name="_186__123Graph_F_CURRENT_1" localSheetId="44" hidden="1">[2]A11!#REF!</definedName>
    <definedName name="_186__123Graph_F_CURRENT_1" localSheetId="5" hidden="1">[2]A11!#REF!</definedName>
    <definedName name="_186__123Graph_F_CURRENT_1" localSheetId="51" hidden="1">[2]A11!#REF!</definedName>
    <definedName name="_186__123Graph_F_CURRENT_1" localSheetId="58" hidden="1">[2]A11!#REF!</definedName>
    <definedName name="_186__123Graph_F_CURRENT_1" localSheetId="59" hidden="1">[2]A11!#REF!</definedName>
    <definedName name="_186__123Graph_F_CURRENT_1" localSheetId="17" hidden="1">[2]A11!#REF!</definedName>
    <definedName name="_186__123Graph_F_CURRENT_1" localSheetId="6" hidden="1">[2]A11!#REF!</definedName>
    <definedName name="_186__123Graph_F_CURRENT_1" hidden="1">[2]A11!#REF!</definedName>
    <definedName name="_189__123Graph_F_CURRENT_10" localSheetId="10" hidden="1">[2]A11!#REF!</definedName>
    <definedName name="_189__123Graph_F_CURRENT_10" localSheetId="21" hidden="1">[2]A11!#REF!</definedName>
    <definedName name="_189__123Graph_F_CURRENT_10" localSheetId="27" hidden="1">[2]A11!#REF!</definedName>
    <definedName name="_189__123Graph_F_CURRENT_10" localSheetId="31" hidden="1">[2]A11!#REF!</definedName>
    <definedName name="_189__123Graph_F_CURRENT_10" localSheetId="32" hidden="1">[2]A11!#REF!</definedName>
    <definedName name="_189__123Graph_F_CURRENT_10" localSheetId="35" hidden="1">[2]A11!#REF!</definedName>
    <definedName name="_189__123Graph_F_CURRENT_10" localSheetId="36" hidden="1">[2]A11!#REF!</definedName>
    <definedName name="_189__123Graph_F_CURRENT_10" localSheetId="37" hidden="1">[2]A11!#REF!</definedName>
    <definedName name="_189__123Graph_F_CURRENT_10" localSheetId="39" hidden="1">[2]A11!#REF!</definedName>
    <definedName name="_189__123Graph_F_CURRENT_10" localSheetId="40" hidden="1">[2]A11!#REF!</definedName>
    <definedName name="_189__123Graph_F_CURRENT_10" localSheetId="41" hidden="1">[2]A11!#REF!</definedName>
    <definedName name="_189__123Graph_F_CURRENT_10" localSheetId="42" hidden="1">[2]A11!#REF!</definedName>
    <definedName name="_189__123Graph_F_CURRENT_10" localSheetId="44" hidden="1">[2]A11!#REF!</definedName>
    <definedName name="_189__123Graph_F_CURRENT_10" localSheetId="5" hidden="1">[2]A11!#REF!</definedName>
    <definedName name="_189__123Graph_F_CURRENT_10" localSheetId="51" hidden="1">[2]A11!#REF!</definedName>
    <definedName name="_189__123Graph_F_CURRENT_10" localSheetId="58" hidden="1">[2]A11!#REF!</definedName>
    <definedName name="_189__123Graph_F_CURRENT_10" localSheetId="59" hidden="1">[2]A11!#REF!</definedName>
    <definedName name="_189__123Graph_F_CURRENT_10" localSheetId="17" hidden="1">[2]A11!#REF!</definedName>
    <definedName name="_189__123Graph_F_CURRENT_10" localSheetId="6" hidden="1">[2]A11!#REF!</definedName>
    <definedName name="_189__123Graph_F_CURRENT_10" hidden="1">[2]A11!#REF!</definedName>
    <definedName name="_192__123Graph_F_CURRENT_2" localSheetId="10" hidden="1">[2]A11!#REF!</definedName>
    <definedName name="_192__123Graph_F_CURRENT_2" localSheetId="21" hidden="1">[2]A11!#REF!</definedName>
    <definedName name="_192__123Graph_F_CURRENT_2" localSheetId="27" hidden="1">[2]A11!#REF!</definedName>
    <definedName name="_192__123Graph_F_CURRENT_2" localSheetId="31" hidden="1">[2]A11!#REF!</definedName>
    <definedName name="_192__123Graph_F_CURRENT_2" localSheetId="32" hidden="1">[2]A11!#REF!</definedName>
    <definedName name="_192__123Graph_F_CURRENT_2" localSheetId="35" hidden="1">[2]A11!#REF!</definedName>
    <definedName name="_192__123Graph_F_CURRENT_2" localSheetId="36" hidden="1">[2]A11!#REF!</definedName>
    <definedName name="_192__123Graph_F_CURRENT_2" localSheetId="37" hidden="1">[2]A11!#REF!</definedName>
    <definedName name="_192__123Graph_F_CURRENT_2" localSheetId="39" hidden="1">[2]A11!#REF!</definedName>
    <definedName name="_192__123Graph_F_CURRENT_2" localSheetId="40" hidden="1">[2]A11!#REF!</definedName>
    <definedName name="_192__123Graph_F_CURRENT_2" localSheetId="41" hidden="1">[2]A11!#REF!</definedName>
    <definedName name="_192__123Graph_F_CURRENT_2" localSheetId="42" hidden="1">[2]A11!#REF!</definedName>
    <definedName name="_192__123Graph_F_CURRENT_2" localSheetId="44" hidden="1">[2]A11!#REF!</definedName>
    <definedName name="_192__123Graph_F_CURRENT_2" localSheetId="5" hidden="1">[2]A11!#REF!</definedName>
    <definedName name="_192__123Graph_F_CURRENT_2" localSheetId="51" hidden="1">[2]A11!#REF!</definedName>
    <definedName name="_192__123Graph_F_CURRENT_2" localSheetId="58" hidden="1">[2]A11!#REF!</definedName>
    <definedName name="_192__123Graph_F_CURRENT_2" localSheetId="59" hidden="1">[2]A11!#REF!</definedName>
    <definedName name="_192__123Graph_F_CURRENT_2" localSheetId="17" hidden="1">[2]A11!#REF!</definedName>
    <definedName name="_192__123Graph_F_CURRENT_2" localSheetId="6" hidden="1">[2]A11!#REF!</definedName>
    <definedName name="_192__123Graph_F_CURRENT_2" hidden="1">[2]A11!#REF!</definedName>
    <definedName name="_195__123Graph_F_CURRENT_3" localSheetId="10" hidden="1">[2]A11!#REF!</definedName>
    <definedName name="_195__123Graph_F_CURRENT_3" localSheetId="21" hidden="1">[2]A11!#REF!</definedName>
    <definedName name="_195__123Graph_F_CURRENT_3" localSheetId="27" hidden="1">[2]A11!#REF!</definedName>
    <definedName name="_195__123Graph_F_CURRENT_3" localSheetId="31" hidden="1">[2]A11!#REF!</definedName>
    <definedName name="_195__123Graph_F_CURRENT_3" localSheetId="32" hidden="1">[2]A11!#REF!</definedName>
    <definedName name="_195__123Graph_F_CURRENT_3" localSheetId="35" hidden="1">[2]A11!#REF!</definedName>
    <definedName name="_195__123Graph_F_CURRENT_3" localSheetId="36" hidden="1">[2]A11!#REF!</definedName>
    <definedName name="_195__123Graph_F_CURRENT_3" localSheetId="37" hidden="1">[2]A11!#REF!</definedName>
    <definedName name="_195__123Graph_F_CURRENT_3" localSheetId="39" hidden="1">[2]A11!#REF!</definedName>
    <definedName name="_195__123Graph_F_CURRENT_3" localSheetId="40" hidden="1">[2]A11!#REF!</definedName>
    <definedName name="_195__123Graph_F_CURRENT_3" localSheetId="41" hidden="1">[2]A11!#REF!</definedName>
    <definedName name="_195__123Graph_F_CURRENT_3" localSheetId="42" hidden="1">[2]A11!#REF!</definedName>
    <definedName name="_195__123Graph_F_CURRENT_3" localSheetId="44" hidden="1">[2]A11!#REF!</definedName>
    <definedName name="_195__123Graph_F_CURRENT_3" localSheetId="5" hidden="1">[2]A11!#REF!</definedName>
    <definedName name="_195__123Graph_F_CURRENT_3" localSheetId="51" hidden="1">[2]A11!#REF!</definedName>
    <definedName name="_195__123Graph_F_CURRENT_3" localSheetId="58" hidden="1">[2]A11!#REF!</definedName>
    <definedName name="_195__123Graph_F_CURRENT_3" localSheetId="59" hidden="1">[2]A11!#REF!</definedName>
    <definedName name="_195__123Graph_F_CURRENT_3" localSheetId="17" hidden="1">[2]A11!#REF!</definedName>
    <definedName name="_195__123Graph_F_CURRENT_3" localSheetId="6" hidden="1">[2]A11!#REF!</definedName>
    <definedName name="_195__123Graph_F_CURRENT_3" hidden="1">[2]A11!#REF!</definedName>
    <definedName name="_198__123Graph_F_CURRENT_4" localSheetId="10" hidden="1">[2]A11!#REF!</definedName>
    <definedName name="_198__123Graph_F_CURRENT_4" localSheetId="21" hidden="1">[2]A11!#REF!</definedName>
    <definedName name="_198__123Graph_F_CURRENT_4" localSheetId="27" hidden="1">[2]A11!#REF!</definedName>
    <definedName name="_198__123Graph_F_CURRENT_4" localSheetId="31" hidden="1">[2]A11!#REF!</definedName>
    <definedName name="_198__123Graph_F_CURRENT_4" localSheetId="32" hidden="1">[2]A11!#REF!</definedName>
    <definedName name="_198__123Graph_F_CURRENT_4" localSheetId="35" hidden="1">[2]A11!#REF!</definedName>
    <definedName name="_198__123Graph_F_CURRENT_4" localSheetId="36" hidden="1">[2]A11!#REF!</definedName>
    <definedName name="_198__123Graph_F_CURRENT_4" localSheetId="37" hidden="1">[2]A11!#REF!</definedName>
    <definedName name="_198__123Graph_F_CURRENT_4" localSheetId="39" hidden="1">[2]A11!#REF!</definedName>
    <definedName name="_198__123Graph_F_CURRENT_4" localSheetId="40" hidden="1">[2]A11!#REF!</definedName>
    <definedName name="_198__123Graph_F_CURRENT_4" localSheetId="41" hidden="1">[2]A11!#REF!</definedName>
    <definedName name="_198__123Graph_F_CURRENT_4" localSheetId="42" hidden="1">[2]A11!#REF!</definedName>
    <definedName name="_198__123Graph_F_CURRENT_4" localSheetId="44" hidden="1">[2]A11!#REF!</definedName>
    <definedName name="_198__123Graph_F_CURRENT_4" localSheetId="5" hidden="1">[2]A11!#REF!</definedName>
    <definedName name="_198__123Graph_F_CURRENT_4" localSheetId="51" hidden="1">[2]A11!#REF!</definedName>
    <definedName name="_198__123Graph_F_CURRENT_4" localSheetId="58" hidden="1">[2]A11!#REF!</definedName>
    <definedName name="_198__123Graph_F_CURRENT_4" localSheetId="59" hidden="1">[2]A11!#REF!</definedName>
    <definedName name="_198__123Graph_F_CURRENT_4" localSheetId="17" hidden="1">[2]A11!#REF!</definedName>
    <definedName name="_198__123Graph_F_CURRENT_4" localSheetId="6" hidden="1">[2]A11!#REF!</definedName>
    <definedName name="_198__123Graph_F_CURRENT_4" hidden="1">[2]A11!#REF!</definedName>
    <definedName name="_2__123Graph_BDEV_EMPL" localSheetId="10" hidden="1">'[3]Time series'!#REF!</definedName>
    <definedName name="_2__123Graph_BDEV_EMPL" localSheetId="21" hidden="1">'[3]Time series'!#REF!</definedName>
    <definedName name="_2__123Graph_BDEV_EMPL" localSheetId="27" hidden="1">'[3]Time series'!#REF!</definedName>
    <definedName name="_2__123Graph_BDEV_EMPL" localSheetId="31" hidden="1">'[3]Time series'!#REF!</definedName>
    <definedName name="_2__123Graph_BDEV_EMPL" localSheetId="32" hidden="1">'[3]Time series'!#REF!</definedName>
    <definedName name="_2__123Graph_BDEV_EMPL" localSheetId="35" hidden="1">'[3]Time series'!#REF!</definedName>
    <definedName name="_2__123Graph_BDEV_EMPL" localSheetId="36" hidden="1">'[3]Time series'!#REF!</definedName>
    <definedName name="_2__123Graph_BDEV_EMPL" localSheetId="37" hidden="1">'[3]Time series'!#REF!</definedName>
    <definedName name="_2__123Graph_BDEV_EMPL" localSheetId="39" hidden="1">'[3]Time series'!#REF!</definedName>
    <definedName name="_2__123Graph_BDEV_EMPL" localSheetId="40" hidden="1">'[3]Time series'!#REF!</definedName>
    <definedName name="_2__123Graph_BDEV_EMPL" localSheetId="41" hidden="1">'[3]Time series'!#REF!</definedName>
    <definedName name="_2__123Graph_BDEV_EMPL" localSheetId="42" hidden="1">'[3]Time series'!#REF!</definedName>
    <definedName name="_2__123Graph_BDEV_EMPL" localSheetId="44" hidden="1">'[3]Time series'!#REF!</definedName>
    <definedName name="_2__123Graph_BDEV_EMPL" localSheetId="5" hidden="1">'[3]Time series'!#REF!</definedName>
    <definedName name="_2__123Graph_BDEV_EMPL" localSheetId="51" hidden="1">'[3]Time series'!#REF!</definedName>
    <definedName name="_2__123Graph_BDEV_EMPL" localSheetId="58" hidden="1">'[3]Time series'!#REF!</definedName>
    <definedName name="_2__123Graph_BDEV_EMPL" localSheetId="59" hidden="1">'[3]Time series'!#REF!</definedName>
    <definedName name="_2__123Graph_BDEV_EMPL" localSheetId="17" hidden="1">'[3]Time series'!#REF!</definedName>
    <definedName name="_2__123Graph_BDEV_EMPL" localSheetId="6" hidden="1">'[3]Time series'!#REF!</definedName>
    <definedName name="_2__123Graph_BDEV_EMPL" hidden="1">'[3]Time series'!#REF!</definedName>
    <definedName name="_201__123Graph_F_CURRENT_5" localSheetId="10" hidden="1">[2]A11!#REF!</definedName>
    <definedName name="_201__123Graph_F_CURRENT_5" localSheetId="21" hidden="1">[2]A11!#REF!</definedName>
    <definedName name="_201__123Graph_F_CURRENT_5" localSheetId="27" hidden="1">[2]A11!#REF!</definedName>
    <definedName name="_201__123Graph_F_CURRENT_5" localSheetId="31" hidden="1">[2]A11!#REF!</definedName>
    <definedName name="_201__123Graph_F_CURRENT_5" localSheetId="32" hidden="1">[2]A11!#REF!</definedName>
    <definedName name="_201__123Graph_F_CURRENT_5" localSheetId="35" hidden="1">[2]A11!#REF!</definedName>
    <definedName name="_201__123Graph_F_CURRENT_5" localSheetId="36" hidden="1">[2]A11!#REF!</definedName>
    <definedName name="_201__123Graph_F_CURRENT_5" localSheetId="37" hidden="1">[2]A11!#REF!</definedName>
    <definedName name="_201__123Graph_F_CURRENT_5" localSheetId="39" hidden="1">[2]A11!#REF!</definedName>
    <definedName name="_201__123Graph_F_CURRENT_5" localSheetId="40" hidden="1">[2]A11!#REF!</definedName>
    <definedName name="_201__123Graph_F_CURRENT_5" localSheetId="41" hidden="1">[2]A11!#REF!</definedName>
    <definedName name="_201__123Graph_F_CURRENT_5" localSheetId="42" hidden="1">[2]A11!#REF!</definedName>
    <definedName name="_201__123Graph_F_CURRENT_5" localSheetId="44" hidden="1">[2]A11!#REF!</definedName>
    <definedName name="_201__123Graph_F_CURRENT_5" localSheetId="5" hidden="1">[2]A11!#REF!</definedName>
    <definedName name="_201__123Graph_F_CURRENT_5" localSheetId="51" hidden="1">[2]A11!#REF!</definedName>
    <definedName name="_201__123Graph_F_CURRENT_5" localSheetId="58" hidden="1">[2]A11!#REF!</definedName>
    <definedName name="_201__123Graph_F_CURRENT_5" localSheetId="59" hidden="1">[2]A11!#REF!</definedName>
    <definedName name="_201__123Graph_F_CURRENT_5" localSheetId="17" hidden="1">[2]A11!#REF!</definedName>
    <definedName name="_201__123Graph_F_CURRENT_5" localSheetId="6" hidden="1">[2]A11!#REF!</definedName>
    <definedName name="_201__123Graph_F_CURRENT_5" hidden="1">[2]A11!#REF!</definedName>
    <definedName name="_204__123Graph_F_CURRENT_6" localSheetId="10" hidden="1">[2]A11!#REF!</definedName>
    <definedName name="_204__123Graph_F_CURRENT_6" localSheetId="21" hidden="1">[2]A11!#REF!</definedName>
    <definedName name="_204__123Graph_F_CURRENT_6" localSheetId="27" hidden="1">[2]A11!#REF!</definedName>
    <definedName name="_204__123Graph_F_CURRENT_6" localSheetId="31" hidden="1">[2]A11!#REF!</definedName>
    <definedName name="_204__123Graph_F_CURRENT_6" localSheetId="32" hidden="1">[2]A11!#REF!</definedName>
    <definedName name="_204__123Graph_F_CURRENT_6" localSheetId="35" hidden="1">[2]A11!#REF!</definedName>
    <definedName name="_204__123Graph_F_CURRENT_6" localSheetId="36" hidden="1">[2]A11!#REF!</definedName>
    <definedName name="_204__123Graph_F_CURRENT_6" localSheetId="37" hidden="1">[2]A11!#REF!</definedName>
    <definedName name="_204__123Graph_F_CURRENT_6" localSheetId="39" hidden="1">[2]A11!#REF!</definedName>
    <definedName name="_204__123Graph_F_CURRENT_6" localSheetId="40" hidden="1">[2]A11!#REF!</definedName>
    <definedName name="_204__123Graph_F_CURRENT_6" localSheetId="41" hidden="1">[2]A11!#REF!</definedName>
    <definedName name="_204__123Graph_F_CURRENT_6" localSheetId="42" hidden="1">[2]A11!#REF!</definedName>
    <definedName name="_204__123Graph_F_CURRENT_6" localSheetId="44" hidden="1">[2]A11!#REF!</definedName>
    <definedName name="_204__123Graph_F_CURRENT_6" localSheetId="5" hidden="1">[2]A11!#REF!</definedName>
    <definedName name="_204__123Graph_F_CURRENT_6" localSheetId="51" hidden="1">[2]A11!#REF!</definedName>
    <definedName name="_204__123Graph_F_CURRENT_6" localSheetId="58" hidden="1">[2]A11!#REF!</definedName>
    <definedName name="_204__123Graph_F_CURRENT_6" localSheetId="59" hidden="1">[2]A11!#REF!</definedName>
    <definedName name="_204__123Graph_F_CURRENT_6" localSheetId="17" hidden="1">[2]A11!#REF!</definedName>
    <definedName name="_204__123Graph_F_CURRENT_6" localSheetId="6" hidden="1">[2]A11!#REF!</definedName>
    <definedName name="_204__123Graph_F_CURRENT_6" hidden="1">[2]A11!#REF!</definedName>
    <definedName name="_207__123Graph_F_CURRENT_7" localSheetId="10" hidden="1">[2]A11!#REF!</definedName>
    <definedName name="_207__123Graph_F_CURRENT_7" localSheetId="21" hidden="1">[2]A11!#REF!</definedName>
    <definedName name="_207__123Graph_F_CURRENT_7" localSheetId="27" hidden="1">[2]A11!#REF!</definedName>
    <definedName name="_207__123Graph_F_CURRENT_7" localSheetId="31" hidden="1">[2]A11!#REF!</definedName>
    <definedName name="_207__123Graph_F_CURRENT_7" localSheetId="32" hidden="1">[2]A11!#REF!</definedName>
    <definedName name="_207__123Graph_F_CURRENT_7" localSheetId="35" hidden="1">[2]A11!#REF!</definedName>
    <definedName name="_207__123Graph_F_CURRENT_7" localSheetId="36" hidden="1">[2]A11!#REF!</definedName>
    <definedName name="_207__123Graph_F_CURRENT_7" localSheetId="37" hidden="1">[2]A11!#REF!</definedName>
    <definedName name="_207__123Graph_F_CURRENT_7" localSheetId="39" hidden="1">[2]A11!#REF!</definedName>
    <definedName name="_207__123Graph_F_CURRENT_7" localSheetId="40" hidden="1">[2]A11!#REF!</definedName>
    <definedName name="_207__123Graph_F_CURRENT_7" localSheetId="41" hidden="1">[2]A11!#REF!</definedName>
    <definedName name="_207__123Graph_F_CURRENT_7" localSheetId="42" hidden="1">[2]A11!#REF!</definedName>
    <definedName name="_207__123Graph_F_CURRENT_7" localSheetId="44" hidden="1">[2]A11!#REF!</definedName>
    <definedName name="_207__123Graph_F_CURRENT_7" localSheetId="5" hidden="1">[2]A11!#REF!</definedName>
    <definedName name="_207__123Graph_F_CURRENT_7" localSheetId="51" hidden="1">[2]A11!#REF!</definedName>
    <definedName name="_207__123Graph_F_CURRENT_7" localSheetId="58" hidden="1">[2]A11!#REF!</definedName>
    <definedName name="_207__123Graph_F_CURRENT_7" localSheetId="59" hidden="1">[2]A11!#REF!</definedName>
    <definedName name="_207__123Graph_F_CURRENT_7" localSheetId="17" hidden="1">[2]A11!#REF!</definedName>
    <definedName name="_207__123Graph_F_CURRENT_7" localSheetId="6" hidden="1">[2]A11!#REF!</definedName>
    <definedName name="_207__123Graph_F_CURRENT_7" hidden="1">[2]A11!#REF!</definedName>
    <definedName name="_21__123Graph_A_CURRENT_5" localSheetId="10" hidden="1">[2]A11!#REF!</definedName>
    <definedName name="_21__123Graph_A_CURRENT_5" localSheetId="21" hidden="1">[2]A11!#REF!</definedName>
    <definedName name="_21__123Graph_A_CURRENT_5" localSheetId="27" hidden="1">[2]A11!#REF!</definedName>
    <definedName name="_21__123Graph_A_CURRENT_5" localSheetId="31" hidden="1">[2]A11!#REF!</definedName>
    <definedName name="_21__123Graph_A_CURRENT_5" localSheetId="32" hidden="1">[2]A11!#REF!</definedName>
    <definedName name="_21__123Graph_A_CURRENT_5" localSheetId="35" hidden="1">[2]A11!#REF!</definedName>
    <definedName name="_21__123Graph_A_CURRENT_5" localSheetId="36" hidden="1">[2]A11!#REF!</definedName>
    <definedName name="_21__123Graph_A_CURRENT_5" localSheetId="37" hidden="1">[2]A11!#REF!</definedName>
    <definedName name="_21__123Graph_A_CURRENT_5" localSheetId="39" hidden="1">[2]A11!#REF!</definedName>
    <definedName name="_21__123Graph_A_CURRENT_5" localSheetId="40" hidden="1">[2]A11!#REF!</definedName>
    <definedName name="_21__123Graph_A_CURRENT_5" localSheetId="41" hidden="1">[2]A11!#REF!</definedName>
    <definedName name="_21__123Graph_A_CURRENT_5" localSheetId="42" hidden="1">[2]A11!#REF!</definedName>
    <definedName name="_21__123Graph_A_CURRENT_5" localSheetId="44" hidden="1">[2]A11!#REF!</definedName>
    <definedName name="_21__123Graph_A_CURRENT_5" localSheetId="5" hidden="1">[2]A11!#REF!</definedName>
    <definedName name="_21__123Graph_A_CURRENT_5" localSheetId="51" hidden="1">[2]A11!#REF!</definedName>
    <definedName name="_21__123Graph_A_CURRENT_5" localSheetId="58" hidden="1">[2]A11!#REF!</definedName>
    <definedName name="_21__123Graph_A_CURRENT_5" localSheetId="59" hidden="1">[2]A11!#REF!</definedName>
    <definedName name="_21__123Graph_A_CURRENT_5" localSheetId="17" hidden="1">[2]A11!#REF!</definedName>
    <definedName name="_21__123Graph_A_CURRENT_5" localSheetId="6" hidden="1">[2]A11!#REF!</definedName>
    <definedName name="_21__123Graph_A_CURRENT_5" hidden="1">[2]A11!#REF!</definedName>
    <definedName name="_210__123Graph_F_CURRENT_8" localSheetId="10" hidden="1">[2]A11!#REF!</definedName>
    <definedName name="_210__123Graph_F_CURRENT_8" localSheetId="21" hidden="1">[2]A11!#REF!</definedName>
    <definedName name="_210__123Graph_F_CURRENT_8" localSheetId="27" hidden="1">[2]A11!#REF!</definedName>
    <definedName name="_210__123Graph_F_CURRENT_8" localSheetId="31" hidden="1">[2]A11!#REF!</definedName>
    <definedName name="_210__123Graph_F_CURRENT_8" localSheetId="32" hidden="1">[2]A11!#REF!</definedName>
    <definedName name="_210__123Graph_F_CURRENT_8" localSheetId="35" hidden="1">[2]A11!#REF!</definedName>
    <definedName name="_210__123Graph_F_CURRENT_8" localSheetId="36" hidden="1">[2]A11!#REF!</definedName>
    <definedName name="_210__123Graph_F_CURRENT_8" localSheetId="37" hidden="1">[2]A11!#REF!</definedName>
    <definedName name="_210__123Graph_F_CURRENT_8" localSheetId="39" hidden="1">[2]A11!#REF!</definedName>
    <definedName name="_210__123Graph_F_CURRENT_8" localSheetId="40" hidden="1">[2]A11!#REF!</definedName>
    <definedName name="_210__123Graph_F_CURRENT_8" localSheetId="41" hidden="1">[2]A11!#REF!</definedName>
    <definedName name="_210__123Graph_F_CURRENT_8" localSheetId="42" hidden="1">[2]A11!#REF!</definedName>
    <definedName name="_210__123Graph_F_CURRENT_8" localSheetId="44" hidden="1">[2]A11!#REF!</definedName>
    <definedName name="_210__123Graph_F_CURRENT_8" localSheetId="5" hidden="1">[2]A11!#REF!</definedName>
    <definedName name="_210__123Graph_F_CURRENT_8" localSheetId="51" hidden="1">[2]A11!#REF!</definedName>
    <definedName name="_210__123Graph_F_CURRENT_8" localSheetId="58" hidden="1">[2]A11!#REF!</definedName>
    <definedName name="_210__123Graph_F_CURRENT_8" localSheetId="59" hidden="1">[2]A11!#REF!</definedName>
    <definedName name="_210__123Graph_F_CURRENT_8" localSheetId="17" hidden="1">[2]A11!#REF!</definedName>
    <definedName name="_210__123Graph_F_CURRENT_8" localSheetId="6" hidden="1">[2]A11!#REF!</definedName>
    <definedName name="_210__123Graph_F_CURRENT_8" hidden="1">[2]A11!#REF!</definedName>
    <definedName name="_213__123Graph_F_CURRENT_9" localSheetId="10" hidden="1">[2]A11!#REF!</definedName>
    <definedName name="_213__123Graph_F_CURRENT_9" localSheetId="21" hidden="1">[2]A11!#REF!</definedName>
    <definedName name="_213__123Graph_F_CURRENT_9" localSheetId="27" hidden="1">[2]A11!#REF!</definedName>
    <definedName name="_213__123Graph_F_CURRENT_9" localSheetId="31" hidden="1">[2]A11!#REF!</definedName>
    <definedName name="_213__123Graph_F_CURRENT_9" localSheetId="32" hidden="1">[2]A11!#REF!</definedName>
    <definedName name="_213__123Graph_F_CURRENT_9" localSheetId="35" hidden="1">[2]A11!#REF!</definedName>
    <definedName name="_213__123Graph_F_CURRENT_9" localSheetId="36" hidden="1">[2]A11!#REF!</definedName>
    <definedName name="_213__123Graph_F_CURRENT_9" localSheetId="37" hidden="1">[2]A11!#REF!</definedName>
    <definedName name="_213__123Graph_F_CURRENT_9" localSheetId="39" hidden="1">[2]A11!#REF!</definedName>
    <definedName name="_213__123Graph_F_CURRENT_9" localSheetId="40" hidden="1">[2]A11!#REF!</definedName>
    <definedName name="_213__123Graph_F_CURRENT_9" localSheetId="41" hidden="1">[2]A11!#REF!</definedName>
    <definedName name="_213__123Graph_F_CURRENT_9" localSheetId="42" hidden="1">[2]A11!#REF!</definedName>
    <definedName name="_213__123Graph_F_CURRENT_9" localSheetId="44" hidden="1">[2]A11!#REF!</definedName>
    <definedName name="_213__123Graph_F_CURRENT_9" localSheetId="5" hidden="1">[2]A11!#REF!</definedName>
    <definedName name="_213__123Graph_F_CURRENT_9" localSheetId="51" hidden="1">[2]A11!#REF!</definedName>
    <definedName name="_213__123Graph_F_CURRENT_9" localSheetId="58" hidden="1">[2]A11!#REF!</definedName>
    <definedName name="_213__123Graph_F_CURRENT_9" localSheetId="59" hidden="1">[2]A11!#REF!</definedName>
    <definedName name="_213__123Graph_F_CURRENT_9" localSheetId="17" hidden="1">[2]A11!#REF!</definedName>
    <definedName name="_213__123Graph_F_CURRENT_9" localSheetId="6" hidden="1">[2]A11!#REF!</definedName>
    <definedName name="_213__123Graph_F_CURRENT_9" hidden="1">[2]A11!#REF!</definedName>
    <definedName name="_24__123Graph_A_CURRENT_6" localSheetId="10" hidden="1">[2]A11!#REF!</definedName>
    <definedName name="_24__123Graph_A_CURRENT_6" localSheetId="21" hidden="1">[2]A11!#REF!</definedName>
    <definedName name="_24__123Graph_A_CURRENT_6" localSheetId="27" hidden="1">[2]A11!#REF!</definedName>
    <definedName name="_24__123Graph_A_CURRENT_6" localSheetId="31" hidden="1">[2]A11!#REF!</definedName>
    <definedName name="_24__123Graph_A_CURRENT_6" localSheetId="32" hidden="1">[2]A11!#REF!</definedName>
    <definedName name="_24__123Graph_A_CURRENT_6" localSheetId="35" hidden="1">[2]A11!#REF!</definedName>
    <definedName name="_24__123Graph_A_CURRENT_6" localSheetId="36" hidden="1">[2]A11!#REF!</definedName>
    <definedName name="_24__123Graph_A_CURRENT_6" localSheetId="37" hidden="1">[2]A11!#REF!</definedName>
    <definedName name="_24__123Graph_A_CURRENT_6" localSheetId="39" hidden="1">[2]A11!#REF!</definedName>
    <definedName name="_24__123Graph_A_CURRENT_6" localSheetId="40" hidden="1">[2]A11!#REF!</definedName>
    <definedName name="_24__123Graph_A_CURRENT_6" localSheetId="41" hidden="1">[2]A11!#REF!</definedName>
    <definedName name="_24__123Graph_A_CURRENT_6" localSheetId="42" hidden="1">[2]A11!#REF!</definedName>
    <definedName name="_24__123Graph_A_CURRENT_6" localSheetId="44" hidden="1">[2]A11!#REF!</definedName>
    <definedName name="_24__123Graph_A_CURRENT_6" localSheetId="5" hidden="1">[2]A11!#REF!</definedName>
    <definedName name="_24__123Graph_A_CURRENT_6" localSheetId="51" hidden="1">[2]A11!#REF!</definedName>
    <definedName name="_24__123Graph_A_CURRENT_6" localSheetId="58" hidden="1">[2]A11!#REF!</definedName>
    <definedName name="_24__123Graph_A_CURRENT_6" localSheetId="59" hidden="1">[2]A11!#REF!</definedName>
    <definedName name="_24__123Graph_A_CURRENT_6" localSheetId="17" hidden="1">[2]A11!#REF!</definedName>
    <definedName name="_24__123Graph_A_CURRENT_6" localSheetId="6" hidden="1">[2]A11!#REF!</definedName>
    <definedName name="_24__123Graph_A_CURRENT_6" hidden="1">[2]A11!#REF!</definedName>
    <definedName name="_27__123Graph_A_CURRENT_7" localSheetId="10" hidden="1">[2]A11!#REF!</definedName>
    <definedName name="_27__123Graph_A_CURRENT_7" localSheetId="21" hidden="1">[2]A11!#REF!</definedName>
    <definedName name="_27__123Graph_A_CURRENT_7" localSheetId="27" hidden="1">[2]A11!#REF!</definedName>
    <definedName name="_27__123Graph_A_CURRENT_7" localSheetId="31" hidden="1">[2]A11!#REF!</definedName>
    <definedName name="_27__123Graph_A_CURRENT_7" localSheetId="32" hidden="1">[2]A11!#REF!</definedName>
    <definedName name="_27__123Graph_A_CURRENT_7" localSheetId="35" hidden="1">[2]A11!#REF!</definedName>
    <definedName name="_27__123Graph_A_CURRENT_7" localSheetId="36" hidden="1">[2]A11!#REF!</definedName>
    <definedName name="_27__123Graph_A_CURRENT_7" localSheetId="37" hidden="1">[2]A11!#REF!</definedName>
    <definedName name="_27__123Graph_A_CURRENT_7" localSheetId="39" hidden="1">[2]A11!#REF!</definedName>
    <definedName name="_27__123Graph_A_CURRENT_7" localSheetId="40" hidden="1">[2]A11!#REF!</definedName>
    <definedName name="_27__123Graph_A_CURRENT_7" localSheetId="41" hidden="1">[2]A11!#REF!</definedName>
    <definedName name="_27__123Graph_A_CURRENT_7" localSheetId="42" hidden="1">[2]A11!#REF!</definedName>
    <definedName name="_27__123Graph_A_CURRENT_7" localSheetId="44" hidden="1">[2]A11!#REF!</definedName>
    <definedName name="_27__123Graph_A_CURRENT_7" localSheetId="5" hidden="1">[2]A11!#REF!</definedName>
    <definedName name="_27__123Graph_A_CURRENT_7" localSheetId="51" hidden="1">[2]A11!#REF!</definedName>
    <definedName name="_27__123Graph_A_CURRENT_7" localSheetId="58" hidden="1">[2]A11!#REF!</definedName>
    <definedName name="_27__123Graph_A_CURRENT_7" localSheetId="59" hidden="1">[2]A11!#REF!</definedName>
    <definedName name="_27__123Graph_A_CURRENT_7" localSheetId="17" hidden="1">[2]A11!#REF!</definedName>
    <definedName name="_27__123Graph_A_CURRENT_7" localSheetId="6" hidden="1">[2]A11!#REF!</definedName>
    <definedName name="_27__123Graph_A_CURRENT_7" hidden="1">[2]A11!#REF!</definedName>
    <definedName name="_3__123Graph_A_CURRENT" localSheetId="10" hidden="1">[2]A11!#REF!</definedName>
    <definedName name="_3__123Graph_A_CURRENT" localSheetId="21" hidden="1">[2]A11!#REF!</definedName>
    <definedName name="_3__123Graph_A_CURRENT" localSheetId="27" hidden="1">[2]A11!#REF!</definedName>
    <definedName name="_3__123Graph_A_CURRENT" localSheetId="31" hidden="1">[2]A11!#REF!</definedName>
    <definedName name="_3__123Graph_A_CURRENT" localSheetId="32" hidden="1">[2]A11!#REF!</definedName>
    <definedName name="_3__123Graph_A_CURRENT" localSheetId="35" hidden="1">[2]A11!#REF!</definedName>
    <definedName name="_3__123Graph_A_CURRENT" localSheetId="36" hidden="1">[2]A11!#REF!</definedName>
    <definedName name="_3__123Graph_A_CURRENT" localSheetId="37" hidden="1">[2]A11!#REF!</definedName>
    <definedName name="_3__123Graph_A_CURRENT" localSheetId="39" hidden="1">[2]A11!#REF!</definedName>
    <definedName name="_3__123Graph_A_CURRENT" localSheetId="40" hidden="1">[2]A11!#REF!</definedName>
    <definedName name="_3__123Graph_A_CURRENT" localSheetId="41" hidden="1">[2]A11!#REF!</definedName>
    <definedName name="_3__123Graph_A_CURRENT" localSheetId="42" hidden="1">[2]A11!#REF!</definedName>
    <definedName name="_3__123Graph_A_CURRENT" localSheetId="44" hidden="1">[2]A11!#REF!</definedName>
    <definedName name="_3__123Graph_A_CURRENT" localSheetId="5" hidden="1">[2]A11!#REF!</definedName>
    <definedName name="_3__123Graph_A_CURRENT" localSheetId="51" hidden="1">[2]A11!#REF!</definedName>
    <definedName name="_3__123Graph_A_CURRENT" localSheetId="58" hidden="1">[2]A11!#REF!</definedName>
    <definedName name="_3__123Graph_A_CURRENT" localSheetId="59" hidden="1">[2]A11!#REF!</definedName>
    <definedName name="_3__123Graph_A_CURRENT" localSheetId="17" hidden="1">[2]A11!#REF!</definedName>
    <definedName name="_3__123Graph_A_CURRENT" localSheetId="6" hidden="1">[2]A11!#REF!</definedName>
    <definedName name="_3__123Graph_A_CURRENT" hidden="1">[2]A11!#REF!</definedName>
    <definedName name="_3__123Graph_CDEV_EMPL" localSheetId="10" hidden="1">'[3]Time series'!#REF!</definedName>
    <definedName name="_3__123Graph_CDEV_EMPL" localSheetId="21" hidden="1">'[3]Time series'!#REF!</definedName>
    <definedName name="_3__123Graph_CDEV_EMPL" localSheetId="27" hidden="1">'[3]Time series'!#REF!</definedName>
    <definedName name="_3__123Graph_CDEV_EMPL" localSheetId="31" hidden="1">'[3]Time series'!#REF!</definedName>
    <definedName name="_3__123Graph_CDEV_EMPL" localSheetId="32" hidden="1">'[3]Time series'!#REF!</definedName>
    <definedName name="_3__123Graph_CDEV_EMPL" localSheetId="35" hidden="1">'[3]Time series'!#REF!</definedName>
    <definedName name="_3__123Graph_CDEV_EMPL" localSheetId="36" hidden="1">'[3]Time series'!#REF!</definedName>
    <definedName name="_3__123Graph_CDEV_EMPL" localSheetId="37" hidden="1">'[3]Time series'!#REF!</definedName>
    <definedName name="_3__123Graph_CDEV_EMPL" localSheetId="39" hidden="1">'[3]Time series'!#REF!</definedName>
    <definedName name="_3__123Graph_CDEV_EMPL" localSheetId="40" hidden="1">'[3]Time series'!#REF!</definedName>
    <definedName name="_3__123Graph_CDEV_EMPL" localSheetId="41" hidden="1">'[3]Time series'!#REF!</definedName>
    <definedName name="_3__123Graph_CDEV_EMPL" localSheetId="42" hidden="1">'[3]Time series'!#REF!</definedName>
    <definedName name="_3__123Graph_CDEV_EMPL" localSheetId="44" hidden="1">'[3]Time series'!#REF!</definedName>
    <definedName name="_3__123Graph_CDEV_EMPL" localSheetId="5" hidden="1">'[3]Time series'!#REF!</definedName>
    <definedName name="_3__123Graph_CDEV_EMPL" localSheetId="51" hidden="1">'[3]Time series'!#REF!</definedName>
    <definedName name="_3__123Graph_CDEV_EMPL" localSheetId="58" hidden="1">'[3]Time series'!#REF!</definedName>
    <definedName name="_3__123Graph_CDEV_EMPL" localSheetId="59" hidden="1">'[3]Time series'!#REF!</definedName>
    <definedName name="_3__123Graph_CDEV_EMPL" localSheetId="17" hidden="1">'[3]Time series'!#REF!</definedName>
    <definedName name="_3__123Graph_CDEV_EMPL" localSheetId="6" hidden="1">'[3]Time series'!#REF!</definedName>
    <definedName name="_3__123Graph_CDEV_EMPL" hidden="1">'[3]Time series'!#REF!</definedName>
    <definedName name="_30__123Graph_A_CURRENT_8" localSheetId="10" hidden="1">[2]A11!#REF!</definedName>
    <definedName name="_30__123Graph_A_CURRENT_8" localSheetId="21" hidden="1">[2]A11!#REF!</definedName>
    <definedName name="_30__123Graph_A_CURRENT_8" localSheetId="27" hidden="1">[2]A11!#REF!</definedName>
    <definedName name="_30__123Graph_A_CURRENT_8" localSheetId="31" hidden="1">[2]A11!#REF!</definedName>
    <definedName name="_30__123Graph_A_CURRENT_8" localSheetId="32" hidden="1">[2]A11!#REF!</definedName>
    <definedName name="_30__123Graph_A_CURRENT_8" localSheetId="35" hidden="1">[2]A11!#REF!</definedName>
    <definedName name="_30__123Graph_A_CURRENT_8" localSheetId="36" hidden="1">[2]A11!#REF!</definedName>
    <definedName name="_30__123Graph_A_CURRENT_8" localSheetId="37" hidden="1">[2]A11!#REF!</definedName>
    <definedName name="_30__123Graph_A_CURRENT_8" localSheetId="39" hidden="1">[2]A11!#REF!</definedName>
    <definedName name="_30__123Graph_A_CURRENT_8" localSheetId="40" hidden="1">[2]A11!#REF!</definedName>
    <definedName name="_30__123Graph_A_CURRENT_8" localSheetId="41" hidden="1">[2]A11!#REF!</definedName>
    <definedName name="_30__123Graph_A_CURRENT_8" localSheetId="42" hidden="1">[2]A11!#REF!</definedName>
    <definedName name="_30__123Graph_A_CURRENT_8" localSheetId="44" hidden="1">[2]A11!#REF!</definedName>
    <definedName name="_30__123Graph_A_CURRENT_8" localSheetId="5" hidden="1">[2]A11!#REF!</definedName>
    <definedName name="_30__123Graph_A_CURRENT_8" localSheetId="51" hidden="1">[2]A11!#REF!</definedName>
    <definedName name="_30__123Graph_A_CURRENT_8" localSheetId="58" hidden="1">[2]A11!#REF!</definedName>
    <definedName name="_30__123Graph_A_CURRENT_8" localSheetId="59" hidden="1">[2]A11!#REF!</definedName>
    <definedName name="_30__123Graph_A_CURRENT_8" localSheetId="17" hidden="1">[2]A11!#REF!</definedName>
    <definedName name="_30__123Graph_A_CURRENT_8" localSheetId="6" hidden="1">[2]A11!#REF!</definedName>
    <definedName name="_30__123Graph_A_CURRENT_8" hidden="1">[2]A11!#REF!</definedName>
    <definedName name="_33__123Graph_A_CURRENT_9" localSheetId="10" hidden="1">[2]A11!#REF!</definedName>
    <definedName name="_33__123Graph_A_CURRENT_9" localSheetId="21" hidden="1">[2]A11!#REF!</definedName>
    <definedName name="_33__123Graph_A_CURRENT_9" localSheetId="27" hidden="1">[2]A11!#REF!</definedName>
    <definedName name="_33__123Graph_A_CURRENT_9" localSheetId="31" hidden="1">[2]A11!#REF!</definedName>
    <definedName name="_33__123Graph_A_CURRENT_9" localSheetId="32" hidden="1">[2]A11!#REF!</definedName>
    <definedName name="_33__123Graph_A_CURRENT_9" localSheetId="35" hidden="1">[2]A11!#REF!</definedName>
    <definedName name="_33__123Graph_A_CURRENT_9" localSheetId="36" hidden="1">[2]A11!#REF!</definedName>
    <definedName name="_33__123Graph_A_CURRENT_9" localSheetId="37" hidden="1">[2]A11!#REF!</definedName>
    <definedName name="_33__123Graph_A_CURRENT_9" localSheetId="39" hidden="1">[2]A11!#REF!</definedName>
    <definedName name="_33__123Graph_A_CURRENT_9" localSheetId="40" hidden="1">[2]A11!#REF!</definedName>
    <definedName name="_33__123Graph_A_CURRENT_9" localSheetId="41" hidden="1">[2]A11!#REF!</definedName>
    <definedName name="_33__123Graph_A_CURRENT_9" localSheetId="42" hidden="1">[2]A11!#REF!</definedName>
    <definedName name="_33__123Graph_A_CURRENT_9" localSheetId="44" hidden="1">[2]A11!#REF!</definedName>
    <definedName name="_33__123Graph_A_CURRENT_9" localSheetId="5" hidden="1">[2]A11!#REF!</definedName>
    <definedName name="_33__123Graph_A_CURRENT_9" localSheetId="51" hidden="1">[2]A11!#REF!</definedName>
    <definedName name="_33__123Graph_A_CURRENT_9" localSheetId="58" hidden="1">[2]A11!#REF!</definedName>
    <definedName name="_33__123Graph_A_CURRENT_9" localSheetId="59" hidden="1">[2]A11!#REF!</definedName>
    <definedName name="_33__123Graph_A_CURRENT_9" localSheetId="17" hidden="1">[2]A11!#REF!</definedName>
    <definedName name="_33__123Graph_A_CURRENT_9" localSheetId="6" hidden="1">[2]A11!#REF!</definedName>
    <definedName name="_33__123Graph_A_CURRENT_9" hidden="1">[2]A11!#REF!</definedName>
    <definedName name="_36__123Graph_AChart_1" localSheetId="10" hidden="1">'[4]Table 1'!#REF!</definedName>
    <definedName name="_36__123Graph_AChart_1" localSheetId="21" hidden="1">'[4]Table 1'!#REF!</definedName>
    <definedName name="_36__123Graph_AChart_1" localSheetId="27" hidden="1">'[4]Table 1'!#REF!</definedName>
    <definedName name="_36__123Graph_AChart_1" localSheetId="31" hidden="1">'[4]Table 1'!#REF!</definedName>
    <definedName name="_36__123Graph_AChart_1" localSheetId="32" hidden="1">'[4]Table 1'!#REF!</definedName>
    <definedName name="_36__123Graph_AChart_1" localSheetId="35" hidden="1">'[4]Table 1'!#REF!</definedName>
    <definedName name="_36__123Graph_AChart_1" localSheetId="36" hidden="1">'[4]Table 1'!#REF!</definedName>
    <definedName name="_36__123Graph_AChart_1" localSheetId="37" hidden="1">'[4]Table 1'!#REF!</definedName>
    <definedName name="_36__123Graph_AChart_1" localSheetId="39" hidden="1">'[4]Table 1'!#REF!</definedName>
    <definedName name="_36__123Graph_AChart_1" localSheetId="40" hidden="1">'[4]Table 1'!#REF!</definedName>
    <definedName name="_36__123Graph_AChart_1" localSheetId="41" hidden="1">'[4]Table 1'!#REF!</definedName>
    <definedName name="_36__123Graph_AChart_1" localSheetId="42" hidden="1">'[4]Table 1'!#REF!</definedName>
    <definedName name="_36__123Graph_AChart_1" localSheetId="44" hidden="1">'[4]Table 1'!#REF!</definedName>
    <definedName name="_36__123Graph_AChart_1" localSheetId="5" hidden="1">'[4]Table 1'!#REF!</definedName>
    <definedName name="_36__123Graph_AChart_1" localSheetId="51" hidden="1">'[4]Table 1'!#REF!</definedName>
    <definedName name="_36__123Graph_AChart_1" localSheetId="58" hidden="1">'[4]Table 1'!#REF!</definedName>
    <definedName name="_36__123Graph_AChart_1" localSheetId="59" hidden="1">'[4]Table 1'!#REF!</definedName>
    <definedName name="_36__123Graph_AChart_1" localSheetId="17" hidden="1">'[4]Table 1'!#REF!</definedName>
    <definedName name="_36__123Graph_AChart_1" localSheetId="6" hidden="1">'[4]Table 1'!#REF!</definedName>
    <definedName name="_36__123Graph_AChart_1" hidden="1">'[4]Table 1'!#REF!</definedName>
    <definedName name="_39__123Graph_ADEV_EMPL" localSheetId="10" hidden="1">'[1]Time series'!#REF!</definedName>
    <definedName name="_39__123Graph_ADEV_EMPL" localSheetId="21" hidden="1">'[1]Time series'!#REF!</definedName>
    <definedName name="_39__123Graph_ADEV_EMPL" localSheetId="27" hidden="1">'[1]Time series'!#REF!</definedName>
    <definedName name="_39__123Graph_ADEV_EMPL" localSheetId="31" hidden="1">'[1]Time series'!#REF!</definedName>
    <definedName name="_39__123Graph_ADEV_EMPL" localSheetId="32" hidden="1">'[1]Time series'!#REF!</definedName>
    <definedName name="_39__123Graph_ADEV_EMPL" localSheetId="35" hidden="1">'[1]Time series'!#REF!</definedName>
    <definedName name="_39__123Graph_ADEV_EMPL" localSheetId="36" hidden="1">'[1]Time series'!#REF!</definedName>
    <definedName name="_39__123Graph_ADEV_EMPL" localSheetId="37" hidden="1">'[1]Time series'!#REF!</definedName>
    <definedName name="_39__123Graph_ADEV_EMPL" localSheetId="39" hidden="1">'[1]Time series'!#REF!</definedName>
    <definedName name="_39__123Graph_ADEV_EMPL" localSheetId="40" hidden="1">'[1]Time series'!#REF!</definedName>
    <definedName name="_39__123Graph_ADEV_EMPL" localSheetId="41" hidden="1">'[1]Time series'!#REF!</definedName>
    <definedName name="_39__123Graph_ADEV_EMPL" localSheetId="42" hidden="1">'[1]Time series'!#REF!</definedName>
    <definedName name="_39__123Graph_ADEV_EMPL" localSheetId="44" hidden="1">'[1]Time series'!#REF!</definedName>
    <definedName name="_39__123Graph_ADEV_EMPL" localSheetId="5" hidden="1">'[1]Time series'!#REF!</definedName>
    <definedName name="_39__123Graph_ADEV_EMPL" localSheetId="51" hidden="1">'[1]Time series'!#REF!</definedName>
    <definedName name="_39__123Graph_ADEV_EMPL" localSheetId="58" hidden="1">'[1]Time series'!#REF!</definedName>
    <definedName name="_39__123Graph_ADEV_EMPL" localSheetId="59" hidden="1">'[1]Time series'!#REF!</definedName>
    <definedName name="_39__123Graph_ADEV_EMPL" localSheetId="17" hidden="1">'[1]Time series'!#REF!</definedName>
    <definedName name="_39__123Graph_ADEV_EMPL" localSheetId="6" hidden="1">'[1]Time series'!#REF!</definedName>
    <definedName name="_39__123Graph_ADEV_EMPL" hidden="1">'[1]Time series'!#REF!</definedName>
    <definedName name="_4__123Graph_CSWE_EMPL" localSheetId="10" hidden="1">'[3]Time series'!#REF!</definedName>
    <definedName name="_4__123Graph_CSWE_EMPL" localSheetId="21" hidden="1">'[3]Time series'!#REF!</definedName>
    <definedName name="_4__123Graph_CSWE_EMPL" localSheetId="27" hidden="1">'[3]Time series'!#REF!</definedName>
    <definedName name="_4__123Graph_CSWE_EMPL" localSheetId="31" hidden="1">'[3]Time series'!#REF!</definedName>
    <definedName name="_4__123Graph_CSWE_EMPL" localSheetId="32" hidden="1">'[3]Time series'!#REF!</definedName>
    <definedName name="_4__123Graph_CSWE_EMPL" localSheetId="35" hidden="1">'[3]Time series'!#REF!</definedName>
    <definedName name="_4__123Graph_CSWE_EMPL" localSheetId="36" hidden="1">'[3]Time series'!#REF!</definedName>
    <definedName name="_4__123Graph_CSWE_EMPL" localSheetId="37" hidden="1">'[3]Time series'!#REF!</definedName>
    <definedName name="_4__123Graph_CSWE_EMPL" localSheetId="39" hidden="1">'[3]Time series'!#REF!</definedName>
    <definedName name="_4__123Graph_CSWE_EMPL" localSheetId="40" hidden="1">'[3]Time series'!#REF!</definedName>
    <definedName name="_4__123Graph_CSWE_EMPL" localSheetId="41" hidden="1">'[3]Time series'!#REF!</definedName>
    <definedName name="_4__123Graph_CSWE_EMPL" localSheetId="42" hidden="1">'[3]Time series'!#REF!</definedName>
    <definedName name="_4__123Graph_CSWE_EMPL" localSheetId="44" hidden="1">'[3]Time series'!#REF!</definedName>
    <definedName name="_4__123Graph_CSWE_EMPL" localSheetId="5" hidden="1">'[3]Time series'!#REF!</definedName>
    <definedName name="_4__123Graph_CSWE_EMPL" localSheetId="51" hidden="1">'[3]Time series'!#REF!</definedName>
    <definedName name="_4__123Graph_CSWE_EMPL" localSheetId="58" hidden="1">'[3]Time series'!#REF!</definedName>
    <definedName name="_4__123Graph_CSWE_EMPL" localSheetId="59" hidden="1">'[3]Time series'!#REF!</definedName>
    <definedName name="_4__123Graph_CSWE_EMPL" localSheetId="17" hidden="1">'[3]Time series'!#REF!</definedName>
    <definedName name="_4__123Graph_CSWE_EMPL" localSheetId="6" hidden="1">'[3]Time series'!#REF!</definedName>
    <definedName name="_4__123Graph_CSWE_EMPL" hidden="1">'[3]Time series'!#REF!</definedName>
    <definedName name="_42__123Graph_B_CURRENT" localSheetId="10" hidden="1">[2]A11!#REF!</definedName>
    <definedName name="_42__123Graph_B_CURRENT" localSheetId="21" hidden="1">[2]A11!#REF!</definedName>
    <definedName name="_42__123Graph_B_CURRENT" localSheetId="27" hidden="1">[2]A11!#REF!</definedName>
    <definedName name="_42__123Graph_B_CURRENT" localSheetId="31" hidden="1">[2]A11!#REF!</definedName>
    <definedName name="_42__123Graph_B_CURRENT" localSheetId="32" hidden="1">[2]A11!#REF!</definedName>
    <definedName name="_42__123Graph_B_CURRENT" localSheetId="35" hidden="1">[2]A11!#REF!</definedName>
    <definedName name="_42__123Graph_B_CURRENT" localSheetId="36" hidden="1">[2]A11!#REF!</definedName>
    <definedName name="_42__123Graph_B_CURRENT" localSheetId="37" hidden="1">[2]A11!#REF!</definedName>
    <definedName name="_42__123Graph_B_CURRENT" localSheetId="39" hidden="1">[2]A11!#REF!</definedName>
    <definedName name="_42__123Graph_B_CURRENT" localSheetId="40" hidden="1">[2]A11!#REF!</definedName>
    <definedName name="_42__123Graph_B_CURRENT" localSheetId="41" hidden="1">[2]A11!#REF!</definedName>
    <definedName name="_42__123Graph_B_CURRENT" localSheetId="42" hidden="1">[2]A11!#REF!</definedName>
    <definedName name="_42__123Graph_B_CURRENT" localSheetId="44" hidden="1">[2]A11!#REF!</definedName>
    <definedName name="_42__123Graph_B_CURRENT" localSheetId="5" hidden="1">[2]A11!#REF!</definedName>
    <definedName name="_42__123Graph_B_CURRENT" localSheetId="51" hidden="1">[2]A11!#REF!</definedName>
    <definedName name="_42__123Graph_B_CURRENT" localSheetId="58" hidden="1">[2]A11!#REF!</definedName>
    <definedName name="_42__123Graph_B_CURRENT" localSheetId="59" hidden="1">[2]A11!#REF!</definedName>
    <definedName name="_42__123Graph_B_CURRENT" localSheetId="17" hidden="1">[2]A11!#REF!</definedName>
    <definedName name="_42__123Graph_B_CURRENT" localSheetId="6" hidden="1">[2]A11!#REF!</definedName>
    <definedName name="_42__123Graph_B_CURRENT" hidden="1">[2]A11!#REF!</definedName>
    <definedName name="_45__123Graph_B_CURRENT_1" localSheetId="10" hidden="1">[2]A11!#REF!</definedName>
    <definedName name="_45__123Graph_B_CURRENT_1" localSheetId="21" hidden="1">[2]A11!#REF!</definedName>
    <definedName name="_45__123Graph_B_CURRENT_1" localSheetId="27" hidden="1">[2]A11!#REF!</definedName>
    <definedName name="_45__123Graph_B_CURRENT_1" localSheetId="31" hidden="1">[2]A11!#REF!</definedName>
    <definedName name="_45__123Graph_B_CURRENT_1" localSheetId="32" hidden="1">[2]A11!#REF!</definedName>
    <definedName name="_45__123Graph_B_CURRENT_1" localSheetId="35" hidden="1">[2]A11!#REF!</definedName>
    <definedName name="_45__123Graph_B_CURRENT_1" localSheetId="36" hidden="1">[2]A11!#REF!</definedName>
    <definedName name="_45__123Graph_B_CURRENT_1" localSheetId="37" hidden="1">[2]A11!#REF!</definedName>
    <definedName name="_45__123Graph_B_CURRENT_1" localSheetId="39" hidden="1">[2]A11!#REF!</definedName>
    <definedName name="_45__123Graph_B_CURRENT_1" localSheetId="40" hidden="1">[2]A11!#REF!</definedName>
    <definedName name="_45__123Graph_B_CURRENT_1" localSheetId="41" hidden="1">[2]A11!#REF!</definedName>
    <definedName name="_45__123Graph_B_CURRENT_1" localSheetId="42" hidden="1">[2]A11!#REF!</definedName>
    <definedName name="_45__123Graph_B_CURRENT_1" localSheetId="44" hidden="1">[2]A11!#REF!</definedName>
    <definedName name="_45__123Graph_B_CURRENT_1" localSheetId="5" hidden="1">[2]A11!#REF!</definedName>
    <definedName name="_45__123Graph_B_CURRENT_1" localSheetId="51" hidden="1">[2]A11!#REF!</definedName>
    <definedName name="_45__123Graph_B_CURRENT_1" localSheetId="58" hidden="1">[2]A11!#REF!</definedName>
    <definedName name="_45__123Graph_B_CURRENT_1" localSheetId="59" hidden="1">[2]A11!#REF!</definedName>
    <definedName name="_45__123Graph_B_CURRENT_1" localSheetId="17" hidden="1">[2]A11!#REF!</definedName>
    <definedName name="_45__123Graph_B_CURRENT_1" localSheetId="6" hidden="1">[2]A11!#REF!</definedName>
    <definedName name="_45__123Graph_B_CURRENT_1" hidden="1">[2]A11!#REF!</definedName>
    <definedName name="_48__123Graph_B_CURRENT_10" localSheetId="10" hidden="1">[2]A11!#REF!</definedName>
    <definedName name="_48__123Graph_B_CURRENT_10" localSheetId="21" hidden="1">[2]A11!#REF!</definedName>
    <definedName name="_48__123Graph_B_CURRENT_10" localSheetId="27" hidden="1">[2]A11!#REF!</definedName>
    <definedName name="_48__123Graph_B_CURRENT_10" localSheetId="31" hidden="1">[2]A11!#REF!</definedName>
    <definedName name="_48__123Graph_B_CURRENT_10" localSheetId="32" hidden="1">[2]A11!#REF!</definedName>
    <definedName name="_48__123Graph_B_CURRENT_10" localSheetId="35" hidden="1">[2]A11!#REF!</definedName>
    <definedName name="_48__123Graph_B_CURRENT_10" localSheetId="36" hidden="1">[2]A11!#REF!</definedName>
    <definedName name="_48__123Graph_B_CURRENT_10" localSheetId="37" hidden="1">[2]A11!#REF!</definedName>
    <definedName name="_48__123Graph_B_CURRENT_10" localSheetId="39" hidden="1">[2]A11!#REF!</definedName>
    <definedName name="_48__123Graph_B_CURRENT_10" localSheetId="40" hidden="1">[2]A11!#REF!</definedName>
    <definedName name="_48__123Graph_B_CURRENT_10" localSheetId="41" hidden="1">[2]A11!#REF!</definedName>
    <definedName name="_48__123Graph_B_CURRENT_10" localSheetId="42" hidden="1">[2]A11!#REF!</definedName>
    <definedName name="_48__123Graph_B_CURRENT_10" localSheetId="44" hidden="1">[2]A11!#REF!</definedName>
    <definedName name="_48__123Graph_B_CURRENT_10" localSheetId="5" hidden="1">[2]A11!#REF!</definedName>
    <definedName name="_48__123Graph_B_CURRENT_10" localSheetId="51" hidden="1">[2]A11!#REF!</definedName>
    <definedName name="_48__123Graph_B_CURRENT_10" localSheetId="58" hidden="1">[2]A11!#REF!</definedName>
    <definedName name="_48__123Graph_B_CURRENT_10" localSheetId="59" hidden="1">[2]A11!#REF!</definedName>
    <definedName name="_48__123Graph_B_CURRENT_10" localSheetId="17" hidden="1">[2]A11!#REF!</definedName>
    <definedName name="_48__123Graph_B_CURRENT_10" localSheetId="6" hidden="1">[2]A11!#REF!</definedName>
    <definedName name="_48__123Graph_B_CURRENT_10" hidden="1">[2]A11!#REF!</definedName>
    <definedName name="_51__123Graph_B_CURRENT_2" localSheetId="10" hidden="1">[2]A11!#REF!</definedName>
    <definedName name="_51__123Graph_B_CURRENT_2" localSheetId="21" hidden="1">[2]A11!#REF!</definedName>
    <definedName name="_51__123Graph_B_CURRENT_2" localSheetId="27" hidden="1">[2]A11!#REF!</definedName>
    <definedName name="_51__123Graph_B_CURRENT_2" localSheetId="31" hidden="1">[2]A11!#REF!</definedName>
    <definedName name="_51__123Graph_B_CURRENT_2" localSheetId="32" hidden="1">[2]A11!#REF!</definedName>
    <definedName name="_51__123Graph_B_CURRENT_2" localSheetId="35" hidden="1">[2]A11!#REF!</definedName>
    <definedName name="_51__123Graph_B_CURRENT_2" localSheetId="36" hidden="1">[2]A11!#REF!</definedName>
    <definedName name="_51__123Graph_B_CURRENT_2" localSheetId="37" hidden="1">[2]A11!#REF!</definedName>
    <definedName name="_51__123Graph_B_CURRENT_2" localSheetId="39" hidden="1">[2]A11!#REF!</definedName>
    <definedName name="_51__123Graph_B_CURRENT_2" localSheetId="40" hidden="1">[2]A11!#REF!</definedName>
    <definedName name="_51__123Graph_B_CURRENT_2" localSheetId="41" hidden="1">[2]A11!#REF!</definedName>
    <definedName name="_51__123Graph_B_CURRENT_2" localSheetId="42" hidden="1">[2]A11!#REF!</definedName>
    <definedName name="_51__123Graph_B_CURRENT_2" localSheetId="44" hidden="1">[2]A11!#REF!</definedName>
    <definedName name="_51__123Graph_B_CURRENT_2" localSheetId="5" hidden="1">[2]A11!#REF!</definedName>
    <definedName name="_51__123Graph_B_CURRENT_2" localSheetId="51" hidden="1">[2]A11!#REF!</definedName>
    <definedName name="_51__123Graph_B_CURRENT_2" localSheetId="58" hidden="1">[2]A11!#REF!</definedName>
    <definedName name="_51__123Graph_B_CURRENT_2" localSheetId="59" hidden="1">[2]A11!#REF!</definedName>
    <definedName name="_51__123Graph_B_CURRENT_2" localSheetId="17" hidden="1">[2]A11!#REF!</definedName>
    <definedName name="_51__123Graph_B_CURRENT_2" localSheetId="6" hidden="1">[2]A11!#REF!</definedName>
    <definedName name="_51__123Graph_B_CURRENT_2" hidden="1">[2]A11!#REF!</definedName>
    <definedName name="_54__123Graph_B_CURRENT_3" localSheetId="10" hidden="1">[2]A11!#REF!</definedName>
    <definedName name="_54__123Graph_B_CURRENT_3" localSheetId="21" hidden="1">[2]A11!#REF!</definedName>
    <definedName name="_54__123Graph_B_CURRENT_3" localSheetId="27" hidden="1">[2]A11!#REF!</definedName>
    <definedName name="_54__123Graph_B_CURRENT_3" localSheetId="31" hidden="1">[2]A11!#REF!</definedName>
    <definedName name="_54__123Graph_B_CURRENT_3" localSheetId="32" hidden="1">[2]A11!#REF!</definedName>
    <definedName name="_54__123Graph_B_CURRENT_3" localSheetId="35" hidden="1">[2]A11!#REF!</definedName>
    <definedName name="_54__123Graph_B_CURRENT_3" localSheetId="36" hidden="1">[2]A11!#REF!</definedName>
    <definedName name="_54__123Graph_B_CURRENT_3" localSheetId="37" hidden="1">[2]A11!#REF!</definedName>
    <definedName name="_54__123Graph_B_CURRENT_3" localSheetId="39" hidden="1">[2]A11!#REF!</definedName>
    <definedName name="_54__123Graph_B_CURRENT_3" localSheetId="40" hidden="1">[2]A11!#REF!</definedName>
    <definedName name="_54__123Graph_B_CURRENT_3" localSheetId="41" hidden="1">[2]A11!#REF!</definedName>
    <definedName name="_54__123Graph_B_CURRENT_3" localSheetId="42" hidden="1">[2]A11!#REF!</definedName>
    <definedName name="_54__123Graph_B_CURRENT_3" localSheetId="44" hidden="1">[2]A11!#REF!</definedName>
    <definedName name="_54__123Graph_B_CURRENT_3" localSheetId="5" hidden="1">[2]A11!#REF!</definedName>
    <definedName name="_54__123Graph_B_CURRENT_3" localSheetId="51" hidden="1">[2]A11!#REF!</definedName>
    <definedName name="_54__123Graph_B_CURRENT_3" localSheetId="58" hidden="1">[2]A11!#REF!</definedName>
    <definedName name="_54__123Graph_B_CURRENT_3" localSheetId="59" hidden="1">[2]A11!#REF!</definedName>
    <definedName name="_54__123Graph_B_CURRENT_3" localSheetId="17" hidden="1">[2]A11!#REF!</definedName>
    <definedName name="_54__123Graph_B_CURRENT_3" localSheetId="6" hidden="1">[2]A11!#REF!</definedName>
    <definedName name="_54__123Graph_B_CURRENT_3" hidden="1">[2]A11!#REF!</definedName>
    <definedName name="_57__123Graph_B_CURRENT_4" localSheetId="10" hidden="1">[2]A11!#REF!</definedName>
    <definedName name="_57__123Graph_B_CURRENT_4" localSheetId="21" hidden="1">[2]A11!#REF!</definedName>
    <definedName name="_57__123Graph_B_CURRENT_4" localSheetId="27" hidden="1">[2]A11!#REF!</definedName>
    <definedName name="_57__123Graph_B_CURRENT_4" localSheetId="31" hidden="1">[2]A11!#REF!</definedName>
    <definedName name="_57__123Graph_B_CURRENT_4" localSheetId="32" hidden="1">[2]A11!#REF!</definedName>
    <definedName name="_57__123Graph_B_CURRENT_4" localSheetId="35" hidden="1">[2]A11!#REF!</definedName>
    <definedName name="_57__123Graph_B_CURRENT_4" localSheetId="36" hidden="1">[2]A11!#REF!</definedName>
    <definedName name="_57__123Graph_B_CURRENT_4" localSheetId="37" hidden="1">[2]A11!#REF!</definedName>
    <definedName name="_57__123Graph_B_CURRENT_4" localSheetId="39" hidden="1">[2]A11!#REF!</definedName>
    <definedName name="_57__123Graph_B_CURRENT_4" localSheetId="40" hidden="1">[2]A11!#REF!</definedName>
    <definedName name="_57__123Graph_B_CURRENT_4" localSheetId="41" hidden="1">[2]A11!#REF!</definedName>
    <definedName name="_57__123Graph_B_CURRENT_4" localSheetId="42" hidden="1">[2]A11!#REF!</definedName>
    <definedName name="_57__123Graph_B_CURRENT_4" localSheetId="44" hidden="1">[2]A11!#REF!</definedName>
    <definedName name="_57__123Graph_B_CURRENT_4" localSheetId="5" hidden="1">[2]A11!#REF!</definedName>
    <definedName name="_57__123Graph_B_CURRENT_4" localSheetId="51" hidden="1">[2]A11!#REF!</definedName>
    <definedName name="_57__123Graph_B_CURRENT_4" localSheetId="54" hidden="1">[2]A11!#REF!</definedName>
    <definedName name="_57__123Graph_B_CURRENT_4" localSheetId="55" hidden="1">[2]A11!#REF!</definedName>
    <definedName name="_57__123Graph_B_CURRENT_4" localSheetId="56" hidden="1">[2]A11!#REF!</definedName>
    <definedName name="_57__123Graph_B_CURRENT_4" localSheetId="58" hidden="1">[2]A11!#REF!</definedName>
    <definedName name="_57__123Graph_B_CURRENT_4" localSheetId="59" hidden="1">[2]A11!#REF!</definedName>
    <definedName name="_57__123Graph_B_CURRENT_4" localSheetId="17" hidden="1">[2]A11!#REF!</definedName>
    <definedName name="_57__123Graph_B_CURRENT_4" localSheetId="6" hidden="1">[2]A11!#REF!</definedName>
    <definedName name="_57__123Graph_B_CURRENT_4" hidden="1">[2]A11!#REF!</definedName>
    <definedName name="_6__123Graph_A_CURRENT_1" localSheetId="10" hidden="1">[2]A11!#REF!</definedName>
    <definedName name="_6__123Graph_A_CURRENT_1" localSheetId="21" hidden="1">[2]A11!#REF!</definedName>
    <definedName name="_6__123Graph_A_CURRENT_1" localSheetId="27" hidden="1">[2]A11!#REF!</definedName>
    <definedName name="_6__123Graph_A_CURRENT_1" localSheetId="31" hidden="1">[2]A11!#REF!</definedName>
    <definedName name="_6__123Graph_A_CURRENT_1" localSheetId="32" hidden="1">[2]A11!#REF!</definedName>
    <definedName name="_6__123Graph_A_CURRENT_1" localSheetId="35" hidden="1">[2]A11!#REF!</definedName>
    <definedName name="_6__123Graph_A_CURRENT_1" localSheetId="36" hidden="1">[2]A11!#REF!</definedName>
    <definedName name="_6__123Graph_A_CURRENT_1" localSheetId="37" hidden="1">[2]A11!#REF!</definedName>
    <definedName name="_6__123Graph_A_CURRENT_1" localSheetId="39" hidden="1">[2]A11!#REF!</definedName>
    <definedName name="_6__123Graph_A_CURRENT_1" localSheetId="40" hidden="1">[2]A11!#REF!</definedName>
    <definedName name="_6__123Graph_A_CURRENT_1" localSheetId="41" hidden="1">[2]A11!#REF!</definedName>
    <definedName name="_6__123Graph_A_CURRENT_1" localSheetId="42" hidden="1">[2]A11!#REF!</definedName>
    <definedName name="_6__123Graph_A_CURRENT_1" localSheetId="44" hidden="1">[2]A11!#REF!</definedName>
    <definedName name="_6__123Graph_A_CURRENT_1" localSheetId="5" hidden="1">[2]A11!#REF!</definedName>
    <definedName name="_6__123Graph_A_CURRENT_1" localSheetId="51" hidden="1">[2]A11!#REF!</definedName>
    <definedName name="_6__123Graph_A_CURRENT_1" localSheetId="58" hidden="1">[2]A11!#REF!</definedName>
    <definedName name="_6__123Graph_A_CURRENT_1" localSheetId="59" hidden="1">[2]A11!#REF!</definedName>
    <definedName name="_6__123Graph_A_CURRENT_1" localSheetId="17" hidden="1">[2]A11!#REF!</definedName>
    <definedName name="_6__123Graph_A_CURRENT_1" localSheetId="6" hidden="1">[2]A11!#REF!</definedName>
    <definedName name="_6__123Graph_A_CURRENT_1" hidden="1">[2]A11!#REF!</definedName>
    <definedName name="_60__123Graph_B_CURRENT_5" localSheetId="10" hidden="1">[2]A11!#REF!</definedName>
    <definedName name="_60__123Graph_B_CURRENT_5" localSheetId="21" hidden="1">[2]A11!#REF!</definedName>
    <definedName name="_60__123Graph_B_CURRENT_5" localSheetId="27" hidden="1">[2]A11!#REF!</definedName>
    <definedName name="_60__123Graph_B_CURRENT_5" localSheetId="31" hidden="1">[2]A11!#REF!</definedName>
    <definedName name="_60__123Graph_B_CURRENT_5" localSheetId="32" hidden="1">[2]A11!#REF!</definedName>
    <definedName name="_60__123Graph_B_CURRENT_5" localSheetId="35" hidden="1">[2]A11!#REF!</definedName>
    <definedName name="_60__123Graph_B_CURRENT_5" localSheetId="36" hidden="1">[2]A11!#REF!</definedName>
    <definedName name="_60__123Graph_B_CURRENT_5" localSheetId="37" hidden="1">[2]A11!#REF!</definedName>
    <definedName name="_60__123Graph_B_CURRENT_5" localSheetId="39" hidden="1">[2]A11!#REF!</definedName>
    <definedName name="_60__123Graph_B_CURRENT_5" localSheetId="40" hidden="1">[2]A11!#REF!</definedName>
    <definedName name="_60__123Graph_B_CURRENT_5" localSheetId="41" hidden="1">[2]A11!#REF!</definedName>
    <definedName name="_60__123Graph_B_CURRENT_5" localSheetId="42" hidden="1">[2]A11!#REF!</definedName>
    <definedName name="_60__123Graph_B_CURRENT_5" localSheetId="44" hidden="1">[2]A11!#REF!</definedName>
    <definedName name="_60__123Graph_B_CURRENT_5" localSheetId="5" hidden="1">[2]A11!#REF!</definedName>
    <definedName name="_60__123Graph_B_CURRENT_5" localSheetId="51" hidden="1">[2]A11!#REF!</definedName>
    <definedName name="_60__123Graph_B_CURRENT_5" localSheetId="54" hidden="1">[2]A11!#REF!</definedName>
    <definedName name="_60__123Graph_B_CURRENT_5" localSheetId="55" hidden="1">[2]A11!#REF!</definedName>
    <definedName name="_60__123Graph_B_CURRENT_5" localSheetId="56" hidden="1">[2]A11!#REF!</definedName>
    <definedName name="_60__123Graph_B_CURRENT_5" localSheetId="58" hidden="1">[2]A11!#REF!</definedName>
    <definedName name="_60__123Graph_B_CURRENT_5" localSheetId="59" hidden="1">[2]A11!#REF!</definedName>
    <definedName name="_60__123Graph_B_CURRENT_5" localSheetId="17" hidden="1">[2]A11!#REF!</definedName>
    <definedName name="_60__123Graph_B_CURRENT_5" localSheetId="6" hidden="1">[2]A11!#REF!</definedName>
    <definedName name="_60__123Graph_B_CURRENT_5" hidden="1">[2]A11!#REF!</definedName>
    <definedName name="_63__123Graph_B_CURRENT_6" localSheetId="10" hidden="1">[2]A11!#REF!</definedName>
    <definedName name="_63__123Graph_B_CURRENT_6" localSheetId="21" hidden="1">[2]A11!#REF!</definedName>
    <definedName name="_63__123Graph_B_CURRENT_6" localSheetId="27" hidden="1">[2]A11!#REF!</definedName>
    <definedName name="_63__123Graph_B_CURRENT_6" localSheetId="31" hidden="1">[2]A11!#REF!</definedName>
    <definedName name="_63__123Graph_B_CURRENT_6" localSheetId="32" hidden="1">[2]A11!#REF!</definedName>
    <definedName name="_63__123Graph_B_CURRENT_6" localSheetId="35" hidden="1">[2]A11!#REF!</definedName>
    <definedName name="_63__123Graph_B_CURRENT_6" localSheetId="36" hidden="1">[2]A11!#REF!</definedName>
    <definedName name="_63__123Graph_B_CURRENT_6" localSheetId="37" hidden="1">[2]A11!#REF!</definedName>
    <definedName name="_63__123Graph_B_CURRENT_6" localSheetId="39" hidden="1">[2]A11!#REF!</definedName>
    <definedName name="_63__123Graph_B_CURRENT_6" localSheetId="40" hidden="1">[2]A11!#REF!</definedName>
    <definedName name="_63__123Graph_B_CURRENT_6" localSheetId="41" hidden="1">[2]A11!#REF!</definedName>
    <definedName name="_63__123Graph_B_CURRENT_6" localSheetId="42" hidden="1">[2]A11!#REF!</definedName>
    <definedName name="_63__123Graph_B_CURRENT_6" localSheetId="44" hidden="1">[2]A11!#REF!</definedName>
    <definedName name="_63__123Graph_B_CURRENT_6" localSheetId="5" hidden="1">[2]A11!#REF!</definedName>
    <definedName name="_63__123Graph_B_CURRENT_6" localSheetId="51" hidden="1">[2]A11!#REF!</definedName>
    <definedName name="_63__123Graph_B_CURRENT_6" localSheetId="58" hidden="1">[2]A11!#REF!</definedName>
    <definedName name="_63__123Graph_B_CURRENT_6" localSheetId="59" hidden="1">[2]A11!#REF!</definedName>
    <definedName name="_63__123Graph_B_CURRENT_6" localSheetId="17" hidden="1">[2]A11!#REF!</definedName>
    <definedName name="_63__123Graph_B_CURRENT_6" localSheetId="6" hidden="1">[2]A11!#REF!</definedName>
    <definedName name="_63__123Graph_B_CURRENT_6" hidden="1">[2]A11!#REF!</definedName>
    <definedName name="_66__123Graph_B_CURRENT_7" localSheetId="10" hidden="1">[2]A11!#REF!</definedName>
    <definedName name="_66__123Graph_B_CURRENT_7" localSheetId="21" hidden="1">[2]A11!#REF!</definedName>
    <definedName name="_66__123Graph_B_CURRENT_7" localSheetId="27" hidden="1">[2]A11!#REF!</definedName>
    <definedName name="_66__123Graph_B_CURRENT_7" localSheetId="31" hidden="1">[2]A11!#REF!</definedName>
    <definedName name="_66__123Graph_B_CURRENT_7" localSheetId="32" hidden="1">[2]A11!#REF!</definedName>
    <definedName name="_66__123Graph_B_CURRENT_7" localSheetId="35" hidden="1">[2]A11!#REF!</definedName>
    <definedName name="_66__123Graph_B_CURRENT_7" localSheetId="36" hidden="1">[2]A11!#REF!</definedName>
    <definedName name="_66__123Graph_B_CURRENT_7" localSheetId="37" hidden="1">[2]A11!#REF!</definedName>
    <definedName name="_66__123Graph_B_CURRENT_7" localSheetId="39" hidden="1">[2]A11!#REF!</definedName>
    <definedName name="_66__123Graph_B_CURRENT_7" localSheetId="40" hidden="1">[2]A11!#REF!</definedName>
    <definedName name="_66__123Graph_B_CURRENT_7" localSheetId="41" hidden="1">[2]A11!#REF!</definedName>
    <definedName name="_66__123Graph_B_CURRENT_7" localSheetId="42" hidden="1">[2]A11!#REF!</definedName>
    <definedName name="_66__123Graph_B_CURRENT_7" localSheetId="44" hidden="1">[2]A11!#REF!</definedName>
    <definedName name="_66__123Graph_B_CURRENT_7" localSheetId="5" hidden="1">[2]A11!#REF!</definedName>
    <definedName name="_66__123Graph_B_CURRENT_7" localSheetId="51" hidden="1">[2]A11!#REF!</definedName>
    <definedName name="_66__123Graph_B_CURRENT_7" localSheetId="54" hidden="1">[2]A11!#REF!</definedName>
    <definedName name="_66__123Graph_B_CURRENT_7" localSheetId="55" hidden="1">[2]A11!#REF!</definedName>
    <definedName name="_66__123Graph_B_CURRENT_7" localSheetId="56" hidden="1">[2]A11!#REF!</definedName>
    <definedName name="_66__123Graph_B_CURRENT_7" localSheetId="58" hidden="1">[2]A11!#REF!</definedName>
    <definedName name="_66__123Graph_B_CURRENT_7" localSheetId="59" hidden="1">[2]A11!#REF!</definedName>
    <definedName name="_66__123Graph_B_CURRENT_7" localSheetId="17" hidden="1">[2]A11!#REF!</definedName>
    <definedName name="_66__123Graph_B_CURRENT_7" localSheetId="6" hidden="1">[2]A11!#REF!</definedName>
    <definedName name="_66__123Graph_B_CURRENT_7" hidden="1">[2]A11!#REF!</definedName>
    <definedName name="_69__123Graph_B_CURRENT_8" localSheetId="10" hidden="1">[2]A11!#REF!</definedName>
    <definedName name="_69__123Graph_B_CURRENT_8" localSheetId="21" hidden="1">[2]A11!#REF!</definedName>
    <definedName name="_69__123Graph_B_CURRENT_8" localSheetId="27" hidden="1">[2]A11!#REF!</definedName>
    <definedName name="_69__123Graph_B_CURRENT_8" localSheetId="31" hidden="1">[2]A11!#REF!</definedName>
    <definedName name="_69__123Graph_B_CURRENT_8" localSheetId="32" hidden="1">[2]A11!#REF!</definedName>
    <definedName name="_69__123Graph_B_CURRENT_8" localSheetId="35" hidden="1">[2]A11!#REF!</definedName>
    <definedName name="_69__123Graph_B_CURRENT_8" localSheetId="36" hidden="1">[2]A11!#REF!</definedName>
    <definedName name="_69__123Graph_B_CURRENT_8" localSheetId="37" hidden="1">[2]A11!#REF!</definedName>
    <definedName name="_69__123Graph_B_CURRENT_8" localSheetId="39" hidden="1">[2]A11!#REF!</definedName>
    <definedName name="_69__123Graph_B_CURRENT_8" localSheetId="40" hidden="1">[2]A11!#REF!</definedName>
    <definedName name="_69__123Graph_B_CURRENT_8" localSheetId="41" hidden="1">[2]A11!#REF!</definedName>
    <definedName name="_69__123Graph_B_CURRENT_8" localSheetId="42" hidden="1">[2]A11!#REF!</definedName>
    <definedName name="_69__123Graph_B_CURRENT_8" localSheetId="44" hidden="1">[2]A11!#REF!</definedName>
    <definedName name="_69__123Graph_B_CURRENT_8" localSheetId="5" hidden="1">[2]A11!#REF!</definedName>
    <definedName name="_69__123Graph_B_CURRENT_8" localSheetId="51" hidden="1">[2]A11!#REF!</definedName>
    <definedName name="_69__123Graph_B_CURRENT_8" localSheetId="54" hidden="1">[2]A11!#REF!</definedName>
    <definedName name="_69__123Graph_B_CURRENT_8" localSheetId="55" hidden="1">[2]A11!#REF!</definedName>
    <definedName name="_69__123Graph_B_CURRENT_8" localSheetId="56" hidden="1">[2]A11!#REF!</definedName>
    <definedName name="_69__123Graph_B_CURRENT_8" localSheetId="58" hidden="1">[2]A11!#REF!</definedName>
    <definedName name="_69__123Graph_B_CURRENT_8" localSheetId="59" hidden="1">[2]A11!#REF!</definedName>
    <definedName name="_69__123Graph_B_CURRENT_8" localSheetId="17" hidden="1">[2]A11!#REF!</definedName>
    <definedName name="_69__123Graph_B_CURRENT_8" localSheetId="6" hidden="1">[2]A11!#REF!</definedName>
    <definedName name="_69__123Graph_B_CURRENT_8" hidden="1">[2]A11!#REF!</definedName>
    <definedName name="_72__123Graph_B_CURRENT_9" localSheetId="10" hidden="1">[2]A11!#REF!</definedName>
    <definedName name="_72__123Graph_B_CURRENT_9" localSheetId="21" hidden="1">[2]A11!#REF!</definedName>
    <definedName name="_72__123Graph_B_CURRENT_9" localSheetId="27" hidden="1">[2]A11!#REF!</definedName>
    <definedName name="_72__123Graph_B_CURRENT_9" localSheetId="31" hidden="1">[2]A11!#REF!</definedName>
    <definedName name="_72__123Graph_B_CURRENT_9" localSheetId="32" hidden="1">[2]A11!#REF!</definedName>
    <definedName name="_72__123Graph_B_CURRENT_9" localSheetId="35" hidden="1">[2]A11!#REF!</definedName>
    <definedName name="_72__123Graph_B_CURRENT_9" localSheetId="36" hidden="1">[2]A11!#REF!</definedName>
    <definedName name="_72__123Graph_B_CURRENT_9" localSheetId="37" hidden="1">[2]A11!#REF!</definedName>
    <definedName name="_72__123Graph_B_CURRENT_9" localSheetId="39" hidden="1">[2]A11!#REF!</definedName>
    <definedName name="_72__123Graph_B_CURRENT_9" localSheetId="40" hidden="1">[2]A11!#REF!</definedName>
    <definedName name="_72__123Graph_B_CURRENT_9" localSheetId="41" hidden="1">[2]A11!#REF!</definedName>
    <definedName name="_72__123Graph_B_CURRENT_9" localSheetId="42" hidden="1">[2]A11!#REF!</definedName>
    <definedName name="_72__123Graph_B_CURRENT_9" localSheetId="44" hidden="1">[2]A11!#REF!</definedName>
    <definedName name="_72__123Graph_B_CURRENT_9" localSheetId="5" hidden="1">[2]A11!#REF!</definedName>
    <definedName name="_72__123Graph_B_CURRENT_9" localSheetId="51" hidden="1">[2]A11!#REF!</definedName>
    <definedName name="_72__123Graph_B_CURRENT_9" localSheetId="54" hidden="1">[2]A11!#REF!</definedName>
    <definedName name="_72__123Graph_B_CURRENT_9" localSheetId="55" hidden="1">[2]A11!#REF!</definedName>
    <definedName name="_72__123Graph_B_CURRENT_9" localSheetId="56" hidden="1">[2]A11!#REF!</definedName>
    <definedName name="_72__123Graph_B_CURRENT_9" localSheetId="58" hidden="1">[2]A11!#REF!</definedName>
    <definedName name="_72__123Graph_B_CURRENT_9" localSheetId="59" hidden="1">[2]A11!#REF!</definedName>
    <definedName name="_72__123Graph_B_CURRENT_9" localSheetId="17" hidden="1">[2]A11!#REF!</definedName>
    <definedName name="_72__123Graph_B_CURRENT_9" localSheetId="6" hidden="1">[2]A11!#REF!</definedName>
    <definedName name="_72__123Graph_B_CURRENT_9" hidden="1">[2]A11!#REF!</definedName>
    <definedName name="_75__123Graph_BDEV_EMPL" localSheetId="10" hidden="1">'[1]Time series'!#REF!</definedName>
    <definedName name="_75__123Graph_BDEV_EMPL" localSheetId="21" hidden="1">'[1]Time series'!#REF!</definedName>
    <definedName name="_75__123Graph_BDEV_EMPL" localSheetId="27" hidden="1">'[1]Time series'!#REF!</definedName>
    <definedName name="_75__123Graph_BDEV_EMPL" localSheetId="31" hidden="1">'[1]Time series'!#REF!</definedName>
    <definedName name="_75__123Graph_BDEV_EMPL" localSheetId="32" hidden="1">'[1]Time series'!#REF!</definedName>
    <definedName name="_75__123Graph_BDEV_EMPL" localSheetId="35" hidden="1">'[1]Time series'!#REF!</definedName>
    <definedName name="_75__123Graph_BDEV_EMPL" localSheetId="36" hidden="1">'[1]Time series'!#REF!</definedName>
    <definedName name="_75__123Graph_BDEV_EMPL" localSheetId="37" hidden="1">'[1]Time series'!#REF!</definedName>
    <definedName name="_75__123Graph_BDEV_EMPL" localSheetId="39" hidden="1">'[1]Time series'!#REF!</definedName>
    <definedName name="_75__123Graph_BDEV_EMPL" localSheetId="40" hidden="1">'[1]Time series'!#REF!</definedName>
    <definedName name="_75__123Graph_BDEV_EMPL" localSheetId="41" hidden="1">'[1]Time series'!#REF!</definedName>
    <definedName name="_75__123Graph_BDEV_EMPL" localSheetId="42" hidden="1">'[1]Time series'!#REF!</definedName>
    <definedName name="_75__123Graph_BDEV_EMPL" localSheetId="44" hidden="1">'[1]Time series'!#REF!</definedName>
    <definedName name="_75__123Graph_BDEV_EMPL" localSheetId="5" hidden="1">'[1]Time series'!#REF!</definedName>
    <definedName name="_75__123Graph_BDEV_EMPL" localSheetId="51" hidden="1">'[1]Time series'!#REF!</definedName>
    <definedName name="_75__123Graph_BDEV_EMPL" localSheetId="54" hidden="1">'[1]Time series'!#REF!</definedName>
    <definedName name="_75__123Graph_BDEV_EMPL" localSheetId="55" hidden="1">'[1]Time series'!#REF!</definedName>
    <definedName name="_75__123Graph_BDEV_EMPL" localSheetId="56" hidden="1">'[1]Time series'!#REF!</definedName>
    <definedName name="_75__123Graph_BDEV_EMPL" localSheetId="58" hidden="1">'[1]Time series'!#REF!</definedName>
    <definedName name="_75__123Graph_BDEV_EMPL" localSheetId="59" hidden="1">'[1]Time series'!#REF!</definedName>
    <definedName name="_75__123Graph_BDEV_EMPL" localSheetId="17" hidden="1">'[1]Time series'!#REF!</definedName>
    <definedName name="_75__123Graph_BDEV_EMPL" localSheetId="6" hidden="1">'[1]Time series'!#REF!</definedName>
    <definedName name="_75__123Graph_BDEV_EMPL" hidden="1">'[1]Time series'!#REF!</definedName>
    <definedName name="_78__123Graph_C_CURRENT" localSheetId="10" hidden="1">[2]A11!#REF!</definedName>
    <definedName name="_78__123Graph_C_CURRENT" localSheetId="21" hidden="1">[2]A11!#REF!</definedName>
    <definedName name="_78__123Graph_C_CURRENT" localSheetId="27" hidden="1">[2]A11!#REF!</definedName>
    <definedName name="_78__123Graph_C_CURRENT" localSheetId="31" hidden="1">[2]A11!#REF!</definedName>
    <definedName name="_78__123Graph_C_CURRENT" localSheetId="32" hidden="1">[2]A11!#REF!</definedName>
    <definedName name="_78__123Graph_C_CURRENT" localSheetId="35" hidden="1">[2]A11!#REF!</definedName>
    <definedName name="_78__123Graph_C_CURRENT" localSheetId="36" hidden="1">[2]A11!#REF!</definedName>
    <definedName name="_78__123Graph_C_CURRENT" localSheetId="37" hidden="1">[2]A11!#REF!</definedName>
    <definedName name="_78__123Graph_C_CURRENT" localSheetId="39" hidden="1">[2]A11!#REF!</definedName>
    <definedName name="_78__123Graph_C_CURRENT" localSheetId="40" hidden="1">[2]A11!#REF!</definedName>
    <definedName name="_78__123Graph_C_CURRENT" localSheetId="41" hidden="1">[2]A11!#REF!</definedName>
    <definedName name="_78__123Graph_C_CURRENT" localSheetId="42" hidden="1">[2]A11!#REF!</definedName>
    <definedName name="_78__123Graph_C_CURRENT" localSheetId="44" hidden="1">[2]A11!#REF!</definedName>
    <definedName name="_78__123Graph_C_CURRENT" localSheetId="5" hidden="1">[2]A11!#REF!</definedName>
    <definedName name="_78__123Graph_C_CURRENT" localSheetId="51" hidden="1">[2]A11!#REF!</definedName>
    <definedName name="_78__123Graph_C_CURRENT" localSheetId="54" hidden="1">[2]A11!#REF!</definedName>
    <definedName name="_78__123Graph_C_CURRENT" localSheetId="55" hidden="1">[2]A11!#REF!</definedName>
    <definedName name="_78__123Graph_C_CURRENT" localSheetId="56" hidden="1">[2]A11!#REF!</definedName>
    <definedName name="_78__123Graph_C_CURRENT" localSheetId="58" hidden="1">[2]A11!#REF!</definedName>
    <definedName name="_78__123Graph_C_CURRENT" localSheetId="59" hidden="1">[2]A11!#REF!</definedName>
    <definedName name="_78__123Graph_C_CURRENT" localSheetId="17" hidden="1">[2]A11!#REF!</definedName>
    <definedName name="_78__123Graph_C_CURRENT" localSheetId="6" hidden="1">[2]A11!#REF!</definedName>
    <definedName name="_78__123Graph_C_CURRENT" hidden="1">[2]A11!#REF!</definedName>
    <definedName name="_81__123Graph_C_CURRENT_1" localSheetId="10" hidden="1">[2]A11!#REF!</definedName>
    <definedName name="_81__123Graph_C_CURRENT_1" localSheetId="21" hidden="1">[2]A11!#REF!</definedName>
    <definedName name="_81__123Graph_C_CURRENT_1" localSheetId="27" hidden="1">[2]A11!#REF!</definedName>
    <definedName name="_81__123Graph_C_CURRENT_1" localSheetId="31" hidden="1">[2]A11!#REF!</definedName>
    <definedName name="_81__123Graph_C_CURRENT_1" localSheetId="32" hidden="1">[2]A11!#REF!</definedName>
    <definedName name="_81__123Graph_C_CURRENT_1" localSheetId="35" hidden="1">[2]A11!#REF!</definedName>
    <definedName name="_81__123Graph_C_CURRENT_1" localSheetId="36" hidden="1">[2]A11!#REF!</definedName>
    <definedName name="_81__123Graph_C_CURRENT_1" localSheetId="37" hidden="1">[2]A11!#REF!</definedName>
    <definedName name="_81__123Graph_C_CURRENT_1" localSheetId="39" hidden="1">[2]A11!#REF!</definedName>
    <definedName name="_81__123Graph_C_CURRENT_1" localSheetId="40" hidden="1">[2]A11!#REF!</definedName>
    <definedName name="_81__123Graph_C_CURRENT_1" localSheetId="41" hidden="1">[2]A11!#REF!</definedName>
    <definedName name="_81__123Graph_C_CURRENT_1" localSheetId="42" hidden="1">[2]A11!#REF!</definedName>
    <definedName name="_81__123Graph_C_CURRENT_1" localSheetId="44" hidden="1">[2]A11!#REF!</definedName>
    <definedName name="_81__123Graph_C_CURRENT_1" localSheetId="5" hidden="1">[2]A11!#REF!</definedName>
    <definedName name="_81__123Graph_C_CURRENT_1" localSheetId="51" hidden="1">[2]A11!#REF!</definedName>
    <definedName name="_81__123Graph_C_CURRENT_1" localSheetId="58" hidden="1">[2]A11!#REF!</definedName>
    <definedName name="_81__123Graph_C_CURRENT_1" localSheetId="59" hidden="1">[2]A11!#REF!</definedName>
    <definedName name="_81__123Graph_C_CURRENT_1" localSheetId="17" hidden="1">[2]A11!#REF!</definedName>
    <definedName name="_81__123Graph_C_CURRENT_1" localSheetId="6" hidden="1">[2]A11!#REF!</definedName>
    <definedName name="_81__123Graph_C_CURRENT_1" hidden="1">[2]A11!#REF!</definedName>
    <definedName name="_84__123Graph_C_CURRENT_10" localSheetId="10" hidden="1">[2]A11!#REF!</definedName>
    <definedName name="_84__123Graph_C_CURRENT_10" localSheetId="21" hidden="1">[2]A11!#REF!</definedName>
    <definedName name="_84__123Graph_C_CURRENT_10" localSheetId="27" hidden="1">[2]A11!#REF!</definedName>
    <definedName name="_84__123Graph_C_CURRENT_10" localSheetId="31" hidden="1">[2]A11!#REF!</definedName>
    <definedName name="_84__123Graph_C_CURRENT_10" localSheetId="32" hidden="1">[2]A11!#REF!</definedName>
    <definedName name="_84__123Graph_C_CURRENT_10" localSheetId="35" hidden="1">[2]A11!#REF!</definedName>
    <definedName name="_84__123Graph_C_CURRENT_10" localSheetId="36" hidden="1">[2]A11!#REF!</definedName>
    <definedName name="_84__123Graph_C_CURRENT_10" localSheetId="37" hidden="1">[2]A11!#REF!</definedName>
    <definedName name="_84__123Graph_C_CURRENT_10" localSheetId="39" hidden="1">[2]A11!#REF!</definedName>
    <definedName name="_84__123Graph_C_CURRENT_10" localSheetId="40" hidden="1">[2]A11!#REF!</definedName>
    <definedName name="_84__123Graph_C_CURRENT_10" localSheetId="41" hidden="1">[2]A11!#REF!</definedName>
    <definedName name="_84__123Graph_C_CURRENT_10" localSheetId="42" hidden="1">[2]A11!#REF!</definedName>
    <definedName name="_84__123Graph_C_CURRENT_10" localSheetId="44" hidden="1">[2]A11!#REF!</definedName>
    <definedName name="_84__123Graph_C_CURRENT_10" localSheetId="5" hidden="1">[2]A11!#REF!</definedName>
    <definedName name="_84__123Graph_C_CURRENT_10" localSheetId="51" hidden="1">[2]A11!#REF!</definedName>
    <definedName name="_84__123Graph_C_CURRENT_10" localSheetId="58" hidden="1">[2]A11!#REF!</definedName>
    <definedName name="_84__123Graph_C_CURRENT_10" localSheetId="59" hidden="1">[2]A11!#REF!</definedName>
    <definedName name="_84__123Graph_C_CURRENT_10" localSheetId="17" hidden="1">[2]A11!#REF!</definedName>
    <definedName name="_84__123Graph_C_CURRENT_10" localSheetId="6" hidden="1">[2]A11!#REF!</definedName>
    <definedName name="_84__123Graph_C_CURRENT_10" hidden="1">[2]A11!#REF!</definedName>
    <definedName name="_87__123Graph_C_CURRENT_2" localSheetId="10" hidden="1">[2]A11!#REF!</definedName>
    <definedName name="_87__123Graph_C_CURRENT_2" localSheetId="21" hidden="1">[2]A11!#REF!</definedName>
    <definedName name="_87__123Graph_C_CURRENT_2" localSheetId="27" hidden="1">[2]A11!#REF!</definedName>
    <definedName name="_87__123Graph_C_CURRENT_2" localSheetId="31" hidden="1">[2]A11!#REF!</definedName>
    <definedName name="_87__123Graph_C_CURRENT_2" localSheetId="32" hidden="1">[2]A11!#REF!</definedName>
    <definedName name="_87__123Graph_C_CURRENT_2" localSheetId="35" hidden="1">[2]A11!#REF!</definedName>
    <definedName name="_87__123Graph_C_CURRENT_2" localSheetId="36" hidden="1">[2]A11!#REF!</definedName>
    <definedName name="_87__123Graph_C_CURRENT_2" localSheetId="37" hidden="1">[2]A11!#REF!</definedName>
    <definedName name="_87__123Graph_C_CURRENT_2" localSheetId="39" hidden="1">[2]A11!#REF!</definedName>
    <definedName name="_87__123Graph_C_CURRENT_2" localSheetId="40" hidden="1">[2]A11!#REF!</definedName>
    <definedName name="_87__123Graph_C_CURRENT_2" localSheetId="41" hidden="1">[2]A11!#REF!</definedName>
    <definedName name="_87__123Graph_C_CURRENT_2" localSheetId="42" hidden="1">[2]A11!#REF!</definedName>
    <definedName name="_87__123Graph_C_CURRENT_2" localSheetId="44" hidden="1">[2]A11!#REF!</definedName>
    <definedName name="_87__123Graph_C_CURRENT_2" localSheetId="5" hidden="1">[2]A11!#REF!</definedName>
    <definedName name="_87__123Graph_C_CURRENT_2" localSheetId="51" hidden="1">[2]A11!#REF!</definedName>
    <definedName name="_87__123Graph_C_CURRENT_2" localSheetId="58" hidden="1">[2]A11!#REF!</definedName>
    <definedName name="_87__123Graph_C_CURRENT_2" localSheetId="59" hidden="1">[2]A11!#REF!</definedName>
    <definedName name="_87__123Graph_C_CURRENT_2" localSheetId="17" hidden="1">[2]A11!#REF!</definedName>
    <definedName name="_87__123Graph_C_CURRENT_2" localSheetId="6" hidden="1">[2]A11!#REF!</definedName>
    <definedName name="_87__123Graph_C_CURRENT_2" hidden="1">[2]A11!#REF!</definedName>
    <definedName name="_9__123Graph_A_CURRENT_10" localSheetId="10" hidden="1">[2]A11!#REF!</definedName>
    <definedName name="_9__123Graph_A_CURRENT_10" localSheetId="21" hidden="1">[2]A11!#REF!</definedName>
    <definedName name="_9__123Graph_A_CURRENT_10" localSheetId="27" hidden="1">[2]A11!#REF!</definedName>
    <definedName name="_9__123Graph_A_CURRENT_10" localSheetId="31" hidden="1">[2]A11!#REF!</definedName>
    <definedName name="_9__123Graph_A_CURRENT_10" localSheetId="32" hidden="1">[2]A11!#REF!</definedName>
    <definedName name="_9__123Graph_A_CURRENT_10" localSheetId="35" hidden="1">[2]A11!#REF!</definedName>
    <definedName name="_9__123Graph_A_CURRENT_10" localSheetId="36" hidden="1">[2]A11!#REF!</definedName>
    <definedName name="_9__123Graph_A_CURRENT_10" localSheetId="37" hidden="1">[2]A11!#REF!</definedName>
    <definedName name="_9__123Graph_A_CURRENT_10" localSheetId="39" hidden="1">[2]A11!#REF!</definedName>
    <definedName name="_9__123Graph_A_CURRENT_10" localSheetId="40" hidden="1">[2]A11!#REF!</definedName>
    <definedName name="_9__123Graph_A_CURRENT_10" localSheetId="41" hidden="1">[2]A11!#REF!</definedName>
    <definedName name="_9__123Graph_A_CURRENT_10" localSheetId="42" hidden="1">[2]A11!#REF!</definedName>
    <definedName name="_9__123Graph_A_CURRENT_10" localSheetId="44" hidden="1">[2]A11!#REF!</definedName>
    <definedName name="_9__123Graph_A_CURRENT_10" localSheetId="5" hidden="1">[2]A11!#REF!</definedName>
    <definedName name="_9__123Graph_A_CURRENT_10" localSheetId="51" hidden="1">[2]A11!#REF!</definedName>
    <definedName name="_9__123Graph_A_CURRENT_10" localSheetId="58" hidden="1">[2]A11!#REF!</definedName>
    <definedName name="_9__123Graph_A_CURRENT_10" localSheetId="59" hidden="1">[2]A11!#REF!</definedName>
    <definedName name="_9__123Graph_A_CURRENT_10" localSheetId="17" hidden="1">[2]A11!#REF!</definedName>
    <definedName name="_9__123Graph_A_CURRENT_10" localSheetId="6" hidden="1">[2]A11!#REF!</definedName>
    <definedName name="_9__123Graph_A_CURRENT_10" hidden="1">[2]A11!#REF!</definedName>
    <definedName name="_90__123Graph_C_CURRENT_3" localSheetId="10" hidden="1">[2]A11!#REF!</definedName>
    <definedName name="_90__123Graph_C_CURRENT_3" localSheetId="21" hidden="1">[2]A11!#REF!</definedName>
    <definedName name="_90__123Graph_C_CURRENT_3" localSheetId="27" hidden="1">[2]A11!#REF!</definedName>
    <definedName name="_90__123Graph_C_CURRENT_3" localSheetId="31" hidden="1">[2]A11!#REF!</definedName>
    <definedName name="_90__123Graph_C_CURRENT_3" localSheetId="32" hidden="1">[2]A11!#REF!</definedName>
    <definedName name="_90__123Graph_C_CURRENT_3" localSheetId="35" hidden="1">[2]A11!#REF!</definedName>
    <definedName name="_90__123Graph_C_CURRENT_3" localSheetId="36" hidden="1">[2]A11!#REF!</definedName>
    <definedName name="_90__123Graph_C_CURRENT_3" localSheetId="37" hidden="1">[2]A11!#REF!</definedName>
    <definedName name="_90__123Graph_C_CURRENT_3" localSheetId="39" hidden="1">[2]A11!#REF!</definedName>
    <definedName name="_90__123Graph_C_CURRENT_3" localSheetId="40" hidden="1">[2]A11!#REF!</definedName>
    <definedName name="_90__123Graph_C_CURRENT_3" localSheetId="41" hidden="1">[2]A11!#REF!</definedName>
    <definedName name="_90__123Graph_C_CURRENT_3" localSheetId="42" hidden="1">[2]A11!#REF!</definedName>
    <definedName name="_90__123Graph_C_CURRENT_3" localSheetId="44" hidden="1">[2]A11!#REF!</definedName>
    <definedName name="_90__123Graph_C_CURRENT_3" localSheetId="5" hidden="1">[2]A11!#REF!</definedName>
    <definedName name="_90__123Graph_C_CURRENT_3" localSheetId="51" hidden="1">[2]A11!#REF!</definedName>
    <definedName name="_90__123Graph_C_CURRENT_3" localSheetId="58" hidden="1">[2]A11!#REF!</definedName>
    <definedName name="_90__123Graph_C_CURRENT_3" localSheetId="59" hidden="1">[2]A11!#REF!</definedName>
    <definedName name="_90__123Graph_C_CURRENT_3" localSheetId="17" hidden="1">[2]A11!#REF!</definedName>
    <definedName name="_90__123Graph_C_CURRENT_3" localSheetId="6" hidden="1">[2]A11!#REF!</definedName>
    <definedName name="_90__123Graph_C_CURRENT_3" hidden="1">[2]A11!#REF!</definedName>
    <definedName name="_93__123Graph_C_CURRENT_4" localSheetId="10" hidden="1">[2]A11!#REF!</definedName>
    <definedName name="_93__123Graph_C_CURRENT_4" localSheetId="21" hidden="1">[2]A11!#REF!</definedName>
    <definedName name="_93__123Graph_C_CURRENT_4" localSheetId="27" hidden="1">[2]A11!#REF!</definedName>
    <definedName name="_93__123Graph_C_CURRENT_4" localSheetId="31" hidden="1">[2]A11!#REF!</definedName>
    <definedName name="_93__123Graph_C_CURRENT_4" localSheetId="32" hidden="1">[2]A11!#REF!</definedName>
    <definedName name="_93__123Graph_C_CURRENT_4" localSheetId="35" hidden="1">[2]A11!#REF!</definedName>
    <definedName name="_93__123Graph_C_CURRENT_4" localSheetId="36" hidden="1">[2]A11!#REF!</definedName>
    <definedName name="_93__123Graph_C_CURRENT_4" localSheetId="37" hidden="1">[2]A11!#REF!</definedName>
    <definedName name="_93__123Graph_C_CURRENT_4" localSheetId="39" hidden="1">[2]A11!#REF!</definedName>
    <definedName name="_93__123Graph_C_CURRENT_4" localSheetId="40" hidden="1">[2]A11!#REF!</definedName>
    <definedName name="_93__123Graph_C_CURRENT_4" localSheetId="41" hidden="1">[2]A11!#REF!</definedName>
    <definedName name="_93__123Graph_C_CURRENT_4" localSheetId="42" hidden="1">[2]A11!#REF!</definedName>
    <definedName name="_93__123Graph_C_CURRENT_4" localSheetId="44" hidden="1">[2]A11!#REF!</definedName>
    <definedName name="_93__123Graph_C_CURRENT_4" localSheetId="5" hidden="1">[2]A11!#REF!</definedName>
    <definedName name="_93__123Graph_C_CURRENT_4" localSheetId="51" hidden="1">[2]A11!#REF!</definedName>
    <definedName name="_93__123Graph_C_CURRENT_4" localSheetId="58" hidden="1">[2]A11!#REF!</definedName>
    <definedName name="_93__123Graph_C_CURRENT_4" localSheetId="59" hidden="1">[2]A11!#REF!</definedName>
    <definedName name="_93__123Graph_C_CURRENT_4" localSheetId="17" hidden="1">[2]A11!#REF!</definedName>
    <definedName name="_93__123Graph_C_CURRENT_4" localSheetId="6" hidden="1">[2]A11!#REF!</definedName>
    <definedName name="_93__123Graph_C_CURRENT_4" hidden="1">[2]A11!#REF!</definedName>
    <definedName name="_96__123Graph_C_CURRENT_5" localSheetId="10" hidden="1">[2]A11!#REF!</definedName>
    <definedName name="_96__123Graph_C_CURRENT_5" localSheetId="21" hidden="1">[2]A11!#REF!</definedName>
    <definedName name="_96__123Graph_C_CURRENT_5" localSheetId="27" hidden="1">[2]A11!#REF!</definedName>
    <definedName name="_96__123Graph_C_CURRENT_5" localSheetId="31" hidden="1">[2]A11!#REF!</definedName>
    <definedName name="_96__123Graph_C_CURRENT_5" localSheetId="32" hidden="1">[2]A11!#REF!</definedName>
    <definedName name="_96__123Graph_C_CURRENT_5" localSheetId="35" hidden="1">[2]A11!#REF!</definedName>
    <definedName name="_96__123Graph_C_CURRENT_5" localSheetId="36" hidden="1">[2]A11!#REF!</definedName>
    <definedName name="_96__123Graph_C_CURRENT_5" localSheetId="37" hidden="1">[2]A11!#REF!</definedName>
    <definedName name="_96__123Graph_C_CURRENT_5" localSheetId="39" hidden="1">[2]A11!#REF!</definedName>
    <definedName name="_96__123Graph_C_CURRENT_5" localSheetId="40" hidden="1">[2]A11!#REF!</definedName>
    <definedName name="_96__123Graph_C_CURRENT_5" localSheetId="41" hidden="1">[2]A11!#REF!</definedName>
    <definedName name="_96__123Graph_C_CURRENT_5" localSheetId="42" hidden="1">[2]A11!#REF!</definedName>
    <definedName name="_96__123Graph_C_CURRENT_5" localSheetId="44" hidden="1">[2]A11!#REF!</definedName>
    <definedName name="_96__123Graph_C_CURRENT_5" localSheetId="5" hidden="1">[2]A11!#REF!</definedName>
    <definedName name="_96__123Graph_C_CURRENT_5" localSheetId="51" hidden="1">[2]A11!#REF!</definedName>
    <definedName name="_96__123Graph_C_CURRENT_5" localSheetId="58" hidden="1">[2]A11!#REF!</definedName>
    <definedName name="_96__123Graph_C_CURRENT_5" localSheetId="59" hidden="1">[2]A11!#REF!</definedName>
    <definedName name="_96__123Graph_C_CURRENT_5" localSheetId="17" hidden="1">[2]A11!#REF!</definedName>
    <definedName name="_96__123Graph_C_CURRENT_5" localSheetId="6" hidden="1">[2]A11!#REF!</definedName>
    <definedName name="_96__123Graph_C_CURRENT_5" hidden="1">[2]A11!#REF!</definedName>
    <definedName name="_99__123Graph_C_CURRENT_6" localSheetId="10" hidden="1">[2]A11!#REF!</definedName>
    <definedName name="_99__123Graph_C_CURRENT_6" localSheetId="21" hidden="1">[2]A11!#REF!</definedName>
    <definedName name="_99__123Graph_C_CURRENT_6" localSheetId="27" hidden="1">[2]A11!#REF!</definedName>
    <definedName name="_99__123Graph_C_CURRENT_6" localSheetId="31" hidden="1">[2]A11!#REF!</definedName>
    <definedName name="_99__123Graph_C_CURRENT_6" localSheetId="32" hidden="1">[2]A11!#REF!</definedName>
    <definedName name="_99__123Graph_C_CURRENT_6" localSheetId="35" hidden="1">[2]A11!#REF!</definedName>
    <definedName name="_99__123Graph_C_CURRENT_6" localSheetId="36" hidden="1">[2]A11!#REF!</definedName>
    <definedName name="_99__123Graph_C_CURRENT_6" localSheetId="37" hidden="1">[2]A11!#REF!</definedName>
    <definedName name="_99__123Graph_C_CURRENT_6" localSheetId="39" hidden="1">[2]A11!#REF!</definedName>
    <definedName name="_99__123Graph_C_CURRENT_6" localSheetId="40" hidden="1">[2]A11!#REF!</definedName>
    <definedName name="_99__123Graph_C_CURRENT_6" localSheetId="41" hidden="1">[2]A11!#REF!</definedName>
    <definedName name="_99__123Graph_C_CURRENT_6" localSheetId="42" hidden="1">[2]A11!#REF!</definedName>
    <definedName name="_99__123Graph_C_CURRENT_6" localSheetId="44" hidden="1">[2]A11!#REF!</definedName>
    <definedName name="_99__123Graph_C_CURRENT_6" localSheetId="5" hidden="1">[2]A11!#REF!</definedName>
    <definedName name="_99__123Graph_C_CURRENT_6" localSheetId="51" hidden="1">[2]A11!#REF!</definedName>
    <definedName name="_99__123Graph_C_CURRENT_6" localSheetId="58" hidden="1">[2]A11!#REF!</definedName>
    <definedName name="_99__123Graph_C_CURRENT_6" localSheetId="59" hidden="1">[2]A11!#REF!</definedName>
    <definedName name="_99__123Graph_C_CURRENT_6" localSheetId="17" hidden="1">[2]A11!#REF!</definedName>
    <definedName name="_99__123Graph_C_CURRENT_6" localSheetId="6" hidden="1">[2]A11!#REF!</definedName>
    <definedName name="_99__123Graph_C_CURRENT_6" hidden="1">[2]A11!#REF!</definedName>
    <definedName name="_Order1" hidden="1">0</definedName>
    <definedName name="a" hidden="1">{"TABL1",#N/A,TRUE,"TABLX";"TABL2",#N/A,TRUE,"TABLX"}</definedName>
    <definedName name="aa" localSheetId="36" hidden="1">{"g95_96m1",#N/A,FALSE,"Graf(95+96)M";"g95_96m2",#N/A,FALSE,"Graf(95+96)M";"g95_96mb1",#N/A,FALSE,"Graf(95+96)Mb";"g95_96mb2",#N/A,FALSE,"Graf(95+96)Mb";"g95_96f1",#N/A,FALSE,"Graf(95+96)F";"g95_96f2",#N/A,FALSE,"Graf(95+96)F";"g95_96fb1",#N/A,FALSE,"Graf(95+96)Fb";"g95_96fb2",#N/A,FALSE,"Graf(95+96)Fb"}</definedName>
    <definedName name="aa" localSheetId="39" hidden="1">{"g95_96m1",#N/A,FALSE,"Graf(95+96)M";"g95_96m2",#N/A,FALSE,"Graf(95+96)M";"g95_96mb1",#N/A,FALSE,"Graf(95+96)Mb";"g95_96mb2",#N/A,FALSE,"Graf(95+96)Mb";"g95_96f1",#N/A,FALSE,"Graf(95+96)F";"g95_96f2",#N/A,FALSE,"Graf(95+96)F";"g95_96fb1",#N/A,FALSE,"Graf(95+96)Fb";"g95_96fb2",#N/A,FALSE,"Graf(95+96)Fb"}</definedName>
    <definedName name="aa" localSheetId="41" hidden="1">{"g95_96m1",#N/A,FALSE,"Graf(95+96)M";"g95_96m2",#N/A,FALSE,"Graf(95+96)M";"g95_96mb1",#N/A,FALSE,"Graf(95+96)Mb";"g95_96mb2",#N/A,FALSE,"Graf(95+96)Mb";"g95_96f1",#N/A,FALSE,"Graf(95+96)F";"g95_96f2",#N/A,FALSE,"Graf(95+96)F";"g95_96fb1",#N/A,FALSE,"Graf(95+96)Fb";"g95_96fb2",#N/A,FALSE,"Graf(95+96)Fb"}</definedName>
    <definedName name="aa" localSheetId="42" hidden="1">{"g95_96m1",#N/A,FALSE,"Graf(95+96)M";"g95_96m2",#N/A,FALSE,"Graf(95+96)M";"g95_96mb1",#N/A,FALSE,"Graf(95+96)Mb";"g95_96mb2",#N/A,FALSE,"Graf(95+96)Mb";"g95_96f1",#N/A,FALSE,"Graf(95+96)F";"g95_96f2",#N/A,FALSE,"Graf(95+96)F";"g95_96fb1",#N/A,FALSE,"Graf(95+96)Fb";"g95_96fb2",#N/A,FALSE,"Graf(95+96)Fb"}</definedName>
    <definedName name="aa" localSheetId="54" hidden="1">{"g95_96m1",#N/A,FALSE,"Graf(95+96)M";"g95_96m2",#N/A,FALSE,"Graf(95+96)M";"g95_96mb1",#N/A,FALSE,"Graf(95+96)Mb";"g95_96mb2",#N/A,FALSE,"Graf(95+96)Mb";"g95_96f1",#N/A,FALSE,"Graf(95+96)F";"g95_96f2",#N/A,FALSE,"Graf(95+96)F";"g95_96fb1",#N/A,FALSE,"Graf(95+96)Fb";"g95_96fb2",#N/A,FALSE,"Graf(95+96)Fb"}</definedName>
    <definedName name="aa" localSheetId="55" hidden="1">{"g95_96m1",#N/A,FALSE,"Graf(95+96)M";"g95_96m2",#N/A,FALSE,"Graf(95+96)M";"g95_96mb1",#N/A,FALSE,"Graf(95+96)Mb";"g95_96mb2",#N/A,FALSE,"Graf(95+96)Mb";"g95_96f1",#N/A,FALSE,"Graf(95+96)F";"g95_96f2",#N/A,FALSE,"Graf(95+96)F";"g95_96fb1",#N/A,FALSE,"Graf(95+96)Fb";"g95_96fb2",#N/A,FALSE,"Graf(95+96)Fb"}</definedName>
    <definedName name="aa" localSheetId="56" hidden="1">{"g95_96m1",#N/A,FALSE,"Graf(95+96)M";"g95_96m2",#N/A,FALSE,"Graf(95+96)M";"g95_96mb1",#N/A,FALSE,"Graf(95+96)Mb";"g95_96mb2",#N/A,FALSE,"Graf(95+96)Mb";"g95_96f1",#N/A,FALSE,"Graf(95+96)F";"g95_96f2",#N/A,FALSE,"Graf(95+96)F";"g95_96fb1",#N/A,FALSE,"Graf(95+96)Fb";"g95_96fb2",#N/A,FALSE,"Graf(95+96)Fb"}</definedName>
    <definedName name="aa" localSheetId="57" hidden="1">{"g95_96m1",#N/A,FALSE,"Graf(95+96)M";"g95_96m2",#N/A,FALSE,"Graf(95+96)M";"g95_96mb1",#N/A,FALSE,"Graf(95+96)Mb";"g95_96mb2",#N/A,FALSE,"Graf(95+96)Mb";"g95_96f1",#N/A,FALSE,"Graf(95+96)F";"g95_96f2",#N/A,FALSE,"Graf(95+96)F";"g95_96fb1",#N/A,FALSE,"Graf(95+96)Fb";"g95_96fb2",#N/A,FALSE,"Graf(95+96)Fb"}</definedName>
    <definedName name="aa" localSheetId="58" hidden="1">{"g95_96m1",#N/A,FALSE,"Graf(95+96)M";"g95_96m2",#N/A,FALSE,"Graf(95+96)M";"g95_96mb1",#N/A,FALSE,"Graf(95+96)Mb";"g95_96mb2",#N/A,FALSE,"Graf(95+96)Mb";"g95_96f1",#N/A,FALSE,"Graf(95+96)F";"g95_96f2",#N/A,FALSE,"Graf(95+96)F";"g95_96fb1",#N/A,FALSE,"Graf(95+96)Fb";"g95_96fb2",#N/A,FALSE,"Graf(95+96)Fb"}</definedName>
    <definedName name="aa" localSheetId="59" hidden="1">{"g95_96m1",#N/A,FALSE,"Graf(95+96)M";"g95_96m2",#N/A,FALSE,"Graf(95+96)M";"g95_96mb1",#N/A,FALSE,"Graf(95+96)Mb";"g95_96mb2",#N/A,FALSE,"Graf(95+96)Mb";"g95_96f1",#N/A,FALSE,"Graf(95+96)F";"g95_96f2",#N/A,FALSE,"Graf(95+96)F";"g95_96fb1",#N/A,FALSE,"Graf(95+96)Fb";"g95_96fb2",#N/A,FALSE,"Graf(95+96)Fb"}</definedName>
    <definedName name="aa" localSheetId="52" hidden="1">{"g95_96m1",#N/A,FALSE,"Graf(95+96)M";"g95_96m2",#N/A,FALSE,"Graf(95+96)M";"g95_96mb1",#N/A,FALSE,"Graf(95+96)Mb";"g95_96mb2",#N/A,FALSE,"Graf(95+96)Mb";"g95_96f1",#N/A,FALSE,"Graf(95+96)F";"g95_96f2",#N/A,FALSE,"Graf(95+96)F";"g95_96fb1",#N/A,FALSE,"Graf(95+96)Fb";"g95_96fb2",#N/A,FALSE,"Graf(95+96)Fb"}</definedName>
    <definedName name="aa" localSheetId="53" hidden="1">{"g95_96m1",#N/A,FALSE,"Graf(95+96)M";"g95_96m2",#N/A,FALSE,"Graf(95+96)M";"g95_96mb1",#N/A,FALSE,"Graf(95+96)Mb";"g95_96mb2",#N/A,FALSE,"Graf(95+96)Mb";"g95_96f1",#N/A,FALSE,"Graf(95+96)F";"g95_96f2",#N/A,FALSE,"Graf(95+96)F";"g95_96fb1",#N/A,FALSE,"Graf(95+96)Fb";"g95_96fb2",#N/A,FALSE,"Graf(95+96)Fb"}</definedName>
    <definedName name="aa" hidden="1">{"g95_96m1",#N/A,FALSE,"Graf(95+96)M";"g95_96m2",#N/A,FALSE,"Graf(95+96)M";"g95_96mb1",#N/A,FALSE,"Graf(95+96)Mb";"g95_96mb2",#N/A,FALSE,"Graf(95+96)Mb";"g95_96f1",#N/A,FALSE,"Graf(95+96)F";"g95_96f2",#N/A,FALSE,"Graf(95+96)F";"g95_96fb1",#N/A,FALSE,"Graf(95+96)Fb";"g95_96fb2",#N/A,FALSE,"Graf(95+96)Fb"}</definedName>
    <definedName name="aaa" localSheetId="10" hidden="1">'[1]Time series'!#REF!</definedName>
    <definedName name="aaa" localSheetId="21" hidden="1">'[1]Time series'!#REF!</definedName>
    <definedName name="aaa" localSheetId="27" hidden="1">'[1]Time series'!#REF!</definedName>
    <definedName name="aaa" localSheetId="31" hidden="1">'[1]Time series'!#REF!</definedName>
    <definedName name="aaa" localSheetId="32" hidden="1">'[1]Time series'!#REF!</definedName>
    <definedName name="aaa" localSheetId="35" hidden="1">'[1]Time series'!#REF!</definedName>
    <definedName name="aaa" localSheetId="36" hidden="1">'[1]Time series'!#REF!</definedName>
    <definedName name="aaa" localSheetId="37" hidden="1">'[1]Time series'!#REF!</definedName>
    <definedName name="aaa" localSheetId="39" hidden="1">'[1]Time series'!#REF!</definedName>
    <definedName name="aaa" localSheetId="40" hidden="1">'[1]Time series'!#REF!</definedName>
    <definedName name="aaa" localSheetId="41" hidden="1">'[1]Time series'!#REF!</definedName>
    <definedName name="aaa" localSheetId="42" hidden="1">'[1]Time series'!#REF!</definedName>
    <definedName name="aaa" localSheetId="44" hidden="1">'[1]Time series'!#REF!</definedName>
    <definedName name="aaa" localSheetId="5" hidden="1">'[1]Time series'!#REF!</definedName>
    <definedName name="aaa" localSheetId="51" hidden="1">'[1]Time series'!#REF!</definedName>
    <definedName name="aaa" localSheetId="58" hidden="1">'[1]Time series'!#REF!</definedName>
    <definedName name="aaa" localSheetId="59" hidden="1">'[1]Time series'!#REF!</definedName>
    <definedName name="aaa" localSheetId="17" hidden="1">'[1]Time series'!#REF!</definedName>
    <definedName name="aaa" localSheetId="6" hidden="1">'[1]Time series'!#REF!</definedName>
    <definedName name="aaa" hidden="1">'[1]Time series'!#REF!</definedName>
    <definedName name="b" localSheetId="36" hidden="1">{"Page1",#N/A,FALSE,"ARA M&amp;F&amp;T";"Page2",#N/A,FALSE,"ARA M&amp;F&amp;T";"Page3",#N/A,FALSE,"ARA M&amp;F&amp;T"}</definedName>
    <definedName name="b" localSheetId="39" hidden="1">{"Page1",#N/A,FALSE,"ARA M&amp;F&amp;T";"Page2",#N/A,FALSE,"ARA M&amp;F&amp;T";"Page3",#N/A,FALSE,"ARA M&amp;F&amp;T"}</definedName>
    <definedName name="b" localSheetId="41" hidden="1">{"Page1",#N/A,FALSE,"ARA M&amp;F&amp;T";"Page2",#N/A,FALSE,"ARA M&amp;F&amp;T";"Page3",#N/A,FALSE,"ARA M&amp;F&amp;T"}</definedName>
    <definedName name="b" localSheetId="42" hidden="1">{"Page1",#N/A,FALSE,"ARA M&amp;F&amp;T";"Page2",#N/A,FALSE,"ARA M&amp;F&amp;T";"Page3",#N/A,FALSE,"ARA M&amp;F&amp;T"}</definedName>
    <definedName name="b" localSheetId="54" hidden="1">{"Page1",#N/A,FALSE,"ARA M&amp;F&amp;T";"Page2",#N/A,FALSE,"ARA M&amp;F&amp;T";"Page3",#N/A,FALSE,"ARA M&amp;F&amp;T"}</definedName>
    <definedName name="b" localSheetId="55" hidden="1">{"Page1",#N/A,FALSE,"ARA M&amp;F&amp;T";"Page2",#N/A,FALSE,"ARA M&amp;F&amp;T";"Page3",#N/A,FALSE,"ARA M&amp;F&amp;T"}</definedName>
    <definedName name="b" localSheetId="56" hidden="1">{"Page1",#N/A,FALSE,"ARA M&amp;F&amp;T";"Page2",#N/A,FALSE,"ARA M&amp;F&amp;T";"Page3",#N/A,FALSE,"ARA M&amp;F&amp;T"}</definedName>
    <definedName name="b" localSheetId="57" hidden="1">{"Page1",#N/A,FALSE,"ARA M&amp;F&amp;T";"Page2",#N/A,FALSE,"ARA M&amp;F&amp;T";"Page3",#N/A,FALSE,"ARA M&amp;F&amp;T"}</definedName>
    <definedName name="b" localSheetId="58" hidden="1">{"Page1",#N/A,FALSE,"ARA M&amp;F&amp;T";"Page2",#N/A,FALSE,"ARA M&amp;F&amp;T";"Page3",#N/A,FALSE,"ARA M&amp;F&amp;T"}</definedName>
    <definedName name="b" localSheetId="59" hidden="1">{"Page1",#N/A,FALSE,"ARA M&amp;F&amp;T";"Page2",#N/A,FALSE,"ARA M&amp;F&amp;T";"Page3",#N/A,FALSE,"ARA M&amp;F&amp;T"}</definedName>
    <definedName name="b" localSheetId="52" hidden="1">{"Page1",#N/A,FALSE,"ARA M&amp;F&amp;T";"Page2",#N/A,FALSE,"ARA M&amp;F&amp;T";"Page3",#N/A,FALSE,"ARA M&amp;F&amp;T"}</definedName>
    <definedName name="b" localSheetId="53" hidden="1">{"Page1",#N/A,FALSE,"ARA M&amp;F&amp;T";"Page2",#N/A,FALSE,"ARA M&amp;F&amp;T";"Page3",#N/A,FALSE,"ARA M&amp;F&amp;T"}</definedName>
    <definedName name="b" hidden="1">{"TABL1",#N/A,TRUE,"TABLX";"TABL2",#N/A,TRUE,"TABLX"}</definedName>
    <definedName name="bisous" localSheetId="36" hidden="1">{"TABL1",#N/A,TRUE,"TABLX";"TABL2",#N/A,TRUE,"TABLX"}</definedName>
    <definedName name="bisous" localSheetId="54" hidden="1">{"TABL1",#N/A,TRUE,"TABLX";"TABL2",#N/A,TRUE,"TABLX"}</definedName>
    <definedName name="bisous" localSheetId="55" hidden="1">{"TABL1",#N/A,TRUE,"TABLX";"TABL2",#N/A,TRUE,"TABLX"}</definedName>
    <definedName name="bisous" localSheetId="56" hidden="1">{"TABL1",#N/A,TRUE,"TABLX";"TABL2",#N/A,TRUE,"TABLX"}</definedName>
    <definedName name="bisous" localSheetId="57" hidden="1">{"TABL1",#N/A,TRUE,"TABLX";"TABL2",#N/A,TRUE,"TABLX"}</definedName>
    <definedName name="bisous" localSheetId="58" hidden="1">{"TABL1",#N/A,TRUE,"TABLX";"TABL2",#N/A,TRUE,"TABLX"}</definedName>
    <definedName name="bisous" localSheetId="59" hidden="1">{"TABL1",#N/A,TRUE,"TABLX";"TABL2",#N/A,TRUE,"TABLX"}</definedName>
    <definedName name="bisous" localSheetId="52" hidden="1">{"TABL1",#N/A,TRUE,"TABLX";"TABL2",#N/A,TRUE,"TABLX"}</definedName>
    <definedName name="bisous" localSheetId="53" hidden="1">{"TABL1",#N/A,TRUE,"TABLX";"TABL2",#N/A,TRUE,"TABLX"}</definedName>
    <definedName name="bisous" localSheetId="70" hidden="1">{"TABL1",#N/A,TRUE,"TABLX";"TABL2",#N/A,TRUE,"TABLX"}</definedName>
    <definedName name="bisous" hidden="1">{"TABL1",#N/A,TRUE,"TABLX";"TABL2",#N/A,TRUE,"TABLX"}</definedName>
    <definedName name="blabla" localSheetId="15" hidden="1">{"TABL1",#N/A,TRUE,"TABLX";"TABL2",#N/A,TRUE,"TABLX"}</definedName>
    <definedName name="blabla" localSheetId="20" hidden="1">{"TABL1",#N/A,TRUE,"TABLX";"TABL2",#N/A,TRUE,"TABLX"}</definedName>
    <definedName name="blabla" localSheetId="21" hidden="1">{"TABL1",#N/A,TRUE,"TABLX";"TABL2",#N/A,TRUE,"TABLX"}</definedName>
    <definedName name="blabla" localSheetId="24" hidden="1">{"TABL1",#N/A,TRUE,"TABLX";"TABL2",#N/A,TRUE,"TABLX"}</definedName>
    <definedName name="blabla" localSheetId="25" hidden="1">{"TABL1",#N/A,TRUE,"TABLX";"TABL2",#N/A,TRUE,"TABLX"}</definedName>
    <definedName name="blabla" localSheetId="26" hidden="1">{"TABL1",#N/A,TRUE,"TABLX";"TABL2",#N/A,TRUE,"TABLX"}</definedName>
    <definedName name="blabla" localSheetId="27" hidden="1">{"TABL1",#N/A,TRUE,"TABLX";"TABL2",#N/A,TRUE,"TABLX"}</definedName>
    <definedName name="blabla" localSheetId="28" hidden="1">{"TABL1",#N/A,TRUE,"TABLX";"TABL2",#N/A,TRUE,"TABLX"}</definedName>
    <definedName name="blabla" localSheetId="29" hidden="1">{"TABL1",#N/A,TRUE,"TABLX";"TABL2",#N/A,TRUE,"TABLX"}</definedName>
    <definedName name="blabla" localSheetId="30" hidden="1">{"TABL1",#N/A,TRUE,"TABLX";"TABL2",#N/A,TRUE,"TABLX"}</definedName>
    <definedName name="blabla" localSheetId="31" hidden="1">{"TABL1",#N/A,TRUE,"TABLX";"TABL2",#N/A,TRUE,"TABLX"}</definedName>
    <definedName name="blabla" localSheetId="32" hidden="1">{"TABL1",#N/A,TRUE,"TABLX";"TABL2",#N/A,TRUE,"TABLX"}</definedName>
    <definedName name="blabla" localSheetId="33" hidden="1">{"TABL1",#N/A,TRUE,"TABLX";"TABL2",#N/A,TRUE,"TABLX"}</definedName>
    <definedName name="blabla" localSheetId="34" hidden="1">{"TABL1",#N/A,TRUE,"TABLX";"TABL2",#N/A,TRUE,"TABLX"}</definedName>
    <definedName name="blabla" localSheetId="35" hidden="1">{"TABL1",#N/A,TRUE,"TABLX";"TABL2",#N/A,TRUE,"TABLX"}</definedName>
    <definedName name="blabla" localSheetId="36" hidden="1">{"TABL1",#N/A,TRUE,"TABLX";"TABL2",#N/A,TRUE,"TABLX"}</definedName>
    <definedName name="blabla" localSheetId="39" hidden="1">{"TABL1",#N/A,TRUE,"TABLX";"TABL2",#N/A,TRUE,"TABLX"}</definedName>
    <definedName name="blabla" localSheetId="41" hidden="1">{"TABL1",#N/A,TRUE,"TABLX";"TABL2",#N/A,TRUE,"TABLX"}</definedName>
    <definedName name="blabla" localSheetId="42" hidden="1">{"TABL1",#N/A,TRUE,"TABLX";"TABL2",#N/A,TRUE,"TABLX"}</definedName>
    <definedName name="blabla" localSheetId="43" hidden="1">{"TABL1",#N/A,TRUE,"TABLX";"TABL2",#N/A,TRUE,"TABLX"}</definedName>
    <definedName name="blabla" localSheetId="44" hidden="1">{"TABL1",#N/A,TRUE,"TABLX";"TABL2",#N/A,TRUE,"TABLX"}</definedName>
    <definedName name="blabla" localSheetId="51" hidden="1">{"TABL1",#N/A,TRUE,"TABLX";"TABL2",#N/A,TRUE,"TABLX"}</definedName>
    <definedName name="blabla" localSheetId="54" hidden="1">{"TABL1",#N/A,TRUE,"TABLX";"TABL2",#N/A,TRUE,"TABLX"}</definedName>
    <definedName name="blabla" localSheetId="55" hidden="1">{"TABL1",#N/A,TRUE,"TABLX";"TABL2",#N/A,TRUE,"TABLX"}</definedName>
    <definedName name="blabla" localSheetId="56" hidden="1">{"TABL1",#N/A,TRUE,"TABLX";"TABL2",#N/A,TRUE,"TABLX"}</definedName>
    <definedName name="blabla" localSheetId="57" hidden="1">{"TABL1",#N/A,TRUE,"TABLX";"TABL2",#N/A,TRUE,"TABLX"}</definedName>
    <definedName name="blabla" localSheetId="58" hidden="1">{"TABL1",#N/A,TRUE,"TABLX";"TABL2",#N/A,TRUE,"TABLX"}</definedName>
    <definedName name="blabla" localSheetId="59" hidden="1">{"TABL1",#N/A,TRUE,"TABLX";"TABL2",#N/A,TRUE,"TABLX"}</definedName>
    <definedName name="blabla" localSheetId="74" hidden="1">{"TABL1",#N/A,TRUE,"TABLX";"TABL2",#N/A,TRUE,"TABLX"}</definedName>
    <definedName name="blabla" localSheetId="76" hidden="1">{"TABL1",#N/A,TRUE,"TABLX";"TABL2",#N/A,TRUE,"TABLX"}</definedName>
    <definedName name="blabla" localSheetId="16" hidden="1">{"TABL1",#N/A,TRUE,"TABLX";"TABL2",#N/A,TRUE,"TABLX"}</definedName>
    <definedName name="blabla" localSheetId="17" hidden="1">{"TABL1",#N/A,TRUE,"TABLX";"TABL2",#N/A,TRUE,"TABLX"}</definedName>
    <definedName name="blabla" localSheetId="18" hidden="1">{"TABL1",#N/A,TRUE,"TABLX";"TABL2",#N/A,TRUE,"TABLX"}</definedName>
    <definedName name="blabla" localSheetId="19" hidden="1">{"TABL1",#N/A,TRUE,"TABLX";"TABL2",#N/A,TRUE,"TABLX"}</definedName>
    <definedName name="blabla" localSheetId="52" hidden="1">{"TABL1",#N/A,TRUE,"TABLX";"TABL2",#N/A,TRUE,"TABLX"}</definedName>
    <definedName name="blabla" localSheetId="53" hidden="1">{"TABL1",#N/A,TRUE,"TABLX";"TABL2",#N/A,TRUE,"TABLX"}</definedName>
    <definedName name="blabla" localSheetId="6" hidden="1">{"TABL1",#N/A,TRUE,"TABLX";"TABL2",#N/A,TRUE,"TABLX"}</definedName>
    <definedName name="blabla" localSheetId="7" hidden="1">{"TABL1",#N/A,TRUE,"TABLX";"TABL2",#N/A,TRUE,"TABLX"}</definedName>
    <definedName name="blabla" localSheetId="73" hidden="1">{"TABL1",#N/A,TRUE,"TABLX";"TABL2",#N/A,TRUE,"TABLX"}</definedName>
    <definedName name="blabla" hidden="1">{"TABL1",#N/A,TRUE,"TABLX";"TABL2",#N/A,TRUE,"TABLX"}</definedName>
    <definedName name="blabla2" hidden="1">{"TABL1",#N/A,TRUE,"TABLX";"TABL2",#N/A,TRUE,"TABLX"}</definedName>
    <definedName name="jjjmmhh" hidden="1">{"TABL1",#N/A,TRUE,"TABLX";"TABL2",#N/A,TRUE,"TABLX"}</definedName>
    <definedName name="jjmmhh" localSheetId="15" hidden="1">{"TABL1",#N/A,TRUE,"TABLX";"TABL2",#N/A,TRUE,"TABLX"}</definedName>
    <definedName name="jjmmhh" localSheetId="20" hidden="1">{"TABL1",#N/A,TRUE,"TABLX";"TABL2",#N/A,TRUE,"TABLX"}</definedName>
    <definedName name="jjmmhh" localSheetId="21" hidden="1">{"TABL1",#N/A,TRUE,"TABLX";"TABL2",#N/A,TRUE,"TABLX"}</definedName>
    <definedName name="jjmmhh" localSheetId="24" hidden="1">{"TABL1",#N/A,TRUE,"TABLX";"TABL2",#N/A,TRUE,"TABLX"}</definedName>
    <definedName name="jjmmhh" localSheetId="25" hidden="1">{"TABL1",#N/A,TRUE,"TABLX";"TABL2",#N/A,TRUE,"TABLX"}</definedName>
    <definedName name="jjmmhh" localSheetId="26" hidden="1">{"TABL1",#N/A,TRUE,"TABLX";"TABL2",#N/A,TRUE,"TABLX"}</definedName>
    <definedName name="jjmmhh" localSheetId="27" hidden="1">{"TABL1",#N/A,TRUE,"TABLX";"TABL2",#N/A,TRUE,"TABLX"}</definedName>
    <definedName name="jjmmhh" localSheetId="28" hidden="1">{"TABL1",#N/A,TRUE,"TABLX";"TABL2",#N/A,TRUE,"TABLX"}</definedName>
    <definedName name="jjmmhh" localSheetId="29" hidden="1">{"TABL1",#N/A,TRUE,"TABLX";"TABL2",#N/A,TRUE,"TABLX"}</definedName>
    <definedName name="jjmmhh" localSheetId="30" hidden="1">{"TABL1",#N/A,TRUE,"TABLX";"TABL2",#N/A,TRUE,"TABLX"}</definedName>
    <definedName name="jjmmhh" localSheetId="31" hidden="1">{"TABL1",#N/A,TRUE,"TABLX";"TABL2",#N/A,TRUE,"TABLX"}</definedName>
    <definedName name="jjmmhh" localSheetId="32" hidden="1">{"TABL1",#N/A,TRUE,"TABLX";"TABL2",#N/A,TRUE,"TABLX"}</definedName>
    <definedName name="jjmmhh" localSheetId="33" hidden="1">{"TABL1",#N/A,TRUE,"TABLX";"TABL2",#N/A,TRUE,"TABLX"}</definedName>
    <definedName name="jjmmhh" localSheetId="34" hidden="1">{"TABL1",#N/A,TRUE,"TABLX";"TABL2",#N/A,TRUE,"TABLX"}</definedName>
    <definedName name="jjmmhh" localSheetId="35" hidden="1">{"TABL1",#N/A,TRUE,"TABLX";"TABL2",#N/A,TRUE,"TABLX"}</definedName>
    <definedName name="jjmmhh" localSheetId="36" hidden="1">{"TABL1",#N/A,TRUE,"TABLX";"TABL2",#N/A,TRUE,"TABLX"}</definedName>
    <definedName name="jjmmhh" localSheetId="39" hidden="1">{"TABL1",#N/A,TRUE,"TABLX";"TABL2",#N/A,TRUE,"TABLX"}</definedName>
    <definedName name="jjmmhh" localSheetId="41" hidden="1">{"TABL1",#N/A,TRUE,"TABLX";"TABL2",#N/A,TRUE,"TABLX"}</definedName>
    <definedName name="jjmmhh" localSheetId="42" hidden="1">{"TABL1",#N/A,TRUE,"TABLX";"TABL2",#N/A,TRUE,"TABLX"}</definedName>
    <definedName name="jjmmhh" localSheetId="43" hidden="1">{"TABL1",#N/A,TRUE,"TABLX";"TABL2",#N/A,TRUE,"TABLX"}</definedName>
    <definedName name="jjmmhh" localSheetId="44" hidden="1">{"TABL1",#N/A,TRUE,"TABLX";"TABL2",#N/A,TRUE,"TABLX"}</definedName>
    <definedName name="jjmmhh" localSheetId="51" hidden="1">{"TABL1",#N/A,TRUE,"TABLX";"TABL2",#N/A,TRUE,"TABLX"}</definedName>
    <definedName name="jjmmhh" localSheetId="54" hidden="1">{"TABL1",#N/A,TRUE,"TABLX";"TABL2",#N/A,TRUE,"TABLX"}</definedName>
    <definedName name="jjmmhh" localSheetId="55" hidden="1">{"TABL1",#N/A,TRUE,"TABLX";"TABL2",#N/A,TRUE,"TABLX"}</definedName>
    <definedName name="jjmmhh" localSheetId="56" hidden="1">{"TABL1",#N/A,TRUE,"TABLX";"TABL2",#N/A,TRUE,"TABLX"}</definedName>
    <definedName name="jjmmhh" localSheetId="57" hidden="1">{"TABL1",#N/A,TRUE,"TABLX";"TABL2",#N/A,TRUE,"TABLX"}</definedName>
    <definedName name="jjmmhh" localSheetId="58" hidden="1">{"TABL1",#N/A,TRUE,"TABLX";"TABL2",#N/A,TRUE,"TABLX"}</definedName>
    <definedName name="jjmmhh" localSheetId="59" hidden="1">{"TABL1",#N/A,TRUE,"TABLX";"TABL2",#N/A,TRUE,"TABLX"}</definedName>
    <definedName name="jjmmhh" localSheetId="74" hidden="1">{"TABL1",#N/A,TRUE,"TABLX";"TABL2",#N/A,TRUE,"TABLX"}</definedName>
    <definedName name="jjmmhh" localSheetId="76" hidden="1">{"TABL1",#N/A,TRUE,"TABLX";"TABL2",#N/A,TRUE,"TABLX"}</definedName>
    <definedName name="jjmmhh" localSheetId="16" hidden="1">{"TABL1",#N/A,TRUE,"TABLX";"TABL2",#N/A,TRUE,"TABLX"}</definedName>
    <definedName name="jjmmhh" localSheetId="17" hidden="1">{"TABL1",#N/A,TRUE,"TABLX";"TABL2",#N/A,TRUE,"TABLX"}</definedName>
    <definedName name="jjmmhh" localSheetId="18" hidden="1">{"TABL1",#N/A,TRUE,"TABLX";"TABL2",#N/A,TRUE,"TABLX"}</definedName>
    <definedName name="jjmmhh" localSheetId="19" hidden="1">{"TABL1",#N/A,TRUE,"TABLX";"TABL2",#N/A,TRUE,"TABLX"}</definedName>
    <definedName name="jjmmhh" localSheetId="52" hidden="1">{"TABL1",#N/A,TRUE,"TABLX";"TABL2",#N/A,TRUE,"TABLX"}</definedName>
    <definedName name="jjmmhh" localSheetId="53" hidden="1">{"TABL1",#N/A,TRUE,"TABLX";"TABL2",#N/A,TRUE,"TABLX"}</definedName>
    <definedName name="jjmmhh" localSheetId="6" hidden="1">{"TABL1",#N/A,TRUE,"TABLX";"TABL2",#N/A,TRUE,"TABLX"}</definedName>
    <definedName name="jjmmhh" localSheetId="7" hidden="1">{"TABL1",#N/A,TRUE,"TABLX";"TABL2",#N/A,TRUE,"TABLX"}</definedName>
    <definedName name="jjmmhh" localSheetId="73" hidden="1">{"TABL1",#N/A,TRUE,"TABLX";"TABL2",#N/A,TRUE,"TABLX"}</definedName>
    <definedName name="jjmmhh" hidden="1">{"TABL1",#N/A,TRUE,"TABLX";"TABL2",#N/A,TRUE,"TABLX"}</definedName>
    <definedName name="jmhjmh" localSheetId="15" hidden="1">{"TABL1",#N/A,TRUE,"TABLX";"TABL2",#N/A,TRUE,"TABLX"}</definedName>
    <definedName name="jmhjmh" localSheetId="20" hidden="1">{"TABL1",#N/A,TRUE,"TABLX";"TABL2",#N/A,TRUE,"TABLX"}</definedName>
    <definedName name="jmhjmh" localSheetId="21" hidden="1">{"TABL1",#N/A,TRUE,"TABLX";"TABL2",#N/A,TRUE,"TABLX"}</definedName>
    <definedName name="jmhjmh" localSheetId="24" hidden="1">{"TABL1",#N/A,TRUE,"TABLX";"TABL2",#N/A,TRUE,"TABLX"}</definedName>
    <definedName name="jmhjmh" localSheetId="25" hidden="1">{"TABL1",#N/A,TRUE,"TABLX";"TABL2",#N/A,TRUE,"TABLX"}</definedName>
    <definedName name="jmhjmh" localSheetId="26" hidden="1">{"TABL1",#N/A,TRUE,"TABLX";"TABL2",#N/A,TRUE,"TABLX"}</definedName>
    <definedName name="jmhjmh" localSheetId="27" hidden="1">{"TABL1",#N/A,TRUE,"TABLX";"TABL2",#N/A,TRUE,"TABLX"}</definedName>
    <definedName name="jmhjmh" localSheetId="28" hidden="1">{"TABL1",#N/A,TRUE,"TABLX";"TABL2",#N/A,TRUE,"TABLX"}</definedName>
    <definedName name="jmhjmh" localSheetId="29" hidden="1">{"TABL1",#N/A,TRUE,"TABLX";"TABL2",#N/A,TRUE,"TABLX"}</definedName>
    <definedName name="jmhjmh" localSheetId="30" hidden="1">{"TABL1",#N/A,TRUE,"TABLX";"TABL2",#N/A,TRUE,"TABLX"}</definedName>
    <definedName name="jmhjmh" localSheetId="31" hidden="1">{"TABL1",#N/A,TRUE,"TABLX";"TABL2",#N/A,TRUE,"TABLX"}</definedName>
    <definedName name="jmhjmh" localSheetId="32" hidden="1">{"TABL1",#N/A,TRUE,"TABLX";"TABL2",#N/A,TRUE,"TABLX"}</definedName>
    <definedName name="jmhjmh" localSheetId="33" hidden="1">{"TABL1",#N/A,TRUE,"TABLX";"TABL2",#N/A,TRUE,"TABLX"}</definedName>
    <definedName name="jmhjmh" localSheetId="34" hidden="1">{"TABL1",#N/A,TRUE,"TABLX";"TABL2",#N/A,TRUE,"TABLX"}</definedName>
    <definedName name="jmhjmh" localSheetId="35" hidden="1">{"TABL1",#N/A,TRUE,"TABLX";"TABL2",#N/A,TRUE,"TABLX"}</definedName>
    <definedName name="jmhjmh" localSheetId="36" hidden="1">{"TABL1",#N/A,TRUE,"TABLX";"TABL2",#N/A,TRUE,"TABLX"}</definedName>
    <definedName name="jmhjmh" localSheetId="39" hidden="1">{"TABL1",#N/A,TRUE,"TABLX";"TABL2",#N/A,TRUE,"TABLX"}</definedName>
    <definedName name="jmhjmh" localSheetId="41" hidden="1">{"TABL1",#N/A,TRUE,"TABLX";"TABL2",#N/A,TRUE,"TABLX"}</definedName>
    <definedName name="jmhjmh" localSheetId="42" hidden="1">{"TABL1",#N/A,TRUE,"TABLX";"TABL2",#N/A,TRUE,"TABLX"}</definedName>
    <definedName name="jmhjmh" localSheetId="43" hidden="1">{"TABL1",#N/A,TRUE,"TABLX";"TABL2",#N/A,TRUE,"TABLX"}</definedName>
    <definedName name="jmhjmh" localSheetId="44" hidden="1">{"TABL1",#N/A,TRUE,"TABLX";"TABL2",#N/A,TRUE,"TABLX"}</definedName>
    <definedName name="jmhjmh" localSheetId="51" hidden="1">{"TABL1",#N/A,TRUE,"TABLX";"TABL2",#N/A,TRUE,"TABLX"}</definedName>
    <definedName name="jmhjmh" localSheetId="54" hidden="1">{"TABL1",#N/A,TRUE,"TABLX";"TABL2",#N/A,TRUE,"TABLX"}</definedName>
    <definedName name="jmhjmh" localSheetId="55" hidden="1">{"TABL1",#N/A,TRUE,"TABLX";"TABL2",#N/A,TRUE,"TABLX"}</definedName>
    <definedName name="jmhjmh" localSheetId="56" hidden="1">{"TABL1",#N/A,TRUE,"TABLX";"TABL2",#N/A,TRUE,"TABLX"}</definedName>
    <definedName name="jmhjmh" localSheetId="57" hidden="1">{"TABL1",#N/A,TRUE,"TABLX";"TABL2",#N/A,TRUE,"TABLX"}</definedName>
    <definedName name="jmhjmh" localSheetId="58" hidden="1">{"TABL1",#N/A,TRUE,"TABLX";"TABL2",#N/A,TRUE,"TABLX"}</definedName>
    <definedName name="jmhjmh" localSheetId="59" hidden="1">{"TABL1",#N/A,TRUE,"TABLX";"TABL2",#N/A,TRUE,"TABLX"}</definedName>
    <definedName name="jmhjmh" localSheetId="74" hidden="1">{"TABL1",#N/A,TRUE,"TABLX";"TABL2",#N/A,TRUE,"TABLX"}</definedName>
    <definedName name="jmhjmh" localSheetId="76" hidden="1">{"TABL1",#N/A,TRUE,"TABLX";"TABL2",#N/A,TRUE,"TABLX"}</definedName>
    <definedName name="jmhjmh" localSheetId="16" hidden="1">{"TABL1",#N/A,TRUE,"TABLX";"TABL2",#N/A,TRUE,"TABLX"}</definedName>
    <definedName name="jmhjmh" localSheetId="17" hidden="1">{"TABL1",#N/A,TRUE,"TABLX";"TABL2",#N/A,TRUE,"TABLX"}</definedName>
    <definedName name="jmhjmh" localSheetId="18" hidden="1">{"TABL1",#N/A,TRUE,"TABLX";"TABL2",#N/A,TRUE,"TABLX"}</definedName>
    <definedName name="jmhjmh" localSheetId="19" hidden="1">{"TABL1",#N/A,TRUE,"TABLX";"TABL2",#N/A,TRUE,"TABLX"}</definedName>
    <definedName name="jmhjmh" localSheetId="52" hidden="1">{"TABL1",#N/A,TRUE,"TABLX";"TABL2",#N/A,TRUE,"TABLX"}</definedName>
    <definedName name="jmhjmh" localSheetId="53" hidden="1">{"TABL1",#N/A,TRUE,"TABLX";"TABL2",#N/A,TRUE,"TABLX"}</definedName>
    <definedName name="jmhjmh" localSheetId="6" hidden="1">{"TABL1",#N/A,TRUE,"TABLX";"TABL2",#N/A,TRUE,"TABLX"}</definedName>
    <definedName name="jmhjmh" localSheetId="7" hidden="1">{"TABL1",#N/A,TRUE,"TABLX";"TABL2",#N/A,TRUE,"TABLX"}</definedName>
    <definedName name="jmhjmh" localSheetId="73" hidden="1">{"TABL1",#N/A,TRUE,"TABLX";"TABL2",#N/A,TRUE,"TABLX"}</definedName>
    <definedName name="jmhjmh" hidden="1">{"TABL1",#N/A,TRUE,"TABLX";"TABL2",#N/A,TRUE,"TABLX"}</definedName>
    <definedName name="jmhjmhh" hidden="1">{"TABL1",#N/A,TRUE,"TABLX";"TABL2",#N/A,TRUE,"TABLX"}</definedName>
    <definedName name="qq" localSheetId="10" hidden="1">[2]A11!#REF!</definedName>
    <definedName name="qq" localSheetId="21" hidden="1">[2]A11!#REF!</definedName>
    <definedName name="qq" localSheetId="27" hidden="1">[2]A11!#REF!</definedName>
    <definedName name="qq" localSheetId="31" hidden="1">[2]A11!#REF!</definedName>
    <definedName name="qq" localSheetId="32" hidden="1">[2]A11!#REF!</definedName>
    <definedName name="qq" localSheetId="35" hidden="1">[2]A11!#REF!</definedName>
    <definedName name="qq" localSheetId="36" hidden="1">[2]A11!#REF!</definedName>
    <definedName name="qq" localSheetId="37" hidden="1">[2]A11!#REF!</definedName>
    <definedName name="qq" localSheetId="39" hidden="1">[2]A11!#REF!</definedName>
    <definedName name="qq" localSheetId="40" hidden="1">[2]A11!#REF!</definedName>
    <definedName name="qq" localSheetId="41" hidden="1">[2]A11!#REF!</definedName>
    <definedName name="qq" localSheetId="42" hidden="1">[2]A11!#REF!</definedName>
    <definedName name="qq" localSheetId="44" hidden="1">[2]A11!#REF!</definedName>
    <definedName name="qq" localSheetId="5" hidden="1">[2]A11!#REF!</definedName>
    <definedName name="qq" localSheetId="51" hidden="1">[2]A11!#REF!</definedName>
    <definedName name="qq" localSheetId="54" hidden="1">[2]A11!#REF!</definedName>
    <definedName name="qq" localSheetId="55" hidden="1">[2]A11!#REF!</definedName>
    <definedName name="qq" localSheetId="56" hidden="1">[2]A11!#REF!</definedName>
    <definedName name="qq" localSheetId="57" hidden="1">[2]A11!#REF!</definedName>
    <definedName name="qq" localSheetId="58" hidden="1">[2]A11!#REF!</definedName>
    <definedName name="qq" localSheetId="59" hidden="1">[2]A11!#REF!</definedName>
    <definedName name="qq" localSheetId="17" hidden="1">[2]A11!#REF!</definedName>
    <definedName name="qq" localSheetId="52" hidden="1">[2]A11!#REF!</definedName>
    <definedName name="qq" localSheetId="6" hidden="1">[2]A11!#REF!</definedName>
    <definedName name="qq" hidden="1">[2]A11!#REF!</definedName>
    <definedName name="qqq" localSheetId="10" hidden="1">[2]A11!#REF!</definedName>
    <definedName name="qqq" localSheetId="21" hidden="1">[2]A11!#REF!</definedName>
    <definedName name="qqq" localSheetId="27" hidden="1">[2]A11!#REF!</definedName>
    <definedName name="qqq" localSheetId="31" hidden="1">[2]A11!#REF!</definedName>
    <definedName name="qqq" localSheetId="32" hidden="1">[2]A11!#REF!</definedName>
    <definedName name="qqq" localSheetId="35" hidden="1">[2]A11!#REF!</definedName>
    <definedName name="qqq" localSheetId="36" hidden="1">[2]A11!#REF!</definedName>
    <definedName name="qqq" localSheetId="37" hidden="1">[2]A11!#REF!</definedName>
    <definedName name="qqq" localSheetId="39" hidden="1">[2]A11!#REF!</definedName>
    <definedName name="qqq" localSheetId="40" hidden="1">[2]A11!#REF!</definedName>
    <definedName name="qqq" localSheetId="41" hidden="1">[2]A11!#REF!</definedName>
    <definedName name="qqq" localSheetId="42" hidden="1">[2]A11!#REF!</definedName>
    <definedName name="qqq" localSheetId="44" hidden="1">[2]A11!#REF!</definedName>
    <definedName name="qqq" localSheetId="5" hidden="1">[2]A11!#REF!</definedName>
    <definedName name="qqq" localSheetId="51" hidden="1">[2]A11!#REF!</definedName>
    <definedName name="qqq" localSheetId="54" hidden="1">[2]A11!#REF!</definedName>
    <definedName name="qqq" localSheetId="55" hidden="1">[2]A11!#REF!</definedName>
    <definedName name="qqq" localSheetId="56" hidden="1">[2]A11!#REF!</definedName>
    <definedName name="qqq" localSheetId="57" hidden="1">[2]A11!#REF!</definedName>
    <definedName name="qqq" localSheetId="58" hidden="1">[2]A11!#REF!</definedName>
    <definedName name="qqq" localSheetId="59" hidden="1">[2]A11!#REF!</definedName>
    <definedName name="qqq" localSheetId="17" hidden="1">[2]A11!#REF!</definedName>
    <definedName name="qqq" localSheetId="52" hidden="1">[2]A11!#REF!</definedName>
    <definedName name="qqq" localSheetId="6" hidden="1">[2]A11!#REF!</definedName>
    <definedName name="qqq" hidden="1">[2]A11!#REF!</definedName>
    <definedName name="sdfsdf" localSheetId="10" hidden="1">[5]A11!#REF!</definedName>
    <definedName name="sdfsdf" localSheetId="21" hidden="1">[5]A11!#REF!</definedName>
    <definedName name="sdfsdf" localSheetId="27" hidden="1">[5]A11!#REF!</definedName>
    <definedName name="sdfsdf" localSheetId="31" hidden="1">[5]A11!#REF!</definedName>
    <definedName name="sdfsdf" localSheetId="32" hidden="1">[5]A11!#REF!</definedName>
    <definedName name="sdfsdf" localSheetId="35" hidden="1">[5]A11!#REF!</definedName>
    <definedName name="sdfsdf" localSheetId="36" hidden="1">[5]A11!#REF!</definedName>
    <definedName name="sdfsdf" localSheetId="37" hidden="1">[5]A11!#REF!</definedName>
    <definedName name="sdfsdf" localSheetId="39" hidden="1">[5]A11!#REF!</definedName>
    <definedName name="sdfsdf" localSheetId="40" hidden="1">[5]A11!#REF!</definedName>
    <definedName name="sdfsdf" localSheetId="41" hidden="1">[5]A11!#REF!</definedName>
    <definedName name="sdfsdf" localSheetId="42" hidden="1">[5]A11!#REF!</definedName>
    <definedName name="sdfsdf" localSheetId="44" hidden="1">[5]A11!#REF!</definedName>
    <definedName name="sdfsdf" localSheetId="5" hidden="1">[5]A11!#REF!</definedName>
    <definedName name="sdfsdf" localSheetId="51" hidden="1">[5]A11!#REF!</definedName>
    <definedName name="sdfsdf" localSheetId="54" hidden="1">[5]A11!#REF!</definedName>
    <definedName name="sdfsdf" localSheetId="55" hidden="1">[5]A11!#REF!</definedName>
    <definedName name="sdfsdf" localSheetId="56" hidden="1">[5]A11!#REF!</definedName>
    <definedName name="sdfsdf" localSheetId="57" hidden="1">[5]A11!#REF!</definedName>
    <definedName name="sdfsdf" localSheetId="58" hidden="1">[5]A11!#REF!</definedName>
    <definedName name="sdfsdf" localSheetId="59" hidden="1">[5]A11!#REF!</definedName>
    <definedName name="sdfsdf" localSheetId="17" hidden="1">[5]A11!#REF!</definedName>
    <definedName name="sdfsdf" localSheetId="52" hidden="1">[5]A11!#REF!</definedName>
    <definedName name="sdfsdf" localSheetId="6" hidden="1">[5]A11!#REF!</definedName>
    <definedName name="sdfsdf" hidden="1">[5]A11!#REF!</definedName>
    <definedName name="tabx" localSheetId="36" hidden="1">{"g95_96m1",#N/A,FALSE,"Graf(95+96)M";"g95_96m2",#N/A,FALSE,"Graf(95+96)M";"g95_96mb1",#N/A,FALSE,"Graf(95+96)Mb";"g95_96mb2",#N/A,FALSE,"Graf(95+96)Mb";"g95_96f1",#N/A,FALSE,"Graf(95+96)F";"g95_96f2",#N/A,FALSE,"Graf(95+96)F";"g95_96fb1",#N/A,FALSE,"Graf(95+96)Fb";"g95_96fb2",#N/A,FALSE,"Graf(95+96)Fb"}</definedName>
    <definedName name="tabx" localSheetId="39" hidden="1">{"g95_96m1",#N/A,FALSE,"Graf(95+96)M";"g95_96m2",#N/A,FALSE,"Graf(95+96)M";"g95_96mb1",#N/A,FALSE,"Graf(95+96)Mb";"g95_96mb2",#N/A,FALSE,"Graf(95+96)Mb";"g95_96f1",#N/A,FALSE,"Graf(95+96)F";"g95_96f2",#N/A,FALSE,"Graf(95+96)F";"g95_96fb1",#N/A,FALSE,"Graf(95+96)Fb";"g95_96fb2",#N/A,FALSE,"Graf(95+96)Fb"}</definedName>
    <definedName name="tabx" localSheetId="41" hidden="1">{"g95_96m1",#N/A,FALSE,"Graf(95+96)M";"g95_96m2",#N/A,FALSE,"Graf(95+96)M";"g95_96mb1",#N/A,FALSE,"Graf(95+96)Mb";"g95_96mb2",#N/A,FALSE,"Graf(95+96)Mb";"g95_96f1",#N/A,FALSE,"Graf(95+96)F";"g95_96f2",#N/A,FALSE,"Graf(95+96)F";"g95_96fb1",#N/A,FALSE,"Graf(95+96)Fb";"g95_96fb2",#N/A,FALSE,"Graf(95+96)Fb"}</definedName>
    <definedName name="tabx" localSheetId="42" hidden="1">{"g95_96m1",#N/A,FALSE,"Graf(95+96)M";"g95_96m2",#N/A,FALSE,"Graf(95+96)M";"g95_96mb1",#N/A,FALSE,"Graf(95+96)Mb";"g95_96mb2",#N/A,FALSE,"Graf(95+96)Mb";"g95_96f1",#N/A,FALSE,"Graf(95+96)F";"g95_96f2",#N/A,FALSE,"Graf(95+96)F";"g95_96fb1",#N/A,FALSE,"Graf(95+96)Fb";"g95_96fb2",#N/A,FALSE,"Graf(95+96)Fb"}</definedName>
    <definedName name="tabx" localSheetId="54" hidden="1">{"g95_96m1",#N/A,FALSE,"Graf(95+96)M";"g95_96m2",#N/A,FALSE,"Graf(95+96)M";"g95_96mb1",#N/A,FALSE,"Graf(95+96)Mb";"g95_96mb2",#N/A,FALSE,"Graf(95+96)Mb";"g95_96f1",#N/A,FALSE,"Graf(95+96)F";"g95_96f2",#N/A,FALSE,"Graf(95+96)F";"g95_96fb1",#N/A,FALSE,"Graf(95+96)Fb";"g95_96fb2",#N/A,FALSE,"Graf(95+96)Fb"}</definedName>
    <definedName name="tabx" localSheetId="55" hidden="1">{"g95_96m1",#N/A,FALSE,"Graf(95+96)M";"g95_96m2",#N/A,FALSE,"Graf(95+96)M";"g95_96mb1",#N/A,FALSE,"Graf(95+96)Mb";"g95_96mb2",#N/A,FALSE,"Graf(95+96)Mb";"g95_96f1",#N/A,FALSE,"Graf(95+96)F";"g95_96f2",#N/A,FALSE,"Graf(95+96)F";"g95_96fb1",#N/A,FALSE,"Graf(95+96)Fb";"g95_96fb2",#N/A,FALSE,"Graf(95+96)Fb"}</definedName>
    <definedName name="tabx" localSheetId="56" hidden="1">{"g95_96m1",#N/A,FALSE,"Graf(95+96)M";"g95_96m2",#N/A,FALSE,"Graf(95+96)M";"g95_96mb1",#N/A,FALSE,"Graf(95+96)Mb";"g95_96mb2",#N/A,FALSE,"Graf(95+96)Mb";"g95_96f1",#N/A,FALSE,"Graf(95+96)F";"g95_96f2",#N/A,FALSE,"Graf(95+96)F";"g95_96fb1",#N/A,FALSE,"Graf(95+96)Fb";"g95_96fb2",#N/A,FALSE,"Graf(95+96)Fb"}</definedName>
    <definedName name="tabx" localSheetId="57" hidden="1">{"g95_96m1",#N/A,FALSE,"Graf(95+96)M";"g95_96m2",#N/A,FALSE,"Graf(95+96)M";"g95_96mb1",#N/A,FALSE,"Graf(95+96)Mb";"g95_96mb2",#N/A,FALSE,"Graf(95+96)Mb";"g95_96f1",#N/A,FALSE,"Graf(95+96)F";"g95_96f2",#N/A,FALSE,"Graf(95+96)F";"g95_96fb1",#N/A,FALSE,"Graf(95+96)Fb";"g95_96fb2",#N/A,FALSE,"Graf(95+96)Fb"}</definedName>
    <definedName name="tabx" localSheetId="58" hidden="1">{"g95_96m1",#N/A,FALSE,"Graf(95+96)M";"g95_96m2",#N/A,FALSE,"Graf(95+96)M";"g95_96mb1",#N/A,FALSE,"Graf(95+96)Mb";"g95_96mb2",#N/A,FALSE,"Graf(95+96)Mb";"g95_96f1",#N/A,FALSE,"Graf(95+96)F";"g95_96f2",#N/A,FALSE,"Graf(95+96)F";"g95_96fb1",#N/A,FALSE,"Graf(95+96)Fb";"g95_96fb2",#N/A,FALSE,"Graf(95+96)Fb"}</definedName>
    <definedName name="tabx" localSheetId="59" hidden="1">{"g95_96m1",#N/A,FALSE,"Graf(95+96)M";"g95_96m2",#N/A,FALSE,"Graf(95+96)M";"g95_96mb1",#N/A,FALSE,"Graf(95+96)Mb";"g95_96mb2",#N/A,FALSE,"Graf(95+96)Mb";"g95_96f1",#N/A,FALSE,"Graf(95+96)F";"g95_96f2",#N/A,FALSE,"Graf(95+96)F";"g95_96fb1",#N/A,FALSE,"Graf(95+96)Fb";"g95_96fb2",#N/A,FALSE,"Graf(95+96)Fb"}</definedName>
    <definedName name="tabx" localSheetId="52" hidden="1">{"g95_96m1",#N/A,FALSE,"Graf(95+96)M";"g95_96m2",#N/A,FALSE,"Graf(95+96)M";"g95_96mb1",#N/A,FALSE,"Graf(95+96)Mb";"g95_96mb2",#N/A,FALSE,"Graf(95+96)Mb";"g95_96f1",#N/A,FALSE,"Graf(95+96)F";"g95_96f2",#N/A,FALSE,"Graf(95+96)F";"g95_96fb1",#N/A,FALSE,"Graf(95+96)Fb";"g95_96fb2",#N/A,FALSE,"Graf(95+96)Fb"}</definedName>
    <definedName name="tabx" localSheetId="53"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avola" localSheetId="36" hidden="1">{"g95_96m1",#N/A,FALSE,"Graf(95+96)M";"g95_96m2",#N/A,FALSE,"Graf(95+96)M";"g95_96mb1",#N/A,FALSE,"Graf(95+96)Mb";"g95_96mb2",#N/A,FALSE,"Graf(95+96)Mb";"g95_96f1",#N/A,FALSE,"Graf(95+96)F";"g95_96f2",#N/A,FALSE,"Graf(95+96)F";"g95_96fb1",#N/A,FALSE,"Graf(95+96)Fb";"g95_96fb2",#N/A,FALSE,"Graf(95+96)Fb"}</definedName>
    <definedName name="tavola" localSheetId="39" hidden="1">{"g95_96m1",#N/A,FALSE,"Graf(95+96)M";"g95_96m2",#N/A,FALSE,"Graf(95+96)M";"g95_96mb1",#N/A,FALSE,"Graf(95+96)Mb";"g95_96mb2",#N/A,FALSE,"Graf(95+96)Mb";"g95_96f1",#N/A,FALSE,"Graf(95+96)F";"g95_96f2",#N/A,FALSE,"Graf(95+96)F";"g95_96fb1",#N/A,FALSE,"Graf(95+96)Fb";"g95_96fb2",#N/A,FALSE,"Graf(95+96)Fb"}</definedName>
    <definedName name="tavola" localSheetId="41" hidden="1">{"g95_96m1",#N/A,FALSE,"Graf(95+96)M";"g95_96m2",#N/A,FALSE,"Graf(95+96)M";"g95_96mb1",#N/A,FALSE,"Graf(95+96)Mb";"g95_96mb2",#N/A,FALSE,"Graf(95+96)Mb";"g95_96f1",#N/A,FALSE,"Graf(95+96)F";"g95_96f2",#N/A,FALSE,"Graf(95+96)F";"g95_96fb1",#N/A,FALSE,"Graf(95+96)Fb";"g95_96fb2",#N/A,FALSE,"Graf(95+96)Fb"}</definedName>
    <definedName name="tavola" localSheetId="42" hidden="1">{"g95_96m1",#N/A,FALSE,"Graf(95+96)M";"g95_96m2",#N/A,FALSE,"Graf(95+96)M";"g95_96mb1",#N/A,FALSE,"Graf(95+96)Mb";"g95_96mb2",#N/A,FALSE,"Graf(95+96)Mb";"g95_96f1",#N/A,FALSE,"Graf(95+96)F";"g95_96f2",#N/A,FALSE,"Graf(95+96)F";"g95_96fb1",#N/A,FALSE,"Graf(95+96)Fb";"g95_96fb2",#N/A,FALSE,"Graf(95+96)Fb"}</definedName>
    <definedName name="tavola" localSheetId="54" hidden="1">{"g95_96m1",#N/A,FALSE,"Graf(95+96)M";"g95_96m2",#N/A,FALSE,"Graf(95+96)M";"g95_96mb1",#N/A,FALSE,"Graf(95+96)Mb";"g95_96mb2",#N/A,FALSE,"Graf(95+96)Mb";"g95_96f1",#N/A,FALSE,"Graf(95+96)F";"g95_96f2",#N/A,FALSE,"Graf(95+96)F";"g95_96fb1",#N/A,FALSE,"Graf(95+96)Fb";"g95_96fb2",#N/A,FALSE,"Graf(95+96)Fb"}</definedName>
    <definedName name="tavola" localSheetId="55" hidden="1">{"g95_96m1",#N/A,FALSE,"Graf(95+96)M";"g95_96m2",#N/A,FALSE,"Graf(95+96)M";"g95_96mb1",#N/A,FALSE,"Graf(95+96)Mb";"g95_96mb2",#N/A,FALSE,"Graf(95+96)Mb";"g95_96f1",#N/A,FALSE,"Graf(95+96)F";"g95_96f2",#N/A,FALSE,"Graf(95+96)F";"g95_96fb1",#N/A,FALSE,"Graf(95+96)Fb";"g95_96fb2",#N/A,FALSE,"Graf(95+96)Fb"}</definedName>
    <definedName name="tavola" localSheetId="56" hidden="1">{"g95_96m1",#N/A,FALSE,"Graf(95+96)M";"g95_96m2",#N/A,FALSE,"Graf(95+96)M";"g95_96mb1",#N/A,FALSE,"Graf(95+96)Mb";"g95_96mb2",#N/A,FALSE,"Graf(95+96)Mb";"g95_96f1",#N/A,FALSE,"Graf(95+96)F";"g95_96f2",#N/A,FALSE,"Graf(95+96)F";"g95_96fb1",#N/A,FALSE,"Graf(95+96)Fb";"g95_96fb2",#N/A,FALSE,"Graf(95+96)Fb"}</definedName>
    <definedName name="tavola" localSheetId="57" hidden="1">{"g95_96m1",#N/A,FALSE,"Graf(95+96)M";"g95_96m2",#N/A,FALSE,"Graf(95+96)M";"g95_96mb1",#N/A,FALSE,"Graf(95+96)Mb";"g95_96mb2",#N/A,FALSE,"Graf(95+96)Mb";"g95_96f1",#N/A,FALSE,"Graf(95+96)F";"g95_96f2",#N/A,FALSE,"Graf(95+96)F";"g95_96fb1",#N/A,FALSE,"Graf(95+96)Fb";"g95_96fb2",#N/A,FALSE,"Graf(95+96)Fb"}</definedName>
    <definedName name="tavola" localSheetId="58" hidden="1">{"g95_96m1",#N/A,FALSE,"Graf(95+96)M";"g95_96m2",#N/A,FALSE,"Graf(95+96)M";"g95_96mb1",#N/A,FALSE,"Graf(95+96)Mb";"g95_96mb2",#N/A,FALSE,"Graf(95+96)Mb";"g95_96f1",#N/A,FALSE,"Graf(95+96)F";"g95_96f2",#N/A,FALSE,"Graf(95+96)F";"g95_96fb1",#N/A,FALSE,"Graf(95+96)Fb";"g95_96fb2",#N/A,FALSE,"Graf(95+96)Fb"}</definedName>
    <definedName name="tavola" localSheetId="59" hidden="1">{"g95_96m1",#N/A,FALSE,"Graf(95+96)M";"g95_96m2",#N/A,FALSE,"Graf(95+96)M";"g95_96mb1",#N/A,FALSE,"Graf(95+96)Mb";"g95_96mb2",#N/A,FALSE,"Graf(95+96)Mb";"g95_96f1",#N/A,FALSE,"Graf(95+96)F";"g95_96f2",#N/A,FALSE,"Graf(95+96)F";"g95_96fb1",#N/A,FALSE,"Graf(95+96)Fb";"g95_96fb2",#N/A,FALSE,"Graf(95+96)Fb"}</definedName>
    <definedName name="tavola" localSheetId="52" hidden="1">{"g95_96m1",#N/A,FALSE,"Graf(95+96)M";"g95_96m2",#N/A,FALSE,"Graf(95+96)M";"g95_96mb1",#N/A,FALSE,"Graf(95+96)Mb";"g95_96mb2",#N/A,FALSE,"Graf(95+96)Mb";"g95_96f1",#N/A,FALSE,"Graf(95+96)F";"g95_96f2",#N/A,FALSE,"Graf(95+96)F";"g95_96fb1",#N/A,FALSE,"Graf(95+96)Fb";"g95_96fb2",#N/A,FALSE,"Graf(95+96)Fb"}</definedName>
    <definedName name="tavola" localSheetId="53" hidden="1">{"g95_96m1",#N/A,FALSE,"Graf(95+96)M";"g95_96m2",#N/A,FALSE,"Graf(95+96)M";"g95_96mb1",#N/A,FALSE,"Graf(95+96)Mb";"g95_96mb2",#N/A,FALSE,"Graf(95+96)Mb";"g95_96f1",#N/A,FALSE,"Graf(95+96)F";"g95_96f2",#N/A,FALSE,"Graf(95+96)F";"g95_96fb1",#N/A,FALSE,"Graf(95+96)Fb";"g95_96fb2",#N/A,FALSE,"Graf(95+96)Fb"}</definedName>
    <definedName name="tavola" hidden="1">{"g95_96m1",#N/A,FALSE,"Graf(95+96)M";"g95_96m2",#N/A,FALSE,"Graf(95+96)M";"g95_96mb1",#N/A,FALSE,"Graf(95+96)Mb";"g95_96mb2",#N/A,FALSE,"Graf(95+96)Mb";"g95_96f1",#N/A,FALSE,"Graf(95+96)F";"g95_96f2",#N/A,FALSE,"Graf(95+96)F";"g95_96fb1",#N/A,FALSE,"Graf(95+96)Fb";"g95_96fb2",#N/A,FALSE,"Graf(95+96)Fb"}</definedName>
    <definedName name="vvcwxcv" localSheetId="10" hidden="1">[5]A11!#REF!</definedName>
    <definedName name="vvcwxcv" localSheetId="21" hidden="1">[5]A11!#REF!</definedName>
    <definedName name="vvcwxcv" localSheetId="27" hidden="1">[5]A11!#REF!</definedName>
    <definedName name="vvcwxcv" localSheetId="31" hidden="1">[5]A11!#REF!</definedName>
    <definedName name="vvcwxcv" localSheetId="32" hidden="1">[5]A11!#REF!</definedName>
    <definedName name="vvcwxcv" localSheetId="35" hidden="1">[5]A11!#REF!</definedName>
    <definedName name="vvcwxcv" localSheetId="36" hidden="1">[5]A11!#REF!</definedName>
    <definedName name="vvcwxcv" localSheetId="37" hidden="1">[5]A11!#REF!</definedName>
    <definedName name="vvcwxcv" localSheetId="39" hidden="1">[5]A11!#REF!</definedName>
    <definedName name="vvcwxcv" localSheetId="40" hidden="1">[5]A11!#REF!</definedName>
    <definedName name="vvcwxcv" localSheetId="41" hidden="1">[5]A11!#REF!</definedName>
    <definedName name="vvcwxcv" localSheetId="42" hidden="1">[5]A11!#REF!</definedName>
    <definedName name="vvcwxcv" localSheetId="44" hidden="1">[5]A11!#REF!</definedName>
    <definedName name="vvcwxcv" localSheetId="5" hidden="1">[5]A11!#REF!</definedName>
    <definedName name="vvcwxcv" localSheetId="51" hidden="1">[5]A11!#REF!</definedName>
    <definedName name="vvcwxcv" localSheetId="58" hidden="1">[5]A11!#REF!</definedName>
    <definedName name="vvcwxcv" localSheetId="59" hidden="1">[5]A11!#REF!</definedName>
    <definedName name="vvcwxcv" localSheetId="17" hidden="1">[5]A11!#REF!</definedName>
    <definedName name="vvcwxcv" localSheetId="6" hidden="1">[5]A11!#REF!</definedName>
    <definedName name="vvcwxcv" hidden="1">[5]A11!#REF!</definedName>
    <definedName name="w" localSheetId="10" hidden="1">'[1]Time series'!#REF!</definedName>
    <definedName name="w" localSheetId="21" hidden="1">'[1]Time series'!#REF!</definedName>
    <definedName name="w" localSheetId="27" hidden="1">'[1]Time series'!#REF!</definedName>
    <definedName name="w" localSheetId="31" hidden="1">'[1]Time series'!#REF!</definedName>
    <definedName name="w" localSheetId="32" hidden="1">'[1]Time series'!#REF!</definedName>
    <definedName name="w" localSheetId="35" hidden="1">'[1]Time series'!#REF!</definedName>
    <definedName name="w" localSheetId="36" hidden="1">'[1]Time series'!#REF!</definedName>
    <definedName name="w" localSheetId="37" hidden="1">'[1]Time series'!#REF!</definedName>
    <definedName name="w" localSheetId="39" hidden="1">'[1]Time series'!#REF!</definedName>
    <definedName name="w" localSheetId="40" hidden="1">'[1]Time series'!#REF!</definedName>
    <definedName name="w" localSheetId="41" hidden="1">'[1]Time series'!#REF!</definedName>
    <definedName name="w" localSheetId="42" hidden="1">'[1]Time series'!#REF!</definedName>
    <definedName name="w" localSheetId="44" hidden="1">'[1]Time series'!#REF!</definedName>
    <definedName name="w" localSheetId="5" hidden="1">'[1]Time series'!#REF!</definedName>
    <definedName name="w" localSheetId="51" hidden="1">'[1]Time series'!#REF!</definedName>
    <definedName name="w" localSheetId="58" hidden="1">'[1]Time series'!#REF!</definedName>
    <definedName name="w" localSheetId="59" hidden="1">'[1]Time series'!#REF!</definedName>
    <definedName name="w" localSheetId="17" hidden="1">'[1]Time series'!#REF!</definedName>
    <definedName name="w" localSheetId="6" hidden="1">'[1]Time series'!#REF!</definedName>
    <definedName name="w" hidden="1">'[1]Time series'!#REF!</definedName>
    <definedName name="wrn.Graf95_96." localSheetId="36" hidden="1">{"g95_96m1",#N/A,FALSE,"Graf(95+96)M";"g95_96m2",#N/A,FALSE,"Graf(95+96)M";"g95_96mb1",#N/A,FALSE,"Graf(95+96)Mb";"g95_96mb2",#N/A,FALSE,"Graf(95+96)Mb";"g95_96f1",#N/A,FALSE,"Graf(95+96)F";"g95_96f2",#N/A,FALSE,"Graf(95+96)F";"g95_96fb1",#N/A,FALSE,"Graf(95+96)Fb";"g95_96fb2",#N/A,FALSE,"Graf(95+96)Fb"}</definedName>
    <definedName name="wrn.Graf95_96." localSheetId="39" hidden="1">{"g95_96m1",#N/A,FALSE,"Graf(95+96)M";"g95_96m2",#N/A,FALSE,"Graf(95+96)M";"g95_96mb1",#N/A,FALSE,"Graf(95+96)Mb";"g95_96mb2",#N/A,FALSE,"Graf(95+96)Mb";"g95_96f1",#N/A,FALSE,"Graf(95+96)F";"g95_96f2",#N/A,FALSE,"Graf(95+96)F";"g95_96fb1",#N/A,FALSE,"Graf(95+96)Fb";"g95_96fb2",#N/A,FALSE,"Graf(95+96)Fb"}</definedName>
    <definedName name="wrn.Graf95_96." localSheetId="41" hidden="1">{"g95_96m1",#N/A,FALSE,"Graf(95+96)M";"g95_96m2",#N/A,FALSE,"Graf(95+96)M";"g95_96mb1",#N/A,FALSE,"Graf(95+96)Mb";"g95_96mb2",#N/A,FALSE,"Graf(95+96)Mb";"g95_96f1",#N/A,FALSE,"Graf(95+96)F";"g95_96f2",#N/A,FALSE,"Graf(95+96)F";"g95_96fb1",#N/A,FALSE,"Graf(95+96)Fb";"g95_96fb2",#N/A,FALSE,"Graf(95+96)Fb"}</definedName>
    <definedName name="wrn.Graf95_96." localSheetId="42" hidden="1">{"g95_96m1",#N/A,FALSE,"Graf(95+96)M";"g95_96m2",#N/A,FALSE,"Graf(95+96)M";"g95_96mb1",#N/A,FALSE,"Graf(95+96)Mb";"g95_96mb2",#N/A,FALSE,"Graf(95+96)Mb";"g95_96f1",#N/A,FALSE,"Graf(95+96)F";"g95_96f2",#N/A,FALSE,"Graf(95+96)F";"g95_96fb1",#N/A,FALSE,"Graf(95+96)Fb";"g95_96fb2",#N/A,FALSE,"Graf(95+96)Fb"}</definedName>
    <definedName name="wrn.Graf95_96." localSheetId="54" hidden="1">{"g95_96m1",#N/A,FALSE,"Graf(95+96)M";"g95_96m2",#N/A,FALSE,"Graf(95+96)M";"g95_96mb1",#N/A,FALSE,"Graf(95+96)Mb";"g95_96mb2",#N/A,FALSE,"Graf(95+96)Mb";"g95_96f1",#N/A,FALSE,"Graf(95+96)F";"g95_96f2",#N/A,FALSE,"Graf(95+96)F";"g95_96fb1",#N/A,FALSE,"Graf(95+96)Fb";"g95_96fb2",#N/A,FALSE,"Graf(95+96)Fb"}</definedName>
    <definedName name="wrn.Graf95_96." localSheetId="55" hidden="1">{"g95_96m1",#N/A,FALSE,"Graf(95+96)M";"g95_96m2",#N/A,FALSE,"Graf(95+96)M";"g95_96mb1",#N/A,FALSE,"Graf(95+96)Mb";"g95_96mb2",#N/A,FALSE,"Graf(95+96)Mb";"g95_96f1",#N/A,FALSE,"Graf(95+96)F";"g95_96f2",#N/A,FALSE,"Graf(95+96)F";"g95_96fb1",#N/A,FALSE,"Graf(95+96)Fb";"g95_96fb2",#N/A,FALSE,"Graf(95+96)Fb"}</definedName>
    <definedName name="wrn.Graf95_96." localSheetId="56" hidden="1">{"g95_96m1",#N/A,FALSE,"Graf(95+96)M";"g95_96m2",#N/A,FALSE,"Graf(95+96)M";"g95_96mb1",#N/A,FALSE,"Graf(95+96)Mb";"g95_96mb2",#N/A,FALSE,"Graf(95+96)Mb";"g95_96f1",#N/A,FALSE,"Graf(95+96)F";"g95_96f2",#N/A,FALSE,"Graf(95+96)F";"g95_96fb1",#N/A,FALSE,"Graf(95+96)Fb";"g95_96fb2",#N/A,FALSE,"Graf(95+96)Fb"}</definedName>
    <definedName name="wrn.Graf95_96." localSheetId="57" hidden="1">{"g95_96m1",#N/A,FALSE,"Graf(95+96)M";"g95_96m2",#N/A,FALSE,"Graf(95+96)M";"g95_96mb1",#N/A,FALSE,"Graf(95+96)Mb";"g95_96mb2",#N/A,FALSE,"Graf(95+96)Mb";"g95_96f1",#N/A,FALSE,"Graf(95+96)F";"g95_96f2",#N/A,FALSE,"Graf(95+96)F";"g95_96fb1",#N/A,FALSE,"Graf(95+96)Fb";"g95_96fb2",#N/A,FALSE,"Graf(95+96)Fb"}</definedName>
    <definedName name="wrn.Graf95_96." localSheetId="58" hidden="1">{"g95_96m1",#N/A,FALSE,"Graf(95+96)M";"g95_96m2",#N/A,FALSE,"Graf(95+96)M";"g95_96mb1",#N/A,FALSE,"Graf(95+96)Mb";"g95_96mb2",#N/A,FALSE,"Graf(95+96)Mb";"g95_96f1",#N/A,FALSE,"Graf(95+96)F";"g95_96f2",#N/A,FALSE,"Graf(95+96)F";"g95_96fb1",#N/A,FALSE,"Graf(95+96)Fb";"g95_96fb2",#N/A,FALSE,"Graf(95+96)Fb"}</definedName>
    <definedName name="wrn.Graf95_96." localSheetId="59" hidden="1">{"g95_96m1",#N/A,FALSE,"Graf(95+96)M";"g95_96m2",#N/A,FALSE,"Graf(95+96)M";"g95_96mb1",#N/A,FALSE,"Graf(95+96)Mb";"g95_96mb2",#N/A,FALSE,"Graf(95+96)Mb";"g95_96f1",#N/A,FALSE,"Graf(95+96)F";"g95_96f2",#N/A,FALSE,"Graf(95+96)F";"g95_96fb1",#N/A,FALSE,"Graf(95+96)Fb";"g95_96fb2",#N/A,FALSE,"Graf(95+96)Fb"}</definedName>
    <definedName name="wrn.Graf95_96." localSheetId="52" hidden="1">{"g95_96m1",#N/A,FALSE,"Graf(95+96)M";"g95_96m2",#N/A,FALSE,"Graf(95+96)M";"g95_96mb1",#N/A,FALSE,"Graf(95+96)Mb";"g95_96mb2",#N/A,FALSE,"Graf(95+96)Mb";"g95_96f1",#N/A,FALSE,"Graf(95+96)F";"g95_96f2",#N/A,FALSE,"Graf(95+96)F";"g95_96fb1",#N/A,FALSE,"Graf(95+96)Fb";"g95_96fb2",#N/A,FALSE,"Graf(95+96)Fb"}</definedName>
    <definedName name="wrn.Graf95_96." localSheetId="53"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Rapport." localSheetId="15" hidden="1">{"TABL1",#N/A,TRUE,"TABLX";"TABL2",#N/A,TRUE,"TABLX"}</definedName>
    <definedName name="wrn.Rapport." localSheetId="20" hidden="1">{"TABL1",#N/A,TRUE,"TABLX";"TABL2",#N/A,TRUE,"TABLX"}</definedName>
    <definedName name="wrn.Rapport." localSheetId="21" hidden="1">{"TABL1",#N/A,TRUE,"TABLX";"TABL2",#N/A,TRUE,"TABLX"}</definedName>
    <definedName name="wrn.Rapport." localSheetId="24" hidden="1">{"TABL1",#N/A,TRUE,"TABLX";"TABL2",#N/A,TRUE,"TABLX"}</definedName>
    <definedName name="wrn.Rapport." localSheetId="25" hidden="1">{"TABL1",#N/A,TRUE,"TABLX";"TABL2",#N/A,TRUE,"TABLX"}</definedName>
    <definedName name="wrn.Rapport." localSheetId="26" hidden="1">{"TABL1",#N/A,TRUE,"TABLX";"TABL2",#N/A,TRUE,"TABLX"}</definedName>
    <definedName name="wrn.Rapport." localSheetId="27" hidden="1">{"TABL1",#N/A,TRUE,"TABLX";"TABL2",#N/A,TRUE,"TABLX"}</definedName>
    <definedName name="wrn.Rapport." localSheetId="28" hidden="1">{"TABL1",#N/A,TRUE,"TABLX";"TABL2",#N/A,TRUE,"TABLX"}</definedName>
    <definedName name="wrn.Rapport." localSheetId="29" hidden="1">{"TABL1",#N/A,TRUE,"TABLX";"TABL2",#N/A,TRUE,"TABLX"}</definedName>
    <definedName name="wrn.Rapport." localSheetId="30" hidden="1">{"TABL1",#N/A,TRUE,"TABLX";"TABL2",#N/A,TRUE,"TABLX"}</definedName>
    <definedName name="wrn.Rapport." localSheetId="31" hidden="1">{"TABL1",#N/A,TRUE,"TABLX";"TABL2",#N/A,TRUE,"TABLX"}</definedName>
    <definedName name="wrn.Rapport." localSheetId="32" hidden="1">{"TABL1",#N/A,TRUE,"TABLX";"TABL2",#N/A,TRUE,"TABLX"}</definedName>
    <definedName name="wrn.Rapport." localSheetId="33" hidden="1">{"TABL1",#N/A,TRUE,"TABLX";"TABL2",#N/A,TRUE,"TABLX"}</definedName>
    <definedName name="wrn.Rapport." localSheetId="34" hidden="1">{"TABL1",#N/A,TRUE,"TABLX";"TABL2",#N/A,TRUE,"TABLX"}</definedName>
    <definedName name="wrn.Rapport." localSheetId="35" hidden="1">{"TABL1",#N/A,TRUE,"TABLX";"TABL2",#N/A,TRUE,"TABLX"}</definedName>
    <definedName name="wrn.Rapport." localSheetId="36" hidden="1">{"TABL1",#N/A,TRUE,"TABLX";"TABL2",#N/A,TRUE,"TABLX"}</definedName>
    <definedName name="wrn.Rapport." localSheetId="39" hidden="1">{"TABL1",#N/A,TRUE,"TABLX";"TABL2",#N/A,TRUE,"TABLX"}</definedName>
    <definedName name="wrn.Rapport." localSheetId="41" hidden="1">{"TABL1",#N/A,TRUE,"TABLX";"TABL2",#N/A,TRUE,"TABLX"}</definedName>
    <definedName name="wrn.Rapport." localSheetId="42" hidden="1">{"TABL1",#N/A,TRUE,"TABLX";"TABL2",#N/A,TRUE,"TABLX"}</definedName>
    <definedName name="wrn.Rapport." localSheetId="43" hidden="1">{"TABL1",#N/A,TRUE,"TABLX";"TABL2",#N/A,TRUE,"TABLX"}</definedName>
    <definedName name="wrn.Rapport." localSheetId="44" hidden="1">{"TABL1",#N/A,TRUE,"TABLX";"TABL2",#N/A,TRUE,"TABLX"}</definedName>
    <definedName name="wrn.Rapport." localSheetId="51" hidden="1">{"TABL1",#N/A,TRUE,"TABLX";"TABL2",#N/A,TRUE,"TABLX"}</definedName>
    <definedName name="wrn.Rapport." localSheetId="54" hidden="1">{"TABL1",#N/A,TRUE,"TABLX";"TABL2",#N/A,TRUE,"TABLX"}</definedName>
    <definedName name="wrn.Rapport." localSheetId="55" hidden="1">{"TABL1",#N/A,TRUE,"TABLX";"TABL2",#N/A,TRUE,"TABLX"}</definedName>
    <definedName name="wrn.Rapport." localSheetId="56" hidden="1">{"TABL1",#N/A,TRUE,"TABLX";"TABL2",#N/A,TRUE,"TABLX"}</definedName>
    <definedName name="wrn.Rapport." localSheetId="57" hidden="1">{"TABL1",#N/A,TRUE,"TABLX";"TABL2",#N/A,TRUE,"TABLX"}</definedName>
    <definedName name="wrn.Rapport." localSheetId="58" hidden="1">{"TABL1",#N/A,TRUE,"TABLX";"TABL2",#N/A,TRUE,"TABLX"}</definedName>
    <definedName name="wrn.Rapport." localSheetId="59" hidden="1">{"TABL1",#N/A,TRUE,"TABLX";"TABL2",#N/A,TRUE,"TABLX"}</definedName>
    <definedName name="wrn.Rapport." localSheetId="74" hidden="1">{"TABL1",#N/A,TRUE,"TABLX";"TABL2",#N/A,TRUE,"TABLX"}</definedName>
    <definedName name="wrn.Rapport." localSheetId="76" hidden="1">{"TABL1",#N/A,TRUE,"TABLX";"TABL2",#N/A,TRUE,"TABLX"}</definedName>
    <definedName name="wrn.Rapport." localSheetId="16" hidden="1">{"TABL1",#N/A,TRUE,"TABLX";"TABL2",#N/A,TRUE,"TABLX"}</definedName>
    <definedName name="wrn.Rapport." localSheetId="17" hidden="1">{"TABL1",#N/A,TRUE,"TABLX";"TABL2",#N/A,TRUE,"TABLX"}</definedName>
    <definedName name="wrn.Rapport." localSheetId="18" hidden="1">{"TABL1",#N/A,TRUE,"TABLX";"TABL2",#N/A,TRUE,"TABLX"}</definedName>
    <definedName name="wrn.Rapport." localSheetId="19" hidden="1">{"TABL1",#N/A,TRUE,"TABLX";"TABL2",#N/A,TRUE,"TABLX"}</definedName>
    <definedName name="wrn.Rapport." localSheetId="50" hidden="1">{"TABL1",#N/A,TRUE,"TABLX";"TABL2",#N/A,TRUE,"TABLX"}</definedName>
    <definedName name="wrn.Rapport." localSheetId="52" hidden="1">{"TABL1",#N/A,TRUE,"TABLX";"TABL2",#N/A,TRUE,"TABLX"}</definedName>
    <definedName name="wrn.Rapport." localSheetId="53" hidden="1">{"TABL1",#N/A,TRUE,"TABLX";"TABL2",#N/A,TRUE,"TABLX"}</definedName>
    <definedName name="wrn.Rapport." localSheetId="6" hidden="1">{"TABL1",#N/A,TRUE,"TABLX";"TABL2",#N/A,TRUE,"TABLX"}</definedName>
    <definedName name="wrn.Rapport." localSheetId="7" hidden="1">{"TABL1",#N/A,TRUE,"TABLX";"TABL2",#N/A,TRUE,"TABLX"}</definedName>
    <definedName name="wrn.Rapport." localSheetId="70" hidden="1">{"TABL1",#N/A,TRUE,"TABLX";"TABL2",#N/A,TRUE,"TABLX"}</definedName>
    <definedName name="wrn.Rapport." localSheetId="73" hidden="1">{"TABL1",#N/A,TRUE,"TABLX";"TABL2",#N/A,TRUE,"TABLX"}</definedName>
    <definedName name="wrn.Rapport." hidden="1">{"TABL1",#N/A,TRUE,"TABLX";"TABL2",#N/A,TRUE,"TABLX"}</definedName>
    <definedName name="wrn.TabARA." localSheetId="36" hidden="1">{"Page1",#N/A,FALSE,"ARA M&amp;F&amp;T";"Page2",#N/A,FALSE,"ARA M&amp;F&amp;T";"Page3",#N/A,FALSE,"ARA M&amp;F&amp;T"}</definedName>
    <definedName name="wrn.TabARA." localSheetId="39" hidden="1">{"Page1",#N/A,FALSE,"ARA M&amp;F&amp;T";"Page2",#N/A,FALSE,"ARA M&amp;F&amp;T";"Page3",#N/A,FALSE,"ARA M&amp;F&amp;T"}</definedName>
    <definedName name="wrn.TabARA." localSheetId="41" hidden="1">{"Page1",#N/A,FALSE,"ARA M&amp;F&amp;T";"Page2",#N/A,FALSE,"ARA M&amp;F&amp;T";"Page3",#N/A,FALSE,"ARA M&amp;F&amp;T"}</definedName>
    <definedName name="wrn.TabARA." localSheetId="42" hidden="1">{"Page1",#N/A,FALSE,"ARA M&amp;F&amp;T";"Page2",#N/A,FALSE,"ARA M&amp;F&amp;T";"Page3",#N/A,FALSE,"ARA M&amp;F&amp;T"}</definedName>
    <definedName name="wrn.TabARA." localSheetId="54" hidden="1">{"Page1",#N/A,FALSE,"ARA M&amp;F&amp;T";"Page2",#N/A,FALSE,"ARA M&amp;F&amp;T";"Page3",#N/A,FALSE,"ARA M&amp;F&amp;T"}</definedName>
    <definedName name="wrn.TabARA." localSheetId="55" hidden="1">{"Page1",#N/A,FALSE,"ARA M&amp;F&amp;T";"Page2",#N/A,FALSE,"ARA M&amp;F&amp;T";"Page3",#N/A,FALSE,"ARA M&amp;F&amp;T"}</definedName>
    <definedName name="wrn.TabARA." localSheetId="56" hidden="1">{"Page1",#N/A,FALSE,"ARA M&amp;F&amp;T";"Page2",#N/A,FALSE,"ARA M&amp;F&amp;T";"Page3",#N/A,FALSE,"ARA M&amp;F&amp;T"}</definedName>
    <definedName name="wrn.TabARA." localSheetId="57" hidden="1">{"Page1",#N/A,FALSE,"ARA M&amp;F&amp;T";"Page2",#N/A,FALSE,"ARA M&amp;F&amp;T";"Page3",#N/A,FALSE,"ARA M&amp;F&amp;T"}</definedName>
    <definedName name="wrn.TabARA." localSheetId="58" hidden="1">{"Page1",#N/A,FALSE,"ARA M&amp;F&amp;T";"Page2",#N/A,FALSE,"ARA M&amp;F&amp;T";"Page3",#N/A,FALSE,"ARA M&amp;F&amp;T"}</definedName>
    <definedName name="wrn.TabARA." localSheetId="59" hidden="1">{"Page1",#N/A,FALSE,"ARA M&amp;F&amp;T";"Page2",#N/A,FALSE,"ARA M&amp;F&amp;T";"Page3",#N/A,FALSE,"ARA M&amp;F&amp;T"}</definedName>
    <definedName name="wrn.TabARA." localSheetId="52" hidden="1">{"Page1",#N/A,FALSE,"ARA M&amp;F&amp;T";"Page2",#N/A,FALSE,"ARA M&amp;F&amp;T";"Page3",#N/A,FALSE,"ARA M&amp;F&amp;T"}</definedName>
    <definedName name="wrn.TabARA." localSheetId="53" hidden="1">{"Page1",#N/A,FALSE,"ARA M&amp;F&amp;T";"Page2",#N/A,FALSE,"ARA M&amp;F&amp;T";"Page3",#N/A,FALSE,"ARA M&amp;F&amp;T"}</definedName>
    <definedName name="wrn.TabARA." hidden="1">{"Page1",#N/A,FALSE,"ARA M&amp;F&amp;T";"Page2",#N/A,FALSE,"ARA M&amp;F&amp;T";"Page3",#N/A,FALSE,"ARA M&amp;F&amp;T"}</definedName>
    <definedName name="x" localSheetId="36" hidden="1">{"TABL1",#N/A,TRUE,"TABLX";"TABL2",#N/A,TRUE,"TABLX"}</definedName>
    <definedName name="x" localSheetId="54" hidden="1">{"TABL1",#N/A,TRUE,"TABLX";"TABL2",#N/A,TRUE,"TABLX"}</definedName>
    <definedName name="x" localSheetId="55" hidden="1">{"TABL1",#N/A,TRUE,"TABLX";"TABL2",#N/A,TRUE,"TABLX"}</definedName>
    <definedName name="x" localSheetId="56" hidden="1">{"TABL1",#N/A,TRUE,"TABLX";"TABL2",#N/A,TRUE,"TABLX"}</definedName>
    <definedName name="x" localSheetId="57" hidden="1">{"TABL1",#N/A,TRUE,"TABLX";"TABL2",#N/A,TRUE,"TABLX"}</definedName>
    <definedName name="x" localSheetId="58" hidden="1">{"TABL1",#N/A,TRUE,"TABLX";"TABL2",#N/A,TRUE,"TABLX"}</definedName>
    <definedName name="x" localSheetId="59" hidden="1">{"TABL1",#N/A,TRUE,"TABLX";"TABL2",#N/A,TRUE,"TABLX"}</definedName>
    <definedName name="x" localSheetId="52" hidden="1">{"TABL1",#N/A,TRUE,"TABLX";"TABL2",#N/A,TRUE,"TABLX"}</definedName>
    <definedName name="x" localSheetId="53" hidden="1">{"TABL1",#N/A,TRUE,"TABLX";"TABL2",#N/A,TRUE,"TABLX"}</definedName>
    <definedName name="x" hidden="1">{"TABL1",#N/A,TRUE,"TABLX";"TABL2",#N/A,TRUE,"TABLX"}</definedName>
    <definedName name="y" localSheetId="10" hidden="1">'[3]Time series'!#REF!</definedName>
    <definedName name="y" localSheetId="21" hidden="1">'[3]Time series'!#REF!</definedName>
    <definedName name="y" localSheetId="27" hidden="1">'[3]Time series'!#REF!</definedName>
    <definedName name="y" localSheetId="31" hidden="1">'[3]Time series'!#REF!</definedName>
    <definedName name="y" localSheetId="32" hidden="1">'[3]Time series'!#REF!</definedName>
    <definedName name="y" localSheetId="35" hidden="1">'[3]Time series'!#REF!</definedName>
    <definedName name="y" localSheetId="36" hidden="1">'[3]Time series'!#REF!</definedName>
    <definedName name="y" localSheetId="37" hidden="1">'[3]Time series'!#REF!</definedName>
    <definedName name="y" localSheetId="39" hidden="1">'[3]Time series'!#REF!</definedName>
    <definedName name="y" localSheetId="40" hidden="1">'[3]Time series'!#REF!</definedName>
    <definedName name="y" localSheetId="41" hidden="1">'[3]Time series'!#REF!</definedName>
    <definedName name="y" localSheetId="42" hidden="1">'[3]Time series'!#REF!</definedName>
    <definedName name="y" localSheetId="44" hidden="1">'[3]Time series'!#REF!</definedName>
    <definedName name="y" localSheetId="5" hidden="1">'[3]Time series'!#REF!</definedName>
    <definedName name="y" localSheetId="51" hidden="1">'[3]Time series'!#REF!</definedName>
    <definedName name="y" localSheetId="58" hidden="1">'[3]Time series'!#REF!</definedName>
    <definedName name="y" localSheetId="59" hidden="1">'[3]Time series'!#REF!</definedName>
    <definedName name="y" localSheetId="17" hidden="1">'[3]Time series'!#REF!</definedName>
    <definedName name="y" localSheetId="6" hidden="1">'[3]Time series'!#REF!</definedName>
    <definedName name="y" hidden="1">'[3]Time series'!#REF!</definedName>
  </definedNames>
  <calcPr calcId="162913"/>
</workbook>
</file>

<file path=xl/calcChain.xml><?xml version="1.0" encoding="utf-8"?>
<calcChain xmlns="http://schemas.openxmlformats.org/spreadsheetml/2006/main">
  <c r="AJ67" i="82" l="1"/>
  <c r="AF67" i="82"/>
  <c r="T67" i="82"/>
  <c r="P67" i="82"/>
  <c r="D67" i="82"/>
  <c r="BI66" i="82"/>
  <c r="AW66" i="82"/>
  <c r="AS66" i="82"/>
  <c r="AK66" i="82"/>
  <c r="AG66" i="82"/>
  <c r="AC66" i="82"/>
  <c r="U66" i="82"/>
  <c r="Q66" i="82"/>
  <c r="M66" i="82"/>
  <c r="E66" i="82"/>
  <c r="BJ65" i="82"/>
  <c r="BF65" i="82"/>
  <c r="AX65" i="82"/>
  <c r="AT65" i="82"/>
  <c r="AP65" i="82"/>
  <c r="AH65" i="82"/>
  <c r="AD65" i="82"/>
  <c r="Z65" i="82"/>
  <c r="R65" i="82"/>
  <c r="N65" i="82"/>
  <c r="J65" i="82"/>
  <c r="BK64" i="82"/>
  <c r="BG64" i="82"/>
  <c r="BC64" i="82"/>
  <c r="AU64" i="82"/>
  <c r="AQ64" i="82"/>
  <c r="AM64" i="82"/>
  <c r="AE64" i="82"/>
  <c r="AA64" i="82"/>
  <c r="W64" i="82"/>
  <c r="O64" i="82"/>
  <c r="K64" i="82"/>
  <c r="G64" i="82"/>
  <c r="BH54" i="82"/>
  <c r="BD54" i="82"/>
  <c r="AZ54" i="82"/>
  <c r="AR54" i="82"/>
  <c r="AN54" i="82"/>
  <c r="AJ54" i="82"/>
  <c r="AB54" i="82"/>
  <c r="X54" i="82"/>
  <c r="T54" i="82"/>
  <c r="L54" i="82"/>
  <c r="H54" i="82"/>
  <c r="D54" i="82"/>
  <c r="BE53" i="82"/>
  <c r="BA53" i="82"/>
  <c r="AW53" i="82"/>
  <c r="AO53" i="82"/>
  <c r="AK53" i="82"/>
  <c r="AI53" i="82"/>
  <c r="AC53" i="82"/>
  <c r="AA53" i="82"/>
  <c r="U53" i="82"/>
  <c r="S53" i="82"/>
  <c r="M53" i="82"/>
  <c r="K53" i="82"/>
  <c r="E53" i="82"/>
  <c r="C53" i="82"/>
  <c r="BF52" i="82"/>
  <c r="BD52" i="82"/>
  <c r="AX52" i="82"/>
  <c r="AV52" i="82"/>
  <c r="AP52" i="82"/>
  <c r="AN52" i="82"/>
  <c r="AH52" i="82"/>
  <c r="AF52" i="82"/>
  <c r="Z52" i="82"/>
  <c r="X52" i="82"/>
  <c r="R52" i="82"/>
  <c r="P52" i="82"/>
  <c r="J52" i="82"/>
  <c r="H52" i="82"/>
  <c r="BK51" i="82"/>
  <c r="BI51" i="82"/>
  <c r="BC51" i="82"/>
  <c r="BA51" i="82"/>
  <c r="AU51" i="82"/>
  <c r="AS51" i="82"/>
  <c r="AM51" i="82"/>
  <c r="AK51" i="82"/>
  <c r="AE51" i="82"/>
  <c r="AC51" i="82"/>
  <c r="W51" i="82"/>
  <c r="U51" i="82"/>
  <c r="O51" i="82"/>
  <c r="M51" i="82"/>
  <c r="G51" i="82"/>
  <c r="E51" i="82"/>
  <c r="BK67" i="82"/>
  <c r="BJ67" i="82"/>
  <c r="BI67" i="82"/>
  <c r="BH67" i="82"/>
  <c r="BG67" i="82"/>
  <c r="BF67" i="82"/>
  <c r="BE67" i="82"/>
  <c r="BD67" i="82"/>
  <c r="BC67" i="82"/>
  <c r="BB67" i="82"/>
  <c r="BA67" i="82"/>
  <c r="AZ67" i="82"/>
  <c r="AY67" i="82"/>
  <c r="AX67" i="82"/>
  <c r="AW67" i="82"/>
  <c r="AV67" i="82"/>
  <c r="AU67" i="82"/>
  <c r="AT67" i="82"/>
  <c r="AS67" i="82"/>
  <c r="AR67" i="82"/>
  <c r="AQ67" i="82"/>
  <c r="AP67" i="82"/>
  <c r="AO67" i="82"/>
  <c r="AN67" i="82"/>
  <c r="AM67" i="82"/>
  <c r="AL67" i="82"/>
  <c r="AK67" i="82"/>
  <c r="AI67" i="82"/>
  <c r="AH67" i="82"/>
  <c r="AG67" i="82"/>
  <c r="AE67" i="82"/>
  <c r="AD67" i="82"/>
  <c r="AC67" i="82"/>
  <c r="AB67" i="82"/>
  <c r="AA67" i="82"/>
  <c r="Z67" i="82"/>
  <c r="Y67" i="82"/>
  <c r="X67" i="82"/>
  <c r="W67" i="82"/>
  <c r="V67" i="82"/>
  <c r="U67" i="82"/>
  <c r="S67" i="82"/>
  <c r="R67" i="82"/>
  <c r="Q67" i="82"/>
  <c r="O67" i="82"/>
  <c r="N67" i="82"/>
  <c r="M67" i="82"/>
  <c r="L67" i="82"/>
  <c r="K67" i="82"/>
  <c r="J67" i="82"/>
  <c r="I67" i="82"/>
  <c r="H67" i="82"/>
  <c r="G67" i="82"/>
  <c r="F67" i="82"/>
  <c r="E67" i="82"/>
  <c r="C67" i="82"/>
  <c r="BK66" i="82"/>
  <c r="BJ66" i="82"/>
  <c r="BH66" i="82"/>
  <c r="BG66" i="82"/>
  <c r="BF66" i="82"/>
  <c r="BE66" i="82"/>
  <c r="BD66" i="82"/>
  <c r="BC66" i="82"/>
  <c r="BB66" i="82"/>
  <c r="BA66" i="82"/>
  <c r="AZ66" i="82"/>
  <c r="AY66" i="82"/>
  <c r="AX66" i="82"/>
  <c r="AV66" i="82"/>
  <c r="AU66" i="82"/>
  <c r="AT66" i="82"/>
  <c r="AR66" i="82"/>
  <c r="AQ66" i="82"/>
  <c r="AP66" i="82"/>
  <c r="AO66" i="82"/>
  <c r="AN66" i="82"/>
  <c r="AM66" i="82"/>
  <c r="AL66" i="82"/>
  <c r="AJ66" i="82"/>
  <c r="AI66" i="82"/>
  <c r="AH66" i="82"/>
  <c r="AF66" i="82"/>
  <c r="AE66" i="82"/>
  <c r="AD66" i="82"/>
  <c r="AB66" i="82"/>
  <c r="AA66" i="82"/>
  <c r="Z66" i="82"/>
  <c r="Y66" i="82"/>
  <c r="X66" i="82"/>
  <c r="W66" i="82"/>
  <c r="V66" i="82"/>
  <c r="T66" i="82"/>
  <c r="S66" i="82"/>
  <c r="R66" i="82"/>
  <c r="P66" i="82"/>
  <c r="O66" i="82"/>
  <c r="N66" i="82"/>
  <c r="L66" i="82"/>
  <c r="K66" i="82"/>
  <c r="J66" i="82"/>
  <c r="I66" i="82"/>
  <c r="H66" i="82"/>
  <c r="G66" i="82"/>
  <c r="F66" i="82"/>
  <c r="D66" i="82"/>
  <c r="C66" i="82"/>
  <c r="BK65" i="82"/>
  <c r="BI65" i="82"/>
  <c r="BH65" i="82"/>
  <c r="BG65" i="82"/>
  <c r="BE65" i="82"/>
  <c r="BD65" i="82"/>
  <c r="BC65" i="82"/>
  <c r="BB65" i="82"/>
  <c r="BA65" i="82"/>
  <c r="AZ65" i="82"/>
  <c r="AY65" i="82"/>
  <c r="AW65" i="82"/>
  <c r="AV65" i="82"/>
  <c r="AU65" i="82"/>
  <c r="AS65" i="82"/>
  <c r="AR65" i="82"/>
  <c r="AQ65" i="82"/>
  <c r="AO65" i="82"/>
  <c r="AN65" i="82"/>
  <c r="AM65" i="82"/>
  <c r="AL65" i="82"/>
  <c r="AK65" i="82"/>
  <c r="AJ65" i="82"/>
  <c r="AI65" i="82"/>
  <c r="AG65" i="82"/>
  <c r="AF65" i="82"/>
  <c r="AE65" i="82"/>
  <c r="AC65" i="82"/>
  <c r="AB65" i="82"/>
  <c r="AA65" i="82"/>
  <c r="Y65" i="82"/>
  <c r="X65" i="82"/>
  <c r="W65" i="82"/>
  <c r="V65" i="82"/>
  <c r="U65" i="82"/>
  <c r="T65" i="82"/>
  <c r="S65" i="82"/>
  <c r="Q65" i="82"/>
  <c r="P65" i="82"/>
  <c r="O65" i="82"/>
  <c r="M65" i="82"/>
  <c r="L65" i="82"/>
  <c r="K65" i="82"/>
  <c r="I65" i="82"/>
  <c r="H65" i="82"/>
  <c r="G65" i="82"/>
  <c r="F65" i="82"/>
  <c r="E65" i="82"/>
  <c r="D65" i="82"/>
  <c r="C65" i="82"/>
  <c r="BJ64" i="82"/>
  <c r="BI64" i="82"/>
  <c r="BH64" i="82"/>
  <c r="BF64" i="82"/>
  <c r="BE64" i="82"/>
  <c r="BD64" i="82"/>
  <c r="BB64" i="82"/>
  <c r="BA64" i="82"/>
  <c r="AZ64" i="82"/>
  <c r="AY64" i="82"/>
  <c r="AX64" i="82"/>
  <c r="AW64" i="82"/>
  <c r="AV64" i="82"/>
  <c r="AT64" i="82"/>
  <c r="AS64" i="82"/>
  <c r="AR64" i="82"/>
  <c r="AP64" i="82"/>
  <c r="AO64" i="82"/>
  <c r="AN64" i="82"/>
  <c r="AL64" i="82"/>
  <c r="AK64" i="82"/>
  <c r="AJ64" i="82"/>
  <c r="AI64" i="82"/>
  <c r="AH64" i="82"/>
  <c r="AG64" i="82"/>
  <c r="AF64" i="82"/>
  <c r="AD64" i="82"/>
  <c r="AC64" i="82"/>
  <c r="AB64" i="82"/>
  <c r="Z64" i="82"/>
  <c r="Y64" i="82"/>
  <c r="X64" i="82"/>
  <c r="V64" i="82"/>
  <c r="U64" i="82"/>
  <c r="T64" i="82"/>
  <c r="S64" i="82"/>
  <c r="R64" i="82"/>
  <c r="Q64" i="82"/>
  <c r="P64" i="82"/>
  <c r="N64" i="82"/>
  <c r="M64" i="82"/>
  <c r="L64" i="82"/>
  <c r="J64" i="82"/>
  <c r="I64" i="82"/>
  <c r="H64" i="82"/>
  <c r="F64" i="82"/>
  <c r="E64" i="82"/>
  <c r="D64" i="82"/>
  <c r="C64" i="82"/>
  <c r="BK54" i="82"/>
  <c r="BJ54" i="82"/>
  <c r="BI54" i="82"/>
  <c r="BG54" i="82"/>
  <c r="BF54" i="82"/>
  <c r="BE54" i="82"/>
  <c r="BC54" i="82"/>
  <c r="BB54" i="82"/>
  <c r="BA54" i="82"/>
  <c r="AY54" i="82"/>
  <c r="AX54" i="82"/>
  <c r="AW54" i="82"/>
  <c r="AV54" i="82"/>
  <c r="AU54" i="82"/>
  <c r="AT54" i="82"/>
  <c r="AS54" i="82"/>
  <c r="AQ54" i="82"/>
  <c r="AP54" i="82"/>
  <c r="AO54" i="82"/>
  <c r="AM54" i="82"/>
  <c r="AL54" i="82"/>
  <c r="AK54" i="82"/>
  <c r="AI54" i="82"/>
  <c r="AH54" i="82"/>
  <c r="AG54" i="82"/>
  <c r="AF54" i="82"/>
  <c r="AE54" i="82"/>
  <c r="AD54" i="82"/>
  <c r="AC54" i="82"/>
  <c r="AA54" i="82"/>
  <c r="Z54" i="82"/>
  <c r="Y54" i="82"/>
  <c r="W54" i="82"/>
  <c r="V54" i="82"/>
  <c r="U54" i="82"/>
  <c r="S54" i="82"/>
  <c r="R54" i="82"/>
  <c r="Q54" i="82"/>
  <c r="P54" i="82"/>
  <c r="O54" i="82"/>
  <c r="N54" i="82"/>
  <c r="M54" i="82"/>
  <c r="K54" i="82"/>
  <c r="J54" i="82"/>
  <c r="I54" i="82"/>
  <c r="G54" i="82"/>
  <c r="F54" i="82"/>
  <c r="E54" i="82"/>
  <c r="C54" i="82"/>
  <c r="BK53" i="82"/>
  <c r="BJ53" i="82"/>
  <c r="BI53" i="82"/>
  <c r="BH53" i="82"/>
  <c r="BG53" i="82"/>
  <c r="BF53" i="82"/>
  <c r="BD53" i="82"/>
  <c r="BC53" i="82"/>
  <c r="BB53" i="82"/>
  <c r="AZ53" i="82"/>
  <c r="AY53" i="82"/>
  <c r="AX53" i="82"/>
  <c r="AV53" i="82"/>
  <c r="AU53" i="82"/>
  <c r="AT53" i="82"/>
  <c r="AS53" i="82"/>
  <c r="AR53" i="82"/>
  <c r="AQ53" i="82"/>
  <c r="AP53" i="82"/>
  <c r="AN53" i="82"/>
  <c r="AM53" i="82"/>
  <c r="AL53" i="82"/>
  <c r="AJ53" i="82"/>
  <c r="AH53" i="82"/>
  <c r="AG53" i="82"/>
  <c r="AF53" i="82"/>
  <c r="AE53" i="82"/>
  <c r="AD53" i="82"/>
  <c r="AB53" i="82"/>
  <c r="Z53" i="82"/>
  <c r="Y53" i="82"/>
  <c r="X53" i="82"/>
  <c r="W53" i="82"/>
  <c r="V53" i="82"/>
  <c r="T53" i="82"/>
  <c r="R53" i="82"/>
  <c r="Q53" i="82"/>
  <c r="P53" i="82"/>
  <c r="O53" i="82"/>
  <c r="N53" i="82"/>
  <c r="L53" i="82"/>
  <c r="J53" i="82"/>
  <c r="I53" i="82"/>
  <c r="H53" i="82"/>
  <c r="G53" i="82"/>
  <c r="F53" i="82"/>
  <c r="D53" i="82"/>
  <c r="BK52" i="82"/>
  <c r="BJ52" i="82"/>
  <c r="BI52" i="82"/>
  <c r="BH52" i="82"/>
  <c r="BG52" i="82"/>
  <c r="BE52" i="82"/>
  <c r="BC52" i="82"/>
  <c r="BB52" i="82"/>
  <c r="BA52" i="82"/>
  <c r="AZ52" i="82"/>
  <c r="AY52" i="82"/>
  <c r="AW52" i="82"/>
  <c r="AU52" i="82"/>
  <c r="AT52" i="82"/>
  <c r="AS52" i="82"/>
  <c r="AR52" i="82"/>
  <c r="AQ52" i="82"/>
  <c r="AO52" i="82"/>
  <c r="AM52" i="82"/>
  <c r="AL52" i="82"/>
  <c r="AK52" i="82"/>
  <c r="AJ52" i="82"/>
  <c r="AI52" i="82"/>
  <c r="AG52" i="82"/>
  <c r="AE52" i="82"/>
  <c r="AD52" i="82"/>
  <c r="AC52" i="82"/>
  <c r="AB52" i="82"/>
  <c r="AA52" i="82"/>
  <c r="Y52" i="82"/>
  <c r="W52" i="82"/>
  <c r="V52" i="82"/>
  <c r="U52" i="82"/>
  <c r="T52" i="82"/>
  <c r="S52" i="82"/>
  <c r="Q52" i="82"/>
  <c r="O52" i="82"/>
  <c r="N52" i="82"/>
  <c r="M52" i="82"/>
  <c r="L52" i="82"/>
  <c r="K52" i="82"/>
  <c r="I52" i="82"/>
  <c r="G52" i="82"/>
  <c r="F52" i="82"/>
  <c r="E52" i="82"/>
  <c r="D52" i="82"/>
  <c r="C52" i="82"/>
  <c r="BJ51" i="82"/>
  <c r="BH51" i="82"/>
  <c r="BG51" i="82"/>
  <c r="BF51" i="82"/>
  <c r="BE51" i="82"/>
  <c r="BD51" i="82"/>
  <c r="BB51" i="82"/>
  <c r="AZ51" i="82"/>
  <c r="AY51" i="82"/>
  <c r="AX51" i="82"/>
  <c r="AW51" i="82"/>
  <c r="AV51" i="82"/>
  <c r="AT51" i="82"/>
  <c r="AR51" i="82"/>
  <c r="AQ51" i="82"/>
  <c r="AP51" i="82"/>
  <c r="AO51" i="82"/>
  <c r="AN51" i="82"/>
  <c r="AL51" i="82"/>
  <c r="AJ51" i="82"/>
  <c r="AI51" i="82"/>
  <c r="AH51" i="82"/>
  <c r="AG51" i="82"/>
  <c r="AF51" i="82"/>
  <c r="AD51" i="82"/>
  <c r="AB51" i="82"/>
  <c r="AA51" i="82"/>
  <c r="Z51" i="82"/>
  <c r="Y51" i="82"/>
  <c r="X51" i="82"/>
  <c r="V51" i="82"/>
  <c r="T51" i="82"/>
  <c r="S51" i="82"/>
  <c r="R51" i="82"/>
  <c r="Q51" i="82"/>
  <c r="P51" i="82"/>
  <c r="N51" i="82"/>
  <c r="L51" i="82"/>
  <c r="K51" i="82"/>
  <c r="J51" i="82"/>
  <c r="I51" i="82"/>
  <c r="H51" i="82"/>
  <c r="F51" i="82"/>
  <c r="D51" i="82"/>
  <c r="C51" i="82"/>
  <c r="U46" i="79"/>
  <c r="M46" i="79"/>
  <c r="E46" i="79"/>
  <c r="BF45" i="79"/>
  <c r="AX45" i="79"/>
  <c r="AP45" i="79"/>
  <c r="AH45" i="79"/>
  <c r="Z45" i="79"/>
  <c r="R45" i="79"/>
  <c r="J45" i="79"/>
  <c r="BK44" i="79"/>
  <c r="BC44" i="79"/>
  <c r="AU44" i="79"/>
  <c r="AM44" i="79"/>
  <c r="AE44" i="79"/>
  <c r="W44" i="79"/>
  <c r="O44" i="79"/>
  <c r="G44" i="79"/>
  <c r="BK47" i="79"/>
  <c r="BJ47" i="79"/>
  <c r="BI47" i="79"/>
  <c r="BH47" i="79"/>
  <c r="BG47" i="79"/>
  <c r="BF47" i="79"/>
  <c r="BE47" i="79"/>
  <c r="BD47" i="79"/>
  <c r="BC47" i="79"/>
  <c r="BB47" i="79"/>
  <c r="BA47" i="79"/>
  <c r="AZ47" i="79"/>
  <c r="AY47" i="79"/>
  <c r="AX47" i="79"/>
  <c r="AW47" i="79"/>
  <c r="AV47" i="79"/>
  <c r="AU47" i="79"/>
  <c r="AT47" i="79"/>
  <c r="AS47" i="79"/>
  <c r="AR47" i="79"/>
  <c r="AQ47" i="79"/>
  <c r="AP47" i="79"/>
  <c r="AO47" i="79"/>
  <c r="AN47" i="79"/>
  <c r="AM47" i="79"/>
  <c r="AL47" i="79"/>
  <c r="AK47" i="79"/>
  <c r="AJ47" i="79"/>
  <c r="AI47" i="79"/>
  <c r="AH47" i="79"/>
  <c r="AG47" i="79"/>
  <c r="AF47" i="79"/>
  <c r="AE47" i="79"/>
  <c r="AD47" i="79"/>
  <c r="AC47" i="79"/>
  <c r="AB47" i="79"/>
  <c r="AA47" i="79"/>
  <c r="Z47" i="79"/>
  <c r="Y47" i="79"/>
  <c r="X47" i="79"/>
  <c r="W47" i="79"/>
  <c r="V47" i="79"/>
  <c r="U47" i="79"/>
  <c r="T47" i="79"/>
  <c r="S47" i="79"/>
  <c r="R47" i="79"/>
  <c r="Q47" i="79"/>
  <c r="P47" i="79"/>
  <c r="O47" i="79"/>
  <c r="N47" i="79"/>
  <c r="M47" i="79"/>
  <c r="L47" i="79"/>
  <c r="K47" i="79"/>
  <c r="J47" i="79"/>
  <c r="I47" i="79"/>
  <c r="H47" i="79"/>
  <c r="G47" i="79"/>
  <c r="F47" i="79"/>
  <c r="E47" i="79"/>
  <c r="D47" i="79"/>
  <c r="C47" i="79"/>
  <c r="BK46" i="79"/>
  <c r="BJ46" i="79"/>
  <c r="BI46" i="79"/>
  <c r="BH46" i="79"/>
  <c r="BG46" i="79"/>
  <c r="BF46" i="79"/>
  <c r="BE46" i="79"/>
  <c r="BD46" i="79"/>
  <c r="BC46" i="79"/>
  <c r="BB46" i="79"/>
  <c r="BA46" i="79"/>
  <c r="AZ46" i="79"/>
  <c r="AY46" i="79"/>
  <c r="AX46" i="79"/>
  <c r="AW46" i="79"/>
  <c r="AV46" i="79"/>
  <c r="AU46" i="79"/>
  <c r="AT46" i="79"/>
  <c r="AS46" i="79"/>
  <c r="AR46" i="79"/>
  <c r="AQ46" i="79"/>
  <c r="AP46" i="79"/>
  <c r="AO46" i="79"/>
  <c r="AN46" i="79"/>
  <c r="AM46" i="79"/>
  <c r="AL46" i="79"/>
  <c r="AK46" i="79"/>
  <c r="AJ46" i="79"/>
  <c r="AI46" i="79"/>
  <c r="AH46" i="79"/>
  <c r="AG46" i="79"/>
  <c r="AF46" i="79"/>
  <c r="AE46" i="79"/>
  <c r="AD46" i="79"/>
  <c r="AC46" i="79"/>
  <c r="AB46" i="79"/>
  <c r="AA46" i="79"/>
  <c r="Z46" i="79"/>
  <c r="Y46" i="79"/>
  <c r="X46" i="79"/>
  <c r="W46" i="79"/>
  <c r="V46" i="79"/>
  <c r="T46" i="79"/>
  <c r="S46" i="79"/>
  <c r="R46" i="79"/>
  <c r="Q46" i="79"/>
  <c r="P46" i="79"/>
  <c r="O46" i="79"/>
  <c r="N46" i="79"/>
  <c r="L46" i="79"/>
  <c r="K46" i="79"/>
  <c r="J46" i="79"/>
  <c r="I46" i="79"/>
  <c r="H46" i="79"/>
  <c r="G46" i="79"/>
  <c r="F46" i="79"/>
  <c r="D46" i="79"/>
  <c r="C46" i="79"/>
  <c r="BK45" i="79"/>
  <c r="BJ45" i="79"/>
  <c r="BI45" i="79"/>
  <c r="BH45" i="79"/>
  <c r="BG45" i="79"/>
  <c r="BE45" i="79"/>
  <c r="BD45" i="79"/>
  <c r="BC45" i="79"/>
  <c r="BB45" i="79"/>
  <c r="BA45" i="79"/>
  <c r="AZ45" i="79"/>
  <c r="AY45" i="79"/>
  <c r="AW45" i="79"/>
  <c r="AV45" i="79"/>
  <c r="AU45" i="79"/>
  <c r="AT45" i="79"/>
  <c r="AS45" i="79"/>
  <c r="AR45" i="79"/>
  <c r="AQ45" i="79"/>
  <c r="AO45" i="79"/>
  <c r="AN45" i="79"/>
  <c r="AM45" i="79"/>
  <c r="AL45" i="79"/>
  <c r="AK45" i="79"/>
  <c r="AJ45" i="79"/>
  <c r="AI45" i="79"/>
  <c r="AG45" i="79"/>
  <c r="AF45" i="79"/>
  <c r="AE45" i="79"/>
  <c r="AD45" i="79"/>
  <c r="AC45" i="79"/>
  <c r="AB45" i="79"/>
  <c r="AA45" i="79"/>
  <c r="Y45" i="79"/>
  <c r="X45" i="79"/>
  <c r="W45" i="79"/>
  <c r="V45" i="79"/>
  <c r="U45" i="79"/>
  <c r="T45" i="79"/>
  <c r="S45" i="79"/>
  <c r="Q45" i="79"/>
  <c r="P45" i="79"/>
  <c r="O45" i="79"/>
  <c r="N45" i="79"/>
  <c r="M45" i="79"/>
  <c r="L45" i="79"/>
  <c r="K45" i="79"/>
  <c r="I45" i="79"/>
  <c r="H45" i="79"/>
  <c r="G45" i="79"/>
  <c r="F45" i="79"/>
  <c r="E45" i="79"/>
  <c r="D45" i="79"/>
  <c r="C45" i="79"/>
  <c r="BJ44" i="79"/>
  <c r="BI44" i="79"/>
  <c r="BH44" i="79"/>
  <c r="BG44" i="79"/>
  <c r="BF44" i="79"/>
  <c r="BE44" i="79"/>
  <c r="BD44" i="79"/>
  <c r="BB44" i="79"/>
  <c r="BA44" i="79"/>
  <c r="AZ44" i="79"/>
  <c r="AY44" i="79"/>
  <c r="AX44" i="79"/>
  <c r="AW44" i="79"/>
  <c r="AV44" i="79"/>
  <c r="AT44" i="79"/>
  <c r="AS44" i="79"/>
  <c r="AR44" i="79"/>
  <c r="AQ44" i="79"/>
  <c r="AP44" i="79"/>
  <c r="AO44" i="79"/>
  <c r="AN44" i="79"/>
  <c r="AL44" i="79"/>
  <c r="AK44" i="79"/>
  <c r="AJ44" i="79"/>
  <c r="AI44" i="79"/>
  <c r="AH44" i="79"/>
  <c r="AG44" i="79"/>
  <c r="AF44" i="79"/>
  <c r="AD44" i="79"/>
  <c r="AC44" i="79"/>
  <c r="AB44" i="79"/>
  <c r="AA44" i="79"/>
  <c r="Z44" i="79"/>
  <c r="Y44" i="79"/>
  <c r="X44" i="79"/>
  <c r="V44" i="79"/>
  <c r="U44" i="79"/>
  <c r="T44" i="79"/>
  <c r="S44" i="79"/>
  <c r="R44" i="79"/>
  <c r="Q44" i="79"/>
  <c r="P44" i="79"/>
  <c r="N44" i="79"/>
  <c r="M44" i="79"/>
  <c r="L44" i="79"/>
  <c r="K44" i="79"/>
  <c r="J44" i="79"/>
  <c r="I44" i="79"/>
  <c r="H44" i="79"/>
  <c r="F44" i="79"/>
  <c r="E44" i="79"/>
  <c r="D44" i="79"/>
  <c r="C44" i="79"/>
  <c r="G15" i="65" l="1"/>
  <c r="F15" i="65"/>
  <c r="G14" i="65"/>
  <c r="F14" i="65"/>
  <c r="G13" i="65"/>
  <c r="F13" i="65"/>
  <c r="G12" i="65"/>
  <c r="F12" i="65"/>
  <c r="G11" i="65"/>
  <c r="F11" i="65"/>
  <c r="G10" i="65"/>
  <c r="F10" i="65"/>
  <c r="G9" i="65"/>
  <c r="F9" i="65"/>
  <c r="G8" i="65"/>
  <c r="F8" i="65"/>
  <c r="G7" i="65"/>
  <c r="F7" i="65"/>
  <c r="G6" i="65"/>
  <c r="F6" i="65"/>
  <c r="R6" i="55" l="1"/>
  <c r="R6" i="54"/>
  <c r="G26" i="52"/>
  <c r="F26" i="52"/>
  <c r="E26" i="52"/>
  <c r="D26" i="52"/>
  <c r="R6" i="52"/>
  <c r="U13" i="51"/>
  <c r="U10" i="51"/>
  <c r="BV8" i="51"/>
  <c r="BV13" i="51" s="1"/>
  <c r="BU8" i="51"/>
  <c r="BU13" i="51" s="1"/>
  <c r="BT8" i="51"/>
  <c r="BT13" i="51" s="1"/>
  <c r="BS8" i="51"/>
  <c r="BS13" i="51" s="1"/>
  <c r="BR8" i="51"/>
  <c r="BR13" i="51" s="1"/>
  <c r="BQ8" i="51"/>
  <c r="BQ13" i="51" s="1"/>
  <c r="BP8" i="51"/>
  <c r="BP13" i="51" s="1"/>
  <c r="BO8" i="51"/>
  <c r="BO13" i="51" s="1"/>
  <c r="BN8" i="51"/>
  <c r="BN13" i="51" s="1"/>
  <c r="BM8" i="51"/>
  <c r="BM13" i="51" s="1"/>
  <c r="BL8" i="51"/>
  <c r="BL13" i="51" s="1"/>
  <c r="BK8" i="51"/>
  <c r="BK13" i="51" s="1"/>
  <c r="BJ8" i="51"/>
  <c r="BJ13" i="51" s="1"/>
  <c r="BI8" i="51"/>
  <c r="BI13" i="51" s="1"/>
  <c r="BH8" i="51"/>
  <c r="BH13" i="51" s="1"/>
  <c r="BG8" i="51"/>
  <c r="BG13" i="51" s="1"/>
  <c r="BF8" i="51"/>
  <c r="BF13" i="51" s="1"/>
  <c r="BE8" i="51"/>
  <c r="BE13" i="51" s="1"/>
  <c r="BD8" i="51"/>
  <c r="BD13" i="51" s="1"/>
  <c r="BC8" i="51"/>
  <c r="BC13" i="51" s="1"/>
  <c r="BB8" i="51"/>
  <c r="BB13" i="51" s="1"/>
  <c r="BA8" i="51"/>
  <c r="BA13" i="51" s="1"/>
  <c r="AZ8" i="51"/>
  <c r="AZ13" i="51" s="1"/>
  <c r="AY8" i="51"/>
  <c r="AY13" i="51" s="1"/>
  <c r="AX8" i="51"/>
  <c r="AX13" i="51" s="1"/>
  <c r="AW8" i="51"/>
  <c r="AW13" i="51" s="1"/>
  <c r="AV8" i="51"/>
  <c r="AV13" i="51" s="1"/>
  <c r="AU8" i="51"/>
  <c r="AU13" i="51" s="1"/>
  <c r="AT8" i="51"/>
  <c r="AT13" i="51" s="1"/>
  <c r="AS8" i="51"/>
  <c r="AS13" i="51" s="1"/>
  <c r="AR8" i="51"/>
  <c r="AR13" i="51" s="1"/>
  <c r="AQ8" i="51"/>
  <c r="AQ13" i="51" s="1"/>
  <c r="AP8" i="51"/>
  <c r="AP13" i="51" s="1"/>
  <c r="AO8" i="51"/>
  <c r="AO13" i="51" s="1"/>
  <c r="AN8" i="51"/>
  <c r="AN13" i="51" s="1"/>
  <c r="AM8" i="51"/>
  <c r="AM13" i="51" s="1"/>
  <c r="AL8" i="51"/>
  <c r="AL13" i="51" s="1"/>
  <c r="AK8" i="51"/>
  <c r="AK13" i="51" s="1"/>
  <c r="AJ8" i="51"/>
  <c r="AJ13" i="51" s="1"/>
  <c r="AI8" i="51"/>
  <c r="AI13" i="51" s="1"/>
  <c r="AH8" i="51"/>
  <c r="AH13" i="51" s="1"/>
  <c r="AG8" i="51"/>
  <c r="AG13" i="51" s="1"/>
  <c r="AF8" i="51"/>
  <c r="AF13" i="51" s="1"/>
  <c r="AE8" i="51"/>
  <c r="AE13" i="51" s="1"/>
  <c r="AD8" i="51"/>
  <c r="AD13" i="51" s="1"/>
  <c r="AC8" i="51"/>
  <c r="AC13" i="51" s="1"/>
  <c r="AB8" i="51"/>
  <c r="AB13" i="51" s="1"/>
  <c r="AA8" i="51"/>
  <c r="AA13" i="51" s="1"/>
  <c r="Z8" i="51"/>
  <c r="Z13" i="51" s="1"/>
  <c r="Y8" i="51"/>
  <c r="Y13" i="51" s="1"/>
  <c r="X8" i="51"/>
  <c r="X13" i="51" s="1"/>
  <c r="W8" i="51"/>
  <c r="W13" i="51" s="1"/>
  <c r="V8" i="51"/>
  <c r="V13" i="51" s="1"/>
  <c r="BV7" i="51"/>
  <c r="BV10" i="51" s="1"/>
  <c r="BU7" i="51"/>
  <c r="BU10" i="51" s="1"/>
  <c r="BT7" i="51"/>
  <c r="BT10" i="51" s="1"/>
  <c r="BS7" i="51"/>
  <c r="BS10" i="51" s="1"/>
  <c r="BR7" i="51"/>
  <c r="BR10" i="51" s="1"/>
  <c r="BQ7" i="51"/>
  <c r="BQ10" i="51" s="1"/>
  <c r="BP7" i="51"/>
  <c r="BP10" i="51" s="1"/>
  <c r="BO7" i="51"/>
  <c r="BO10" i="51" s="1"/>
  <c r="BN7" i="51"/>
  <c r="BN10" i="51" s="1"/>
  <c r="BM7" i="51"/>
  <c r="BM10" i="51" s="1"/>
  <c r="BL7" i="51"/>
  <c r="BL10" i="51" s="1"/>
  <c r="BK7" i="51"/>
  <c r="BK10" i="51" s="1"/>
  <c r="BJ7" i="51"/>
  <c r="BJ10" i="51" s="1"/>
  <c r="BI7" i="51"/>
  <c r="BI10" i="51" s="1"/>
  <c r="BH7" i="51"/>
  <c r="BH10" i="51" s="1"/>
  <c r="BG7" i="51"/>
  <c r="BG10" i="51" s="1"/>
  <c r="BF7" i="51"/>
  <c r="BF10" i="51" s="1"/>
  <c r="BE7" i="51"/>
  <c r="BE10" i="51" s="1"/>
  <c r="BD7" i="51"/>
  <c r="BD10" i="51" s="1"/>
  <c r="BC7" i="51"/>
  <c r="BC10" i="51" s="1"/>
  <c r="BB7" i="51"/>
  <c r="BB10" i="51" s="1"/>
  <c r="BA7" i="51"/>
  <c r="BA10" i="51" s="1"/>
  <c r="AZ7" i="51"/>
  <c r="AZ10" i="51" s="1"/>
  <c r="AY7" i="51"/>
  <c r="AY10" i="51" s="1"/>
  <c r="AX7" i="51"/>
  <c r="AX10" i="51" s="1"/>
  <c r="AW7" i="51"/>
  <c r="AW10" i="51" s="1"/>
  <c r="AV7" i="51"/>
  <c r="AV10" i="51" s="1"/>
  <c r="AU7" i="51"/>
  <c r="AU10" i="51" s="1"/>
  <c r="AT7" i="51"/>
  <c r="AT10" i="51" s="1"/>
  <c r="AS7" i="51"/>
  <c r="AS10" i="51" s="1"/>
  <c r="AR7" i="51"/>
  <c r="AR10" i="51" s="1"/>
  <c r="AQ7" i="51"/>
  <c r="AQ10" i="51" s="1"/>
  <c r="AP7" i="51"/>
  <c r="AP10" i="51" s="1"/>
  <c r="AO7" i="51"/>
  <c r="AO10" i="51" s="1"/>
  <c r="AN7" i="51"/>
  <c r="AN10" i="51" s="1"/>
  <c r="AM7" i="51"/>
  <c r="AM10" i="51" s="1"/>
  <c r="AL7" i="51"/>
  <c r="AL10" i="51" s="1"/>
  <c r="AK7" i="51"/>
  <c r="AK10" i="51" s="1"/>
  <c r="AJ7" i="51"/>
  <c r="AJ10" i="51" s="1"/>
  <c r="AI7" i="51"/>
  <c r="AI10" i="51" s="1"/>
  <c r="AH7" i="51"/>
  <c r="AH10" i="51" s="1"/>
  <c r="AG7" i="51"/>
  <c r="AG10" i="51" s="1"/>
  <c r="AF7" i="51"/>
  <c r="AF10" i="51" s="1"/>
  <c r="AE7" i="51"/>
  <c r="AE10" i="51" s="1"/>
  <c r="AD7" i="51"/>
  <c r="AD10" i="51" s="1"/>
  <c r="AC7" i="51"/>
  <c r="AC10" i="51" s="1"/>
  <c r="AB7" i="51"/>
  <c r="AB10" i="51" s="1"/>
  <c r="AA7" i="51"/>
  <c r="AA10" i="51" s="1"/>
  <c r="Z7" i="51"/>
  <c r="Z10" i="51" s="1"/>
  <c r="Y7" i="51"/>
  <c r="Y10" i="51" s="1"/>
  <c r="X7" i="51"/>
  <c r="X10" i="51" s="1"/>
  <c r="W7" i="51"/>
  <c r="W10" i="51" s="1"/>
  <c r="V7" i="51"/>
  <c r="V10" i="51" s="1"/>
  <c r="V5" i="51"/>
  <c r="T5" i="51"/>
  <c r="S5" i="51"/>
  <c r="R5" i="51"/>
  <c r="Q5" i="51"/>
  <c r="P5" i="51"/>
  <c r="O5" i="51"/>
  <c r="N5" i="51"/>
  <c r="M5" i="51"/>
  <c r="L5" i="51"/>
  <c r="K5" i="51"/>
  <c r="J5" i="51"/>
  <c r="I5" i="51"/>
  <c r="H5" i="51"/>
  <c r="G5" i="51"/>
  <c r="F5" i="51"/>
  <c r="BV3" i="51"/>
  <c r="BU3" i="51"/>
  <c r="BT3" i="51"/>
  <c r="BS3" i="51"/>
  <c r="BR3" i="51"/>
  <c r="BQ3" i="51"/>
  <c r="BP3" i="51"/>
  <c r="BO3" i="51"/>
  <c r="BN3" i="51"/>
  <c r="BM3" i="51"/>
  <c r="BL3" i="51"/>
  <c r="BK3" i="51"/>
  <c r="BJ3" i="51"/>
  <c r="BI3" i="51"/>
  <c r="BH3" i="51"/>
  <c r="BG3" i="51"/>
  <c r="BF3" i="51"/>
  <c r="BE3" i="51"/>
  <c r="BD3" i="51"/>
  <c r="BC3" i="51"/>
  <c r="BB3" i="51"/>
  <c r="BA3" i="51"/>
  <c r="AZ3" i="51"/>
  <c r="AY3" i="51"/>
  <c r="AX3" i="51"/>
  <c r="AW3" i="51"/>
  <c r="AV3" i="51"/>
  <c r="AU3" i="51"/>
  <c r="AT3" i="51"/>
  <c r="AS3" i="51"/>
  <c r="AR3" i="51"/>
  <c r="AQ3" i="51"/>
  <c r="AP3" i="51"/>
  <c r="AO3" i="51"/>
  <c r="AN3" i="51"/>
  <c r="AM3" i="51"/>
  <c r="AL3" i="51"/>
  <c r="AK3" i="51"/>
  <c r="AJ3" i="51"/>
  <c r="AI3" i="51"/>
  <c r="AH3" i="51"/>
  <c r="AG3" i="51"/>
  <c r="AF3" i="51"/>
  <c r="AE3" i="51"/>
  <c r="AD3" i="51"/>
  <c r="AC3" i="51"/>
  <c r="AB3" i="51"/>
  <c r="AA3" i="51"/>
  <c r="Z3" i="51"/>
  <c r="Y3" i="51"/>
  <c r="X3" i="51"/>
  <c r="W3" i="51"/>
  <c r="V3" i="51"/>
  <c r="BV2" i="51"/>
  <c r="BU2" i="51"/>
  <c r="BT2" i="51"/>
  <c r="BS2" i="51"/>
  <c r="BR2" i="51"/>
  <c r="BQ2" i="51"/>
  <c r="BP2" i="51"/>
  <c r="BO2" i="51"/>
  <c r="BN2" i="51"/>
  <c r="BM2" i="51"/>
  <c r="BL2" i="51"/>
  <c r="BK2" i="51"/>
  <c r="BJ2" i="51"/>
  <c r="BI2" i="51"/>
  <c r="BH2" i="51"/>
  <c r="BG2" i="51"/>
  <c r="BF2" i="51"/>
  <c r="BE2" i="51"/>
  <c r="BD2" i="51"/>
  <c r="BC2" i="51"/>
  <c r="BB2" i="51"/>
  <c r="BA2" i="51"/>
  <c r="AZ2" i="51"/>
  <c r="AY2" i="51"/>
  <c r="AX2" i="51"/>
  <c r="AW2" i="51"/>
  <c r="AV2" i="51"/>
  <c r="AU2" i="51"/>
  <c r="AT2" i="51"/>
  <c r="AS2" i="51"/>
  <c r="AR2" i="51"/>
  <c r="AQ2" i="51"/>
  <c r="AP2" i="51"/>
  <c r="AO2" i="51"/>
  <c r="AN2" i="51"/>
  <c r="AM2" i="51"/>
  <c r="AL2" i="51"/>
  <c r="AK2" i="51"/>
  <c r="AJ2" i="51"/>
  <c r="AI2" i="51"/>
  <c r="AH2" i="51"/>
  <c r="AG2" i="51"/>
  <c r="AF2" i="51"/>
  <c r="AE2" i="51"/>
  <c r="AD2" i="51"/>
  <c r="AC2" i="51"/>
  <c r="AB2" i="51"/>
  <c r="AA2" i="51"/>
  <c r="Z2" i="51"/>
  <c r="Y2" i="51"/>
  <c r="X2" i="51"/>
  <c r="W2" i="51"/>
  <c r="V2" i="51"/>
  <c r="U18" i="50"/>
  <c r="BR15" i="50"/>
  <c r="BG15" i="50"/>
  <c r="BB15" i="50"/>
  <c r="AQ15" i="50"/>
  <c r="AL15" i="50"/>
  <c r="AA15" i="50"/>
  <c r="V15" i="50"/>
  <c r="U15" i="50"/>
  <c r="BV13" i="50"/>
  <c r="BV18" i="50" s="1"/>
  <c r="BU13" i="50"/>
  <c r="BU18" i="50" s="1"/>
  <c r="BT13" i="50"/>
  <c r="BT18" i="50" s="1"/>
  <c r="BS13" i="50"/>
  <c r="BS18" i="50" s="1"/>
  <c r="BR13" i="50"/>
  <c r="BR18" i="50" s="1"/>
  <c r="BQ13" i="50"/>
  <c r="BQ18" i="50" s="1"/>
  <c r="BP13" i="50"/>
  <c r="BP18" i="50" s="1"/>
  <c r="BO13" i="50"/>
  <c r="BO18" i="50" s="1"/>
  <c r="BN13" i="50"/>
  <c r="BN18" i="50" s="1"/>
  <c r="BM13" i="50"/>
  <c r="BM18" i="50" s="1"/>
  <c r="BL13" i="50"/>
  <c r="BL18" i="50" s="1"/>
  <c r="BK13" i="50"/>
  <c r="BK18" i="50" s="1"/>
  <c r="BJ13" i="50"/>
  <c r="BJ18" i="50" s="1"/>
  <c r="BI13" i="50"/>
  <c r="BI18" i="50" s="1"/>
  <c r="BH13" i="50"/>
  <c r="BH18" i="50" s="1"/>
  <c r="BG13" i="50"/>
  <c r="BG18" i="50" s="1"/>
  <c r="BF13" i="50"/>
  <c r="BF18" i="50" s="1"/>
  <c r="BE13" i="50"/>
  <c r="BE18" i="50" s="1"/>
  <c r="BD13" i="50"/>
  <c r="BD18" i="50" s="1"/>
  <c r="BC13" i="50"/>
  <c r="BC18" i="50" s="1"/>
  <c r="BB13" i="50"/>
  <c r="BB18" i="50" s="1"/>
  <c r="BA13" i="50"/>
  <c r="BA18" i="50" s="1"/>
  <c r="AZ13" i="50"/>
  <c r="AZ18" i="50" s="1"/>
  <c r="AY13" i="50"/>
  <c r="AY18" i="50" s="1"/>
  <c r="AX13" i="50"/>
  <c r="AX18" i="50" s="1"/>
  <c r="AW13" i="50"/>
  <c r="AW18" i="50" s="1"/>
  <c r="AV13" i="50"/>
  <c r="AV18" i="50" s="1"/>
  <c r="AU13" i="50"/>
  <c r="AU18" i="50" s="1"/>
  <c r="AT13" i="50"/>
  <c r="AT18" i="50" s="1"/>
  <c r="AS13" i="50"/>
  <c r="AS18" i="50" s="1"/>
  <c r="AR13" i="50"/>
  <c r="AR18" i="50" s="1"/>
  <c r="AQ13" i="50"/>
  <c r="AQ18" i="50" s="1"/>
  <c r="AP13" i="50"/>
  <c r="AP18" i="50" s="1"/>
  <c r="AO13" i="50"/>
  <c r="AO18" i="50" s="1"/>
  <c r="AN13" i="50"/>
  <c r="AN18" i="50" s="1"/>
  <c r="AM13" i="50"/>
  <c r="AM18" i="50" s="1"/>
  <c r="AL13" i="50"/>
  <c r="AL18" i="50" s="1"/>
  <c r="AK13" i="50"/>
  <c r="AK18" i="50" s="1"/>
  <c r="AJ13" i="50"/>
  <c r="AJ18" i="50" s="1"/>
  <c r="AI13" i="50"/>
  <c r="AI18" i="50" s="1"/>
  <c r="AH13" i="50"/>
  <c r="AH18" i="50" s="1"/>
  <c r="AG13" i="50"/>
  <c r="AG18" i="50" s="1"/>
  <c r="AF13" i="50"/>
  <c r="AF18" i="50" s="1"/>
  <c r="AE13" i="50"/>
  <c r="AE18" i="50" s="1"/>
  <c r="AD13" i="50"/>
  <c r="AD18" i="50" s="1"/>
  <c r="AC13" i="50"/>
  <c r="AC18" i="50" s="1"/>
  <c r="AB13" i="50"/>
  <c r="AB18" i="50" s="1"/>
  <c r="AA13" i="50"/>
  <c r="AA18" i="50" s="1"/>
  <c r="Z13" i="50"/>
  <c r="Z18" i="50" s="1"/>
  <c r="Y13" i="50"/>
  <c r="Y18" i="50" s="1"/>
  <c r="X13" i="50"/>
  <c r="X18" i="50" s="1"/>
  <c r="W13" i="50"/>
  <c r="W18" i="50" s="1"/>
  <c r="V13" i="50"/>
  <c r="V18" i="50" s="1"/>
  <c r="BV12" i="50"/>
  <c r="BV15" i="50" s="1"/>
  <c r="BU12" i="50"/>
  <c r="BU15" i="50" s="1"/>
  <c r="BT12" i="50"/>
  <c r="BT15" i="50" s="1"/>
  <c r="BS12" i="50"/>
  <c r="BS15" i="50" s="1"/>
  <c r="BR12" i="50"/>
  <c r="BQ12" i="50"/>
  <c r="BQ15" i="50" s="1"/>
  <c r="BP12" i="50"/>
  <c r="BP15" i="50" s="1"/>
  <c r="BO12" i="50"/>
  <c r="BO15" i="50" s="1"/>
  <c r="BN12" i="50"/>
  <c r="BN15" i="50" s="1"/>
  <c r="BM12" i="50"/>
  <c r="BM15" i="50" s="1"/>
  <c r="BL12" i="50"/>
  <c r="BL15" i="50" s="1"/>
  <c r="BK12" i="50"/>
  <c r="BK15" i="50" s="1"/>
  <c r="BJ12" i="50"/>
  <c r="BJ15" i="50" s="1"/>
  <c r="BI12" i="50"/>
  <c r="BI15" i="50" s="1"/>
  <c r="BH12" i="50"/>
  <c r="BH15" i="50" s="1"/>
  <c r="BG12" i="50"/>
  <c r="BF12" i="50"/>
  <c r="BF15" i="50" s="1"/>
  <c r="BE12" i="50"/>
  <c r="BE15" i="50" s="1"/>
  <c r="BD12" i="50"/>
  <c r="BD15" i="50" s="1"/>
  <c r="BC12" i="50"/>
  <c r="BC15" i="50" s="1"/>
  <c r="BB12" i="50"/>
  <c r="BA12" i="50"/>
  <c r="BA15" i="50" s="1"/>
  <c r="AZ12" i="50"/>
  <c r="AZ15" i="50" s="1"/>
  <c r="AY12" i="50"/>
  <c r="AY15" i="50" s="1"/>
  <c r="AX12" i="50"/>
  <c r="AX15" i="50" s="1"/>
  <c r="AW12" i="50"/>
  <c r="AW15" i="50" s="1"/>
  <c r="AV12" i="50"/>
  <c r="AV15" i="50" s="1"/>
  <c r="AU12" i="50"/>
  <c r="AU15" i="50" s="1"/>
  <c r="AT12" i="50"/>
  <c r="AT15" i="50" s="1"/>
  <c r="AS12" i="50"/>
  <c r="AS15" i="50" s="1"/>
  <c r="AR12" i="50"/>
  <c r="AR15" i="50" s="1"/>
  <c r="AQ12" i="50"/>
  <c r="AP12" i="50"/>
  <c r="AP15" i="50" s="1"/>
  <c r="AO12" i="50"/>
  <c r="AO15" i="50" s="1"/>
  <c r="AN12" i="50"/>
  <c r="AN15" i="50" s="1"/>
  <c r="AM12" i="50"/>
  <c r="AM15" i="50" s="1"/>
  <c r="AL12" i="50"/>
  <c r="AK12" i="50"/>
  <c r="AK15" i="50" s="1"/>
  <c r="AJ12" i="50"/>
  <c r="AJ15" i="50" s="1"/>
  <c r="AI12" i="50"/>
  <c r="AI15" i="50" s="1"/>
  <c r="AH12" i="50"/>
  <c r="AH15" i="50" s="1"/>
  <c r="AG12" i="50"/>
  <c r="AG15" i="50" s="1"/>
  <c r="AF12" i="50"/>
  <c r="AF15" i="50" s="1"/>
  <c r="AE12" i="50"/>
  <c r="AE15" i="50" s="1"/>
  <c r="AD12" i="50"/>
  <c r="AD15" i="50" s="1"/>
  <c r="AC12" i="50"/>
  <c r="AC15" i="50" s="1"/>
  <c r="AB12" i="50"/>
  <c r="AB15" i="50" s="1"/>
  <c r="AA12" i="50"/>
  <c r="Z12" i="50"/>
  <c r="Z15" i="50" s="1"/>
  <c r="Y12" i="50"/>
  <c r="Y15" i="50" s="1"/>
  <c r="X12" i="50"/>
  <c r="X15" i="50" s="1"/>
  <c r="W12" i="50"/>
  <c r="W15" i="50" s="1"/>
  <c r="V12" i="50"/>
  <c r="V10" i="50"/>
  <c r="T10" i="50"/>
  <c r="S10" i="50"/>
  <c r="R10" i="50"/>
  <c r="Q10" i="50"/>
  <c r="P10" i="50"/>
  <c r="O10" i="50"/>
  <c r="N10" i="50"/>
  <c r="M10" i="50"/>
  <c r="L10" i="50"/>
  <c r="K10" i="50"/>
  <c r="J10" i="50"/>
  <c r="I10" i="50"/>
  <c r="H10" i="50"/>
  <c r="G10" i="50"/>
  <c r="F10" i="50"/>
  <c r="BV8" i="50"/>
  <c r="BV3" i="50" s="1"/>
  <c r="BU8" i="50"/>
  <c r="BT8" i="50"/>
  <c r="BS8" i="50"/>
  <c r="BS3" i="50" s="1"/>
  <c r="BR8" i="50"/>
  <c r="BR3" i="50" s="1"/>
  <c r="BQ8" i="50"/>
  <c r="BP8" i="50"/>
  <c r="BO8" i="50"/>
  <c r="BN8" i="50"/>
  <c r="BN3" i="50" s="1"/>
  <c r="BM8" i="50"/>
  <c r="BL8" i="50"/>
  <c r="BK8" i="50"/>
  <c r="BJ8" i="50"/>
  <c r="BJ3" i="50" s="1"/>
  <c r="BI8" i="50"/>
  <c r="BH8" i="50"/>
  <c r="BG8" i="50"/>
  <c r="BG3" i="50" s="1"/>
  <c r="BF8" i="50"/>
  <c r="BF3" i="50" s="1"/>
  <c r="BE8" i="50"/>
  <c r="BD8" i="50"/>
  <c r="BC8" i="50"/>
  <c r="BC3" i="50" s="1"/>
  <c r="BB8" i="50"/>
  <c r="BB3" i="50" s="1"/>
  <c r="BA8" i="50"/>
  <c r="AZ8" i="50"/>
  <c r="AY8" i="50"/>
  <c r="AX8" i="50"/>
  <c r="AX3" i="50" s="1"/>
  <c r="AW8" i="50"/>
  <c r="AV8" i="50"/>
  <c r="AU8" i="50"/>
  <c r="AT8" i="50"/>
  <c r="AT3" i="50" s="1"/>
  <c r="AS8" i="50"/>
  <c r="AR8" i="50"/>
  <c r="AQ8" i="50"/>
  <c r="AQ3" i="50" s="1"/>
  <c r="AP8" i="50"/>
  <c r="AP3" i="50" s="1"/>
  <c r="AO8" i="50"/>
  <c r="AN8" i="50"/>
  <c r="AM8" i="50"/>
  <c r="AM3" i="50" s="1"/>
  <c r="AL8" i="50"/>
  <c r="AL3" i="50" s="1"/>
  <c r="AK8" i="50"/>
  <c r="AJ8" i="50"/>
  <c r="AI8" i="50"/>
  <c r="AH8" i="50"/>
  <c r="AH3" i="50" s="1"/>
  <c r="AG8" i="50"/>
  <c r="AF8" i="50"/>
  <c r="AE8" i="50"/>
  <c r="AD8" i="50"/>
  <c r="AD3" i="50" s="1"/>
  <c r="AC8" i="50"/>
  <c r="AB8" i="50"/>
  <c r="AA8" i="50"/>
  <c r="AA3" i="50" s="1"/>
  <c r="Z8" i="50"/>
  <c r="Z3" i="50" s="1"/>
  <c r="Y8" i="50"/>
  <c r="X8" i="50"/>
  <c r="W8" i="50"/>
  <c r="W3" i="50" s="1"/>
  <c r="V8" i="50"/>
  <c r="V3" i="50" s="1"/>
  <c r="BV7" i="50"/>
  <c r="BU7" i="50"/>
  <c r="BT7" i="50"/>
  <c r="BS7" i="50"/>
  <c r="BS2" i="50" s="1"/>
  <c r="BR7" i="50"/>
  <c r="BQ7" i="50"/>
  <c r="BP7" i="50"/>
  <c r="BO7" i="50"/>
  <c r="BO2" i="50" s="1"/>
  <c r="BN7" i="50"/>
  <c r="BM7" i="50"/>
  <c r="BL7" i="50"/>
  <c r="BL2" i="50" s="1"/>
  <c r="BK7" i="50"/>
  <c r="BK2" i="50" s="1"/>
  <c r="BJ7" i="50"/>
  <c r="BI7" i="50"/>
  <c r="BH7" i="50"/>
  <c r="BH2" i="50" s="1"/>
  <c r="BG7" i="50"/>
  <c r="BG2" i="50" s="1"/>
  <c r="BF7" i="50"/>
  <c r="BE7" i="50"/>
  <c r="BD7" i="50"/>
  <c r="BC7" i="50"/>
  <c r="BC2" i="50" s="1"/>
  <c r="BB7" i="50"/>
  <c r="BA7" i="50"/>
  <c r="AZ7" i="50"/>
  <c r="AY7" i="50"/>
  <c r="AY2" i="50" s="1"/>
  <c r="AX7" i="50"/>
  <c r="AW7" i="50"/>
  <c r="AV7" i="50"/>
  <c r="AV2" i="50" s="1"/>
  <c r="AU7" i="50"/>
  <c r="AU2" i="50" s="1"/>
  <c r="AT7" i="50"/>
  <c r="AS7" i="50"/>
  <c r="AR7" i="50"/>
  <c r="AR2" i="50" s="1"/>
  <c r="AQ7" i="50"/>
  <c r="AQ2" i="50" s="1"/>
  <c r="AP7" i="50"/>
  <c r="AO7" i="50"/>
  <c r="AN7" i="50"/>
  <c r="AM7" i="50"/>
  <c r="AM2" i="50" s="1"/>
  <c r="AL7" i="50"/>
  <c r="AK7" i="50"/>
  <c r="AJ7" i="50"/>
  <c r="AI7" i="50"/>
  <c r="AI2" i="50" s="1"/>
  <c r="AH7" i="50"/>
  <c r="AG7" i="50"/>
  <c r="AF7" i="50"/>
  <c r="AF2" i="50" s="1"/>
  <c r="AE7" i="50"/>
  <c r="AE2" i="50" s="1"/>
  <c r="AD7" i="50"/>
  <c r="AC7" i="50"/>
  <c r="AB7" i="50"/>
  <c r="AB2" i="50" s="1"/>
  <c r="AA7" i="50"/>
  <c r="AA2" i="50" s="1"/>
  <c r="Z7" i="50"/>
  <c r="Y7" i="50"/>
  <c r="X7" i="50"/>
  <c r="W7" i="50"/>
  <c r="W2" i="50" s="1"/>
  <c r="V7" i="50"/>
  <c r="V5" i="50"/>
  <c r="U5" i="50"/>
  <c r="T5" i="50"/>
  <c r="S5" i="50"/>
  <c r="R5" i="50"/>
  <c r="Q5" i="50"/>
  <c r="P5" i="50"/>
  <c r="O5" i="50"/>
  <c r="N5" i="50"/>
  <c r="M5" i="50"/>
  <c r="L5" i="50"/>
  <c r="K5" i="50"/>
  <c r="J5" i="50"/>
  <c r="I5" i="50"/>
  <c r="H5" i="50"/>
  <c r="G5" i="50"/>
  <c r="F5" i="50"/>
  <c r="BU3" i="50"/>
  <c r="BT3" i="50"/>
  <c r="BQ3" i="50"/>
  <c r="BP3" i="50"/>
  <c r="BO3" i="50"/>
  <c r="BM3" i="50"/>
  <c r="BL3" i="50"/>
  <c r="BK3" i="50"/>
  <c r="BI3" i="50"/>
  <c r="BH3" i="50"/>
  <c r="BE3" i="50"/>
  <c r="BD3" i="50"/>
  <c r="BA3" i="50"/>
  <c r="AZ3" i="50"/>
  <c r="AY3" i="50"/>
  <c r="AW3" i="50"/>
  <c r="AV3" i="50"/>
  <c r="AU3" i="50"/>
  <c r="AS3" i="50"/>
  <c r="AR3" i="50"/>
  <c r="AO3" i="50"/>
  <c r="AN3" i="50"/>
  <c r="AK3" i="50"/>
  <c r="AJ3" i="50"/>
  <c r="AI3" i="50"/>
  <c r="AG3" i="50"/>
  <c r="AF3" i="50"/>
  <c r="AE3" i="50"/>
  <c r="AC3" i="50"/>
  <c r="AB3" i="50"/>
  <c r="Y3" i="50"/>
  <c r="X3" i="50"/>
  <c r="BV2" i="50"/>
  <c r="BU2" i="50"/>
  <c r="BT2" i="50"/>
  <c r="BR2" i="50"/>
  <c r="BQ2" i="50"/>
  <c r="BP2" i="50"/>
  <c r="BN2" i="50"/>
  <c r="BM2" i="50"/>
  <c r="BJ2" i="50"/>
  <c r="BI2" i="50"/>
  <c r="BF2" i="50"/>
  <c r="BE2" i="50"/>
  <c r="BD2" i="50"/>
  <c r="BB2" i="50"/>
  <c r="BA2" i="50"/>
  <c r="AZ2" i="50"/>
  <c r="AX2" i="50"/>
  <c r="AW2" i="50"/>
  <c r="AT2" i="50"/>
  <c r="AS2" i="50"/>
  <c r="AP2" i="50"/>
  <c r="AO2" i="50"/>
  <c r="AN2" i="50"/>
  <c r="AL2" i="50"/>
  <c r="AK2" i="50"/>
  <c r="AJ2" i="50"/>
  <c r="AH2" i="50"/>
  <c r="AG2" i="50"/>
  <c r="AD2" i="50"/>
  <c r="AC2" i="50"/>
  <c r="Z2" i="50"/>
  <c r="Y2" i="50"/>
  <c r="X2" i="50"/>
  <c r="V2" i="50"/>
  <c r="R5" i="49"/>
  <c r="R5" i="48"/>
  <c r="S21" i="47"/>
  <c r="C12" i="47"/>
  <c r="S6" i="46"/>
  <c r="Z13" i="45"/>
  <c r="Z11" i="45"/>
  <c r="U5" i="45"/>
  <c r="U5" i="44"/>
  <c r="U5" i="51" s="1"/>
  <c r="S5" i="43"/>
  <c r="E4" i="43"/>
  <c r="F4" i="43" s="1"/>
  <c r="G4" i="43" s="1"/>
  <c r="H4" i="43" s="1"/>
  <c r="I4" i="43" s="1"/>
  <c r="J4" i="43" s="1"/>
  <c r="K4" i="43" s="1"/>
  <c r="L4" i="43" s="1"/>
  <c r="M4" i="43" s="1"/>
  <c r="N4" i="43" s="1"/>
  <c r="BX13" i="41"/>
  <c r="BX12" i="41"/>
  <c r="BX11" i="41"/>
  <c r="BX10" i="41"/>
  <c r="BX9" i="41"/>
  <c r="BX8" i="41"/>
  <c r="BX7" i="41"/>
  <c r="BX6" i="41"/>
  <c r="V5" i="41"/>
  <c r="BX13" i="40"/>
  <c r="BX12" i="40"/>
  <c r="BX11" i="40"/>
  <c r="BX10" i="40"/>
  <c r="BX9" i="40"/>
  <c r="BX8" i="40"/>
  <c r="BX7" i="40"/>
  <c r="BX6" i="40"/>
  <c r="V5" i="40"/>
  <c r="BX14" i="39"/>
  <c r="BX13" i="39"/>
  <c r="BX12" i="39"/>
  <c r="BX11" i="39"/>
  <c r="U3" i="39"/>
  <c r="O11" i="38"/>
  <c r="N11" i="38"/>
  <c r="P11" i="38" s="1"/>
  <c r="S10" i="38"/>
  <c r="O10" i="38"/>
  <c r="N10" i="38"/>
  <c r="P10" i="38" s="1"/>
  <c r="O9" i="38"/>
  <c r="N9" i="38"/>
  <c r="P9" i="38" s="1"/>
  <c r="C11" i="37"/>
  <c r="S20" i="36"/>
  <c r="D18" i="36"/>
  <c r="D11" i="36"/>
  <c r="C11" i="36"/>
  <c r="V3" i="32"/>
  <c r="U10" i="50" l="1"/>
  <c r="BX18" i="50"/>
  <c r="BX13" i="51"/>
  <c r="BX10" i="51"/>
  <c r="BX15" i="50"/>
  <c r="BM4" i="24"/>
  <c r="BN4" i="24" s="1"/>
  <c r="BO4" i="24" s="1"/>
  <c r="BP4" i="24" s="1"/>
  <c r="BQ4" i="24" s="1"/>
  <c r="BR4" i="24" s="1"/>
  <c r="BS4" i="24" s="1"/>
  <c r="BT4" i="24" s="1"/>
  <c r="BU4" i="24" s="1"/>
  <c r="D3" i="2" l="1"/>
  <c r="E3" i="2" s="1"/>
  <c r="F3" i="2" s="1"/>
  <c r="G3" i="2" s="1"/>
  <c r="H3" i="2" s="1"/>
  <c r="I3" i="2" s="1"/>
  <c r="J3" i="2" s="1"/>
  <c r="K3" i="2" s="1"/>
  <c r="L3" i="2" s="1"/>
  <c r="M3" i="2" s="1"/>
  <c r="N3" i="2" s="1"/>
  <c r="O3" i="2" s="1"/>
  <c r="P3" i="2" s="1"/>
  <c r="Q3" i="2" s="1"/>
  <c r="R3" i="2" s="1"/>
  <c r="S3" i="2" s="1"/>
  <c r="T3" i="2" s="1"/>
  <c r="U3" i="2" s="1"/>
  <c r="V3" i="2" s="1"/>
  <c r="W3" i="2" s="1"/>
  <c r="X3" i="2" s="1"/>
  <c r="Y3" i="2" s="1"/>
  <c r="Z3" i="2" s="1"/>
  <c r="AA3" i="2" s="1"/>
  <c r="AB3" i="2" s="1"/>
  <c r="AC3" i="2" s="1"/>
  <c r="AD3" i="2" s="1"/>
  <c r="AE3" i="2" s="1"/>
  <c r="AF3" i="2" s="1"/>
  <c r="AG3" i="2" s="1"/>
  <c r="AH3" i="2" s="1"/>
  <c r="AI3" i="2" s="1"/>
  <c r="AJ3" i="2" s="1"/>
  <c r="AK3" i="2" s="1"/>
  <c r="AL3" i="2" s="1"/>
  <c r="AM3" i="2" s="1"/>
  <c r="AN3" i="2" s="1"/>
  <c r="AO3" i="2" s="1"/>
  <c r="AP3" i="2" s="1"/>
  <c r="AQ3" i="2" s="1"/>
  <c r="AR3" i="2" s="1"/>
  <c r="AS3" i="2" s="1"/>
  <c r="AT3" i="2" s="1"/>
  <c r="G75" i="18" l="1"/>
  <c r="G74" i="18"/>
  <c r="G73" i="18"/>
  <c r="G72" i="18"/>
  <c r="G71" i="18"/>
  <c r="G70" i="18"/>
  <c r="G69" i="18"/>
  <c r="G68" i="18"/>
  <c r="G67" i="18"/>
  <c r="G66" i="18"/>
  <c r="B66" i="18"/>
  <c r="B67" i="18" s="1"/>
  <c r="B68" i="18" s="1"/>
  <c r="B69" i="18" s="1"/>
  <c r="B70" i="18" s="1"/>
  <c r="B71" i="18" s="1"/>
  <c r="B72" i="18" s="1"/>
  <c r="B73" i="18" s="1"/>
  <c r="B74" i="18" s="1"/>
  <c r="B75" i="18" s="1"/>
  <c r="G65" i="18"/>
  <c r="G64" i="18"/>
  <c r="G63" i="18"/>
  <c r="G62" i="18"/>
  <c r="G61" i="18"/>
  <c r="G60" i="18"/>
  <c r="G59" i="18"/>
  <c r="G58" i="18"/>
  <c r="G57" i="18"/>
  <c r="G56" i="18"/>
  <c r="G55" i="18"/>
  <c r="G54" i="18"/>
  <c r="G53" i="18"/>
  <c r="G52" i="18"/>
  <c r="G51" i="18"/>
  <c r="G50" i="18"/>
  <c r="G49" i="18"/>
  <c r="G48" i="18"/>
  <c r="G47" i="18"/>
  <c r="G46" i="18"/>
  <c r="G45" i="18"/>
  <c r="G44" i="18"/>
  <c r="G43" i="18"/>
  <c r="G42" i="18"/>
  <c r="G41" i="18"/>
  <c r="G40" i="18"/>
  <c r="G39" i="18"/>
  <c r="G38" i="18"/>
  <c r="G37" i="18"/>
  <c r="G36" i="18"/>
  <c r="G35" i="18"/>
  <c r="G34" i="18"/>
  <c r="G33" i="18"/>
  <c r="G32" i="18"/>
  <c r="G31" i="18"/>
  <c r="G30" i="18"/>
  <c r="G29" i="18"/>
  <c r="G28" i="18"/>
  <c r="G27" i="18"/>
  <c r="G26" i="18"/>
  <c r="G25" i="18"/>
  <c r="G24" i="18"/>
  <c r="G23" i="18"/>
  <c r="G22" i="18"/>
  <c r="G21" i="18"/>
  <c r="G20" i="18"/>
  <c r="G19" i="18"/>
  <c r="G18" i="18"/>
  <c r="G17" i="18"/>
  <c r="G15" i="18"/>
  <c r="G13" i="18"/>
  <c r="G11" i="18"/>
  <c r="G9" i="18"/>
  <c r="G7" i="18"/>
  <c r="G5" i="18"/>
  <c r="E6" i="13" l="1"/>
  <c r="F14" i="11" l="1"/>
  <c r="E14" i="11"/>
  <c r="F13" i="11"/>
  <c r="E13" i="11"/>
  <c r="F12" i="11"/>
  <c r="E12" i="11"/>
  <c r="F11" i="11"/>
  <c r="E11" i="11"/>
  <c r="F10" i="11"/>
  <c r="E10" i="11"/>
  <c r="F9" i="11"/>
  <c r="E9" i="11"/>
  <c r="D17" i="11"/>
  <c r="F17" i="11" s="1"/>
  <c r="C17" i="11"/>
  <c r="E17" i="11" s="1"/>
  <c r="F7" i="11"/>
  <c r="E7" i="11"/>
  <c r="D16" i="11"/>
  <c r="C16" i="11"/>
  <c r="F5" i="11"/>
  <c r="E5" i="11"/>
  <c r="C18" i="11" l="1"/>
  <c r="E18" i="11" s="1"/>
  <c r="E16" i="11"/>
  <c r="D18" i="11"/>
  <c r="F18" i="11" s="1"/>
  <c r="F16" i="11"/>
  <c r="E6" i="11"/>
  <c r="E8" i="11"/>
  <c r="F6" i="11"/>
  <c r="F8" i="11"/>
  <c r="O32" i="8" l="1"/>
  <c r="O31" i="8"/>
  <c r="N31" i="8"/>
  <c r="O30" i="8"/>
  <c r="N30" i="8"/>
  <c r="O29" i="8"/>
  <c r="N29" i="8"/>
  <c r="O28" i="8"/>
  <c r="N28" i="8"/>
  <c r="O27" i="8"/>
  <c r="N27" i="8"/>
  <c r="O26" i="8"/>
  <c r="N26" i="8"/>
  <c r="O25" i="8"/>
  <c r="N25" i="8"/>
  <c r="O24" i="8"/>
  <c r="N24" i="8"/>
  <c r="O23" i="8"/>
  <c r="N23" i="8"/>
  <c r="O22" i="8"/>
  <c r="N22" i="8"/>
  <c r="O21" i="8"/>
  <c r="N21" i="8"/>
  <c r="O20" i="8"/>
  <c r="N20" i="8"/>
  <c r="O19" i="8"/>
  <c r="O18" i="8"/>
  <c r="O17" i="8"/>
  <c r="O16" i="8"/>
  <c r="O15" i="8"/>
  <c r="O14" i="8"/>
  <c r="O13" i="8"/>
  <c r="O12" i="8"/>
  <c r="O11" i="8"/>
  <c r="O10" i="8"/>
  <c r="O9" i="8"/>
  <c r="O8" i="8"/>
  <c r="O7" i="8"/>
  <c r="O6" i="8"/>
  <c r="C6" i="5" l="1"/>
  <c r="D6" i="5"/>
  <c r="E6" i="5"/>
  <c r="F6" i="5"/>
  <c r="G6" i="5"/>
  <c r="H6" i="5"/>
  <c r="I6" i="5"/>
  <c r="J6" i="5"/>
  <c r="K6" i="5"/>
  <c r="L6" i="5"/>
  <c r="M6" i="5"/>
  <c r="N6" i="5"/>
  <c r="O6" i="5"/>
  <c r="P6" i="5"/>
  <c r="Q6" i="5"/>
  <c r="R6" i="5"/>
  <c r="S6" i="5"/>
  <c r="T6" i="5"/>
  <c r="U6" i="5"/>
  <c r="V6" i="5"/>
  <c r="W6" i="5"/>
  <c r="AT6" i="4" l="1"/>
  <c r="AS6" i="4"/>
  <c r="AR6" i="4"/>
  <c r="AQ6" i="4"/>
  <c r="AP6" i="4"/>
  <c r="AO6" i="4"/>
  <c r="AN6" i="4"/>
  <c r="AM6" i="4"/>
  <c r="AL6" i="4"/>
  <c r="AK6" i="4"/>
  <c r="AJ6" i="4"/>
  <c r="AI6" i="4"/>
  <c r="AH6" i="4"/>
  <c r="AG6" i="4"/>
  <c r="AF6" i="4"/>
  <c r="AE6" i="4"/>
  <c r="AD6" i="4"/>
  <c r="AC6" i="4"/>
  <c r="AB6" i="4"/>
  <c r="AA6" i="4"/>
  <c r="Z6" i="4"/>
  <c r="Y6" i="4"/>
  <c r="X6" i="4"/>
  <c r="W6" i="4"/>
  <c r="V6" i="4"/>
  <c r="U6" i="4"/>
  <c r="T6" i="4"/>
  <c r="S6" i="4"/>
  <c r="R6" i="4"/>
  <c r="Q6" i="4"/>
  <c r="P6" i="4"/>
  <c r="O6" i="4"/>
  <c r="N6" i="4"/>
  <c r="M6" i="4"/>
  <c r="L6" i="4"/>
  <c r="K6" i="4"/>
  <c r="J6" i="4"/>
  <c r="I6" i="4"/>
  <c r="H6" i="4"/>
  <c r="G6" i="4"/>
  <c r="F6" i="4"/>
  <c r="E6" i="4"/>
  <c r="D6" i="4"/>
  <c r="C6" i="4"/>
  <c r="D3" i="4"/>
  <c r="E3" i="4" s="1"/>
  <c r="F3" i="4" s="1"/>
  <c r="G3" i="4" s="1"/>
  <c r="H3" i="4" s="1"/>
  <c r="I3" i="4" s="1"/>
  <c r="J3" i="4" s="1"/>
  <c r="K3" i="4" s="1"/>
  <c r="L3" i="4" s="1"/>
  <c r="M3" i="4" s="1"/>
  <c r="N3" i="4" s="1"/>
  <c r="O3" i="4" s="1"/>
  <c r="P3" i="4" s="1"/>
  <c r="Q3" i="4" s="1"/>
  <c r="R3" i="4" s="1"/>
  <c r="S3" i="4" s="1"/>
  <c r="T3" i="4" s="1"/>
  <c r="U3" i="4" s="1"/>
  <c r="V3" i="4" s="1"/>
  <c r="W3" i="4" s="1"/>
  <c r="X3" i="4" s="1"/>
  <c r="Y3" i="4" s="1"/>
  <c r="Z3" i="4" s="1"/>
  <c r="AA3" i="4" s="1"/>
  <c r="AB3" i="4" s="1"/>
  <c r="AC3" i="4" s="1"/>
  <c r="AD3" i="4" s="1"/>
  <c r="AE3" i="4" s="1"/>
  <c r="AF3" i="4" s="1"/>
  <c r="AG3" i="4" s="1"/>
  <c r="AH3" i="4" s="1"/>
  <c r="AI3" i="4" s="1"/>
  <c r="AJ3" i="4" s="1"/>
  <c r="AK3" i="4" s="1"/>
  <c r="AL3" i="4" s="1"/>
  <c r="AM3" i="4" s="1"/>
  <c r="AN3" i="4" s="1"/>
  <c r="AO3" i="4" s="1"/>
  <c r="AP3" i="4" s="1"/>
  <c r="AQ3" i="4" s="1"/>
  <c r="AR3" i="4" s="1"/>
  <c r="AS3" i="4" s="1"/>
  <c r="AT3" i="4" s="1"/>
  <c r="AT7" i="3" l="1"/>
  <c r="AS7" i="3"/>
  <c r="AR7" i="3"/>
  <c r="AQ7" i="3"/>
  <c r="AP7" i="3"/>
  <c r="AO7" i="3"/>
  <c r="AN7" i="3"/>
  <c r="AM7" i="3"/>
  <c r="AL7" i="3"/>
  <c r="AK7" i="3"/>
  <c r="AJ7" i="3"/>
  <c r="AI7" i="3"/>
  <c r="AH7" i="3"/>
  <c r="AG7" i="3"/>
  <c r="AF7" i="3"/>
  <c r="AE7" i="3"/>
  <c r="AD7" i="3"/>
  <c r="AC7" i="3"/>
  <c r="AB7" i="3"/>
  <c r="AA7" i="3"/>
  <c r="Z7" i="3"/>
  <c r="Y7" i="3"/>
  <c r="X7" i="3"/>
  <c r="W7" i="3"/>
  <c r="V7" i="3"/>
  <c r="U7" i="3"/>
  <c r="T7" i="3"/>
  <c r="S7" i="3"/>
  <c r="R7" i="3"/>
  <c r="Q7" i="3"/>
  <c r="P7" i="3"/>
  <c r="O7" i="3"/>
  <c r="N7" i="3"/>
  <c r="M7" i="3"/>
  <c r="L7" i="3"/>
  <c r="K7" i="3"/>
  <c r="J7" i="3"/>
  <c r="I7" i="3"/>
  <c r="H7" i="3"/>
  <c r="G7" i="3"/>
  <c r="F7" i="3"/>
  <c r="E7" i="3"/>
  <c r="D7" i="3"/>
  <c r="C7" i="3"/>
</calcChain>
</file>

<file path=xl/sharedStrings.xml><?xml version="1.0" encoding="utf-8"?>
<sst xmlns="http://schemas.openxmlformats.org/spreadsheetml/2006/main" count="1252" uniqueCount="679">
  <si>
    <t>Figure 2.60 – Taux d'emploi des femmes et des hommes par tranches d'âge quinquennales en 2018</t>
  </si>
  <si>
    <t>15-19 ans</t>
  </si>
  <si>
    <t>20-24 ans</t>
  </si>
  <si>
    <t>25-29 ans</t>
  </si>
  <si>
    <t>30-34 ans</t>
  </si>
  <si>
    <t xml:space="preserve">35-39 ans </t>
  </si>
  <si>
    <t>40-44 ans</t>
  </si>
  <si>
    <t>45-49 ans</t>
  </si>
  <si>
    <t>50-54 ans</t>
  </si>
  <si>
    <t>55-59 ans</t>
  </si>
  <si>
    <t>60-64 ans</t>
  </si>
  <si>
    <t>65-69 ans</t>
  </si>
  <si>
    <t>70 ans et plus</t>
  </si>
  <si>
    <t>Femmes</t>
  </si>
  <si>
    <t>Hommes</t>
  </si>
  <si>
    <t>Figure 2.61 – Évolution de l’écart du taux d’emploi (au sens du BIT) entre les hommes et les femmes, par tranches d’âge quinquennales, de 1975 à 2018</t>
  </si>
  <si>
    <t>15 - 29 ans</t>
  </si>
  <si>
    <t>30 - 39 ans</t>
  </si>
  <si>
    <t>40 - 54 ans</t>
  </si>
  <si>
    <t>55 - 69 ans</t>
  </si>
  <si>
    <t>Figure 2.62 – Évolution du taux de chômage (au sens du BIT) des femmes et des hommes, de 1975 à 2018</t>
  </si>
  <si>
    <t>Ensemble</t>
  </si>
  <si>
    <t>Écart femmes - hommes (échelle de droite)</t>
  </si>
  <si>
    <t>Figure 2.63 – Évolution de la part de l'emploi à temps partiel dans l'emploi total des femmes et des hommes de 1975 à 2018</t>
  </si>
  <si>
    <t xml:space="preserve">Femmes </t>
  </si>
  <si>
    <t>Ratio femmes/hommes (échelle de droite)</t>
  </si>
  <si>
    <t>Figure 2.64 – Évolution du salaire annuel net moyen des femmes et des hommes, en équivalent temps plein, en euros courants de 1995 à 2015</t>
  </si>
  <si>
    <t>Figure 2.65 – Durée moyenne validée tous régimes des femmes rapportée à celle des hommes</t>
  </si>
  <si>
    <t>Génération</t>
  </si>
  <si>
    <t>Durée validée (tous régimes)</t>
  </si>
  <si>
    <t>Durée validée (tous régimes, EIR 2016)</t>
  </si>
  <si>
    <t xml:space="preserve">Figure 2.66 – Décomposition des durées validées par les femmes et les hommes selon les motifs (retraités de la CNAV)
</t>
  </si>
  <si>
    <t>Emploi</t>
  </si>
  <si>
    <t>AVPF</t>
  </si>
  <si>
    <t>Service national</t>
  </si>
  <si>
    <t>Chômage, formation, préretraite</t>
  </si>
  <si>
    <t>Maladie, maternité, invalidité, AT</t>
  </si>
  <si>
    <t>Autre raison (MDA)</t>
  </si>
  <si>
    <t>Figure 2.67 – Montant brut moyen des pensions des femmes rapporté à celui des hommes</t>
  </si>
  <si>
    <t xml:space="preserve">Génération </t>
  </si>
  <si>
    <t>Génération ayant 66 ans (hors majorations et réversions)</t>
  </si>
  <si>
    <t>Génération ayant 66 ans (y compris majorations et réversions)</t>
  </si>
  <si>
    <t>Année</t>
  </si>
  <si>
    <t>Ensemble des retraités de droit direct (hors majorations et réversions)</t>
  </si>
  <si>
    <t>Ensemble des retraités de droit direct (y compris majorations et réversions)</t>
  </si>
  <si>
    <t>observé</t>
  </si>
  <si>
    <t>Données observées</t>
  </si>
  <si>
    <t>Données projetées</t>
  </si>
  <si>
    <t>En euros 2016</t>
  </si>
  <si>
    <t>En %</t>
  </si>
  <si>
    <t>Droits directs</t>
  </si>
  <si>
    <t>Réversion</t>
  </si>
  <si>
    <t>Figure 2.68 - Décomposition de la pension moyenne totale en pension moyenne de droit direct et de réversion pour les femmes et les hommes en 2006 et 2016</t>
  </si>
  <si>
    <t>Écart de pension moyenne totale</t>
  </si>
  <si>
    <t>Écart dû à la pension moyenne de réversion</t>
  </si>
  <si>
    <t>Écart dû à la pension moyenne de droit direct</t>
  </si>
  <si>
    <t>Figure 2.69 – Contribution des pensions moyennes de droit direct et de réversion à l'écart de pension moyenne totale projeté entre les femmes et les hommes (scénario 1,3 %)</t>
  </si>
  <si>
    <t>Tableau 2.70 – Part des dispositifs de solidarité dans les montants de pensions de droit direct en 2016</t>
  </si>
  <si>
    <t>Montants de pensions en 2016</t>
  </si>
  <si>
    <t>En milliards d'euros 2016</t>
  </si>
  <si>
    <t>En % de la masse de l'ensemble des pensions de retraite</t>
  </si>
  <si>
    <t>Pensions de droit direct, y compris majorations pour trois enfants et plus</t>
  </si>
  <si>
    <t>Majorations pour trois enfants et plus [a]</t>
  </si>
  <si>
    <t>Départ anticipé pour motifs familiaux [b]</t>
  </si>
  <si>
    <t>Départ anticipé lié à la catégorie</t>
  </si>
  <si>
    <t>Départ anticipé au titre d'un autre motif (handicap, incapacité permanente, pénibilité, amiante)</t>
  </si>
  <si>
    <t>Minima de pension</t>
  </si>
  <si>
    <t>MDA [c]</t>
  </si>
  <si>
    <t>AVPF [d]</t>
  </si>
  <si>
    <t>Autres majorations et périodes assimilées</t>
  </si>
  <si>
    <t>Masses de prestations hors solidarité</t>
  </si>
  <si>
    <t>Droits familiaux [a]+[b]+[c]+[d]</t>
  </si>
  <si>
    <t>Autres dispositifs de solidarité</t>
  </si>
  <si>
    <t>Ensemble des dispositifs de solidarité
(sur pensions de droit direct)</t>
  </si>
  <si>
    <t>Tableau 2.71 - Montants mensuels moyens des pensions de droit direct, avec ou sans dispositifs de solidarité, des femmes et des hommes âgés de 62 ans et plus en 2016</t>
  </si>
  <si>
    <t>Ratio Femmes/Hommes</t>
  </si>
  <si>
    <t>Pension de droit direct</t>
  </si>
  <si>
    <t>Majorations pour trois enfants et plus</t>
  </si>
  <si>
    <t>Pension de droit direct hors majorations familiales</t>
  </si>
  <si>
    <t>Pension de droit direct hors majorations familiales et minima</t>
  </si>
  <si>
    <t>MDA</t>
  </si>
  <si>
    <t>Pension de droit direct hors droits familiaux et minima</t>
  </si>
  <si>
    <t>Pension de droit direct hors dispositifs de solidarité</t>
  </si>
  <si>
    <t>Tableau 2.72 - Montants mensuels moyens des pensions de droit direct, avec ou sans majorations pour trois enfants, des femmes et des hommes en 2016</t>
  </si>
  <si>
    <t>Pension de droit direct ensemble des retraités</t>
  </si>
  <si>
    <t>Pension de droit direct des parents de moins de trois enfants et des retraités sans enfants</t>
  </si>
  <si>
    <t>Pension de droit direct des parents de trois enfants ou plus</t>
  </si>
  <si>
    <t>Pension de droit direct hors majorations des parents de trois enfants et plus</t>
  </si>
  <si>
    <t>Tab 2.73 – Niveau de vie moyen et taux de pauvreté des femmes et des hommes retraités selon la situation conjugale et matrimoniale en 2016</t>
  </si>
  <si>
    <t>Sexe</t>
  </si>
  <si>
    <t>Situation conjugale de fait</t>
  </si>
  <si>
    <t>Situation matrimoniale</t>
  </si>
  <si>
    <t>Effectifs (milliers)</t>
  </si>
  <si>
    <t>Niveau de vie moyen mensuel</t>
  </si>
  <si>
    <t>Taux de pauvreté à 60 %</t>
  </si>
  <si>
    <t>en euros 2016</t>
  </si>
  <si>
    <t>en indice</t>
  </si>
  <si>
    <t>Ensemble des retraités en couple</t>
  </si>
  <si>
    <t>ensemble</t>
  </si>
  <si>
    <t>en couple</t>
  </si>
  <si>
    <t>seules</t>
  </si>
  <si>
    <t>dont : veuves</t>
  </si>
  <si>
    <t>divorcées</t>
  </si>
  <si>
    <t>célibataires</t>
  </si>
  <si>
    <t>seuls</t>
  </si>
  <si>
    <t>dont : veufs</t>
  </si>
  <si>
    <t>divorcés</t>
  </si>
  <si>
    <t>Figure 2.74 – Age moyen de départ à la retraite des femmes et des hommes, en années</t>
  </si>
  <si>
    <t>Ecart femmes - hommes (observé, échelle de droite)</t>
  </si>
  <si>
    <t>Femmes (observé)</t>
  </si>
  <si>
    <t>Hommes (observé)</t>
  </si>
  <si>
    <t>Femmes (projeté)</t>
  </si>
  <si>
    <t>Hommes (projeté)</t>
  </si>
  <si>
    <t>Fig 2.75 - Écart de durée de retraite entre les femmes et les hommes</t>
  </si>
  <si>
    <t>Ecart femmes - hommes (projeté, échelle de droite)</t>
  </si>
  <si>
    <t>Fig 2.76 – Durée moyenne de retraite relative à l'espérance de vie des femmes rapportée à celle des hommes</t>
  </si>
  <si>
    <t>Sans tenir compte des différences d'espérance de vie entre sexes</t>
  </si>
  <si>
    <t>Avec espérances de vie distinctes selon le sexe</t>
  </si>
  <si>
    <t>Ecart</t>
  </si>
  <si>
    <t xml:space="preserve">Figure 2.59 – Pension nette à l'issue d'une carrière entièrement cotisée au SMIC
 rapportée au montant de l’ASPA (minimum vieillesse)
</t>
  </si>
  <si>
    <t>index ASPA/prix</t>
  </si>
  <si>
    <t>index ASPA/salaires</t>
  </si>
  <si>
    <t>Figure 2.59a – ASPA indexée sur les prix</t>
  </si>
  <si>
    <t>Figure 2.59b – ASPA indexée sur les salaires</t>
  </si>
  <si>
    <t>Figure 2.54 – Taux de pauvreté monétaire des retraités</t>
  </si>
  <si>
    <t>Taux de pauvreté des retraités</t>
  </si>
  <si>
    <t>2012*</t>
  </si>
  <si>
    <t>2013*</t>
  </si>
  <si>
    <t>2014*</t>
  </si>
  <si>
    <t>2015*</t>
  </si>
  <si>
    <t>2016*</t>
  </si>
  <si>
    <t>Ensemble des retraités</t>
  </si>
  <si>
    <t>Retraitées femmes</t>
  </si>
  <si>
    <t>Retraités hommes</t>
  </si>
  <si>
    <t>Pour comparaison : moins de 18 ans</t>
  </si>
  <si>
    <t>Pour comparaison : ensemble de la population</t>
  </si>
  <si>
    <t xml:space="preserve">Figure 2.55 - Intensité de la pauvreté des retraités </t>
  </si>
  <si>
    <t>unité : euros 2016 constants</t>
  </si>
  <si>
    <t>Intensité de la pauvreté</t>
  </si>
  <si>
    <t>Ensemble de la population</t>
  </si>
  <si>
    <t xml:space="preserve">Ensemble des retraités </t>
  </si>
  <si>
    <t>Figure 2.56 - Taux de pauvreté en conditions de vie</t>
  </si>
  <si>
    <t>Taux de pauvreté en conditions de vie</t>
  </si>
  <si>
    <t>Retraités</t>
  </si>
  <si>
    <t>Actifs</t>
  </si>
  <si>
    <t>En emploi</t>
  </si>
  <si>
    <t>75 ans et plus</t>
  </si>
  <si>
    <t xml:space="preserve">Figure 2.58 – Taux de remplacement net à l'issue d'une carrière entièrement cotisée au SMIC
</t>
  </si>
  <si>
    <t>Y compris coefficient de solidarité ARRCO</t>
  </si>
  <si>
    <t>Hors coefficient de solidarité à l'ARRCO</t>
  </si>
  <si>
    <t xml:space="preserve">Figure 2.58a -Taux de remplacement net à l'issue d'une carrière entièrement cotisée au SMIC, y compris coefficient de solidarité à l’ARRCO
</t>
  </si>
  <si>
    <t>Figure 2.58b -Taux de remplacement net à l'issue d'une carrière entièrement cotisée au SMIC, hors coefficient de solidarité à l’ARRCO</t>
  </si>
  <si>
    <t xml:space="preserve">Données complémentaires : décomposition des taux de remplacement selon les régimes d'affiliation </t>
  </si>
  <si>
    <t>CNAV</t>
  </si>
  <si>
    <t>Gains de productivité annuels tendanciels de 1,8 %</t>
  </si>
  <si>
    <t>Gains de productivité annuels tendanciels de 1,5 %</t>
  </si>
  <si>
    <t>Gains de productivité annuels tendanciels de 1,3 %</t>
  </si>
  <si>
    <t>Gains de productivité annuels tendanciels de 1 %</t>
  </si>
  <si>
    <t>ARRCO y compris coefficient de solidarité</t>
  </si>
  <si>
    <t>ARRCO hors coefficient de solidarité</t>
  </si>
  <si>
    <t>Figure 2.57 – Rapport entre le seuil de pension nette des 10 % les moins aisés et la pension nette moyenne</t>
  </si>
  <si>
    <t>Taux de cotisation moyen sur toute la carrière</t>
  </si>
  <si>
    <t>ARRCO</t>
  </si>
  <si>
    <t>Tous régimes</t>
  </si>
  <si>
    <t>Figure 2.26 – Taux de cotisation moyen pour la retraite sur l’ensemble de la carrière pour le cas type de non-cadre du privé (cas type n° 2 du COR)</t>
  </si>
  <si>
    <t>Cas type n°2 du COR</t>
  </si>
  <si>
    <t>Scénario central de mortalité</t>
  </si>
  <si>
    <t>Variante de mortalité haute</t>
  </si>
  <si>
    <t>Variante de mortalité basse</t>
  </si>
  <si>
    <t>Moyenne par génération</t>
  </si>
  <si>
    <t xml:space="preserve">Figure 2.28 – Durée de carrière en proportion de la durée de vie totale </t>
  </si>
  <si>
    <t>Tableau 2.1 – Hypothèses de revalorisation des paramètres AGIRC-ARRCO</t>
  </si>
  <si>
    <t>Indexation</t>
  </si>
  <si>
    <t>2019-2022</t>
  </si>
  <si>
    <t>2023-2033</t>
  </si>
  <si>
    <t>2034-2070</t>
  </si>
  <si>
    <t>Valeur d’achat</t>
  </si>
  <si>
    <t>Salaires</t>
  </si>
  <si>
    <t>Salaires – 1,16%</t>
  </si>
  <si>
    <t>Valeur de service</t>
  </si>
  <si>
    <t>Prix</t>
  </si>
  <si>
    <t>Figure 2.2 – Dépenses observées et projetées du système de retraite</t>
  </si>
  <si>
    <t>Dépenses, en % du PIB</t>
  </si>
  <si>
    <t>Obs</t>
  </si>
  <si>
    <t>Données complémentaires : variantes de chômage</t>
  </si>
  <si>
    <t>[4,5%-1,8%]</t>
  </si>
  <si>
    <t>[10%-1,0%]</t>
  </si>
  <si>
    <t>Figure 2.3 – Les déterminants des dépenses du système de retraite</t>
  </si>
  <si>
    <t>2.2a Pension moyenne de l’ensemble des retraités, relative au revenu d’activité moyen 
(en % du revenu d’activité moyen brut)</t>
  </si>
  <si>
    <t>2.2b Rapport entre le nombre de cotisants et le nombre de retraités</t>
  </si>
  <si>
    <t>Variantes de chômage</t>
  </si>
  <si>
    <t>Pension moyenne de l’ensemble des retraités, relative au revenu d’activité moyen 
(en % du revenu d’activité moyen brut)</t>
  </si>
  <si>
    <t>Rapport entre le nombre de cotisants et le nombre de retraités</t>
  </si>
  <si>
    <t>Figure 2.4 – Âge moyen conjoncturel de départ à la retraite</t>
  </si>
  <si>
    <t>Tous scénarios</t>
  </si>
  <si>
    <t>Figure 2.5 – Effectifs de retraités et de cotisants observés et projetés</t>
  </si>
  <si>
    <t>Nombre de retraités (en millions)</t>
  </si>
  <si>
    <t>Nombre de cotisants (en millions)</t>
  </si>
  <si>
    <t xml:space="preserve">Tableau 2.6 -  Dépenses en part de PIB (%) en 2019 et 2018 et écart de dépenses entre 2019 et 2018 (en point de %)
</t>
  </si>
  <si>
    <t>Tableau 2.6a - Part des dépenses dans le PIB dans le rapport annuel de juin 2019</t>
  </si>
  <si>
    <t>Scénario</t>
  </si>
  <si>
    <t>1,8 %</t>
  </si>
  <si>
    <t>1,5 %</t>
  </si>
  <si>
    <t>1,3 %</t>
  </si>
  <si>
    <t>1 %</t>
  </si>
  <si>
    <t>Tableau 2.6b - Part des dépenses dans le PIB dans le rapport annuel de juin 2018</t>
  </si>
  <si>
    <t>Tableau 2.6c - écarts 2019 - 2018 de la part des dépenses en % du PIB</t>
  </si>
  <si>
    <t>Tableau 2.7 -  Écarts 2019-2018 de dépenses en part de PIB (en %)</t>
  </si>
  <si>
    <t>Tableau 2.7a - Effet dénominateur : écart de PIB en valeur</t>
  </si>
  <si>
    <t>Tableau 2.7b - effet numérateur : écart de dépenses en valeur</t>
  </si>
  <si>
    <t xml:space="preserve">Figure 2.8 – Taux de cotisation pour la retraite du cas type de non-cadre du secteur privé (cas type n° 2 du COR)
 et taux de contribution des employeurs de fonctionnaires de l'État (CAS « pensions »)
</t>
  </si>
  <si>
    <t>Fig 2.8a Taux de cotisation du cas type de non-cadre du secteur privé</t>
  </si>
  <si>
    <t>Avec taux minimum obligatoire ARRCO</t>
  </si>
  <si>
    <t>Avec taux moyen ARRCO</t>
  </si>
  <si>
    <t>Fig 2.8b
Taux de la contribution employeur au régime des Pensions civiles et militaires de retraite (PCMR)</t>
  </si>
  <si>
    <t>Civils, employés dans un ministère</t>
  </si>
  <si>
    <t>Militaires</t>
  </si>
  <si>
    <t>Civils, autres employeurs</t>
  </si>
  <si>
    <t>Fig 2.8b Taux de la contribution employeur au régime des Pensions civiles et militaires de retraite (PCMR)</t>
  </si>
  <si>
    <t>Données complémentaires : taux légaux de cotisation (part salarié + par employeur) par régime</t>
  </si>
  <si>
    <t>ARRCO (taux minimum obligatoire)</t>
  </si>
  <si>
    <t>ARRCO (taux moyen)</t>
  </si>
  <si>
    <t>Figure 2.9 – Les déterminants des ressources du système de retraite</t>
  </si>
  <si>
    <t>Fig 2.9a 
Part de la masse salariale des régimes équilibrés et de la CNRACL dans la masse totale des revenus d’activité bruts</t>
  </si>
  <si>
    <t>Fig 2.6b 
Taux de prélèvement global (en % de la masse des revenus d’activité bruts)</t>
  </si>
  <si>
    <t xml:space="preserve">Taux de prélèvement global
(en % de la masse des revenus d’activité bruts)
</t>
  </si>
  <si>
    <t>Figure 2.10 – Ressources observées et projetées du système de retraite en % du PIB selon la convention comptable retenue</t>
  </si>
  <si>
    <t>Fig 2.10a
Convention COR</t>
  </si>
  <si>
    <t>Fig 2.10b
Convention CCSS</t>
  </si>
  <si>
    <t>Convention COR</t>
  </si>
  <si>
    <t>Convention CCSS</t>
  </si>
  <si>
    <t>Ressources, en % du PIB</t>
  </si>
  <si>
    <t>Figure 2.11 – Ressources observées et projetées du système de retraite en % du PIB selon la convention comptable retenue</t>
  </si>
  <si>
    <t>Fig 2.11a
Convention COR</t>
  </si>
  <si>
    <t>Fig 2.11b
Convention PIB</t>
  </si>
  <si>
    <t>Convention PIB</t>
  </si>
  <si>
    <r>
      <t>2.12 Contribution de l'</t>
    </r>
    <r>
      <rPr>
        <b/>
        <sz val="11"/>
        <rFont val="Calibri"/>
        <family val="2"/>
      </rPr>
      <t>É</t>
    </r>
    <r>
      <rPr>
        <b/>
        <sz val="11"/>
        <rFont val="Times New Roman"/>
        <family val="1"/>
      </rPr>
      <t>tat selon les trois conventions comptables</t>
    </r>
  </si>
  <si>
    <t>Conv. COR - tous sc.</t>
  </si>
  <si>
    <t>Conv. CCSS - 1,8%</t>
  </si>
  <si>
    <t>Conv. CCSS - 1,5%</t>
  </si>
  <si>
    <t>Conv. CCSS - 1,3%</t>
  </si>
  <si>
    <t>Conv. CCSS - 1%</t>
  </si>
  <si>
    <t>Conv. PIB - tous sc.</t>
  </si>
  <si>
    <t>Figure 2.14 – Solde financier observé du système de retraite</t>
  </si>
  <si>
    <t>Solde financier</t>
  </si>
  <si>
    <t>Salariés  privé base</t>
  </si>
  <si>
    <t>Salariés  privé compl.</t>
  </si>
  <si>
    <t>Fonctionnaires</t>
  </si>
  <si>
    <t>Non-Salariés</t>
  </si>
  <si>
    <t xml:space="preserve"> Régimes spéciaux </t>
  </si>
  <si>
    <t xml:space="preserve"> FSV</t>
  </si>
  <si>
    <t>Figure 2.14 – Solde financier annuel observé et projeté du système de retraite  (convention COR)</t>
  </si>
  <si>
    <t>Convention "COR"</t>
  </si>
  <si>
    <t>Figure 2.15 – Solde financier annuel projeté du système de retraite selon la convention comptable retenue</t>
  </si>
  <si>
    <t>Fig 2.15a
Convention COR</t>
  </si>
  <si>
    <t>Fig 2.15b
Convention CCSS</t>
  </si>
  <si>
    <t>Fig 2.15c
Convention PIB</t>
  </si>
  <si>
    <t xml:space="preserve">Tableau 2.16 -  Écarts 2019-2018 de ressources en part de PIB (en point de % pour les écarts et en % pour le PIB et les ressources en valeur)
</t>
  </si>
  <si>
    <t>Tableau 2.16a - écarts 2019 - 2018 de la part des ressources en % du PIB</t>
  </si>
  <si>
    <t>Tableau 2.16b - Effet dénominateur : écart de PIB en valeur</t>
  </si>
  <si>
    <t>Tableau 2.16c - effet numérateur : écart de ressources en valeur</t>
  </si>
  <si>
    <t xml:space="preserve">Tableau 2.17 -  Solde du système de retraite en part de PIB (%) en 2019 et 2018 et écart de solde entre 2019 et 2018 (en point de %)
</t>
  </si>
  <si>
    <t>Tableau 2.17a - Solde du système de retraite en % du PIB dans le rapport annuel de juin 2019</t>
  </si>
  <si>
    <t>Tableau 2.17b - Solde du système de retraite en % du PIB dans le rapport annuel de juin 2018</t>
  </si>
  <si>
    <t>Tableau 2.17c - écarts 2019 - 2018</t>
  </si>
  <si>
    <t>Tableau 2.18 – Solde financier moyen à l’horizon de 25 ans en % du PIB</t>
  </si>
  <si>
    <t>en % du PIB</t>
  </si>
  <si>
    <t>Taux de croissance des revenus d'activité de long terme  --&gt;</t>
  </si>
  <si>
    <t>Taux de croissance moyen des revenus d'activité sur la période  --&gt;</t>
  </si>
  <si>
    <t>Taux de chômage de long terme</t>
  </si>
  <si>
    <t>Taux de chômage moyen sur la période</t>
  </si>
  <si>
    <t>Selon la convention COR</t>
  </si>
  <si>
    <t>Selon la convention CCSS</t>
  </si>
  <si>
    <t>Selon la convention PIB</t>
  </si>
  <si>
    <t>Tableau 2.19 – Solde financier moyen à l’horizon 2070 en % du PIB</t>
  </si>
  <si>
    <t>Figure 2.20 – Sensibilité de la part des dépenses projetée dans le PIB du système de retraite à l'hypothèse de taux de chômage</t>
  </si>
  <si>
    <t>Part des dépenses de retraite</t>
  </si>
  <si>
    <t>Observé</t>
  </si>
  <si>
    <t>Variante [4,5%-1,8%]</t>
  </si>
  <si>
    <t>Scénario 1,8%</t>
  </si>
  <si>
    <t>Scénario 1%</t>
  </si>
  <si>
    <t>Variante [10%-1%]</t>
  </si>
  <si>
    <t>Solde financier
Convention COR</t>
  </si>
  <si>
    <t>Figure 2.21 – Sensibilité du solde financier projeté du système de retraite à l'hypothèse de taux de chômage</t>
  </si>
  <si>
    <t xml:space="preserve">Figure 2.22 – Contribution des trois leviers à la couverture des besoins de financement liés au vieillissement - Cumul à législation inchangée sur la période 2003-2070
</t>
  </si>
  <si>
    <r>
      <t xml:space="preserve">Période </t>
    </r>
    <r>
      <rPr>
        <b/>
        <sz val="11"/>
        <rFont val="Calibri"/>
        <family val="2"/>
        <scheme val="minor"/>
      </rPr>
      <t>2003-2070</t>
    </r>
  </si>
  <si>
    <t>Scénarios économiques</t>
  </si>
  <si>
    <t>Besoin de financement pour couvrir le solde initial et le cumul des effets de la démographie (vieillissement) et de l'emploi sur la période</t>
  </si>
  <si>
    <t>En % de PIB annuel</t>
  </si>
  <si>
    <t>Couverture de ce besoin de financement par la variation …</t>
  </si>
  <si>
    <t>En % du besoin de financement lié au vieillissement</t>
  </si>
  <si>
    <t>de l'âge de départ à la retraite</t>
  </si>
  <si>
    <t>du taux de prélèvement</t>
  </si>
  <si>
    <t>de la prestation moyenne relative (par retraité de droit direct)</t>
  </si>
  <si>
    <t>Besoin de financement non-couvert (à législation inchangée)</t>
  </si>
  <si>
    <t>Excédent dégagé (à législation inchangée)</t>
  </si>
  <si>
    <t>Données complémentaires : contributions des trois leviers sur la période 2016-2040 (horizon de 25 ans)</t>
  </si>
  <si>
    <r>
      <t>Période 2016-2040                                                             (</t>
    </r>
    <r>
      <rPr>
        <b/>
        <sz val="11"/>
        <rFont val="Calibri"/>
        <family val="2"/>
        <scheme val="minor"/>
      </rPr>
      <t>horizon de 25 ans</t>
    </r>
    <r>
      <rPr>
        <sz val="11"/>
        <rFont val="Calibri"/>
        <family val="2"/>
        <scheme val="minor"/>
      </rPr>
      <t>)</t>
    </r>
  </si>
  <si>
    <t>Figure 2.23 – Ajustement de l’un ou l’autre des trois leviers pour équilibrer le système de retraite chaque année jusqu’à 2070. Exemples pour trois scénarios d’équilibrage</t>
  </si>
  <si>
    <r>
      <t xml:space="preserve">2.23a Évolution de la </t>
    </r>
    <r>
      <rPr>
        <b/>
        <sz val="11"/>
        <rFont val="Times New Roman"/>
        <family val="1"/>
      </rPr>
      <t>pension moyenne relative des retraités</t>
    </r>
    <r>
      <rPr>
        <sz val="11"/>
        <rFont val="Times New Roman"/>
        <family val="1"/>
      </rPr>
      <t>, par rapport à 2013, nécessaire pour assurer l’équilibre financier du système de retraite, si l’on ne revient pas sur les évolutions à législation inchangée de l’âge effectif moyen de départ et du taux de prélèvement global</t>
    </r>
  </si>
  <si>
    <r>
      <t xml:space="preserve">2.23b </t>
    </r>
    <r>
      <rPr>
        <b/>
        <sz val="11"/>
        <rFont val="Times New Roman"/>
        <family val="1"/>
      </rPr>
      <t>Âge effectif moyen de départ à la retraite</t>
    </r>
    <r>
      <rPr>
        <sz val="11"/>
        <rFont val="Times New Roman"/>
        <family val="1"/>
      </rPr>
      <t xml:space="preserve"> assurant l’équilibre financier du système de retraite, si l’on ne revient pas sur les évolutions à législation inchangée du taux de prélèvement global et de la pension moyenne relative des retraités</t>
    </r>
  </si>
  <si>
    <r>
      <t xml:space="preserve">2.23c </t>
    </r>
    <r>
      <rPr>
        <b/>
        <sz val="11"/>
        <rFont val="Times New Roman"/>
        <family val="1"/>
      </rPr>
      <t xml:space="preserve">Taux de prélèvement global </t>
    </r>
    <r>
      <rPr>
        <sz val="11"/>
        <rFont val="Times New Roman"/>
        <family val="1"/>
      </rPr>
      <t>assurant l’équilibre financier du système de retraite, si l’on ne revient pas sur les évolutions à législation inchangée de l’âge effectif moyen de départ et de la pension moyenne relative des retraités</t>
    </r>
  </si>
  <si>
    <t>Écarts par rapport à la projection à législation inchangée</t>
  </si>
  <si>
    <r>
      <t xml:space="preserve">2.23d Évolution de la </t>
    </r>
    <r>
      <rPr>
        <b/>
        <sz val="11"/>
        <rFont val="Times New Roman"/>
        <family val="1"/>
      </rPr>
      <t>pension moyenne relative des retraités</t>
    </r>
    <r>
      <rPr>
        <sz val="11"/>
        <rFont val="Times New Roman"/>
        <family val="1"/>
      </rPr>
      <t>, par rapport à 2013, nécessaire pour assurer l’équilibre financier du système de retraite, si l’on ne revient pas sur les évolutions à législation inchangée de l’âge effectif moyen de départ et du taux de prélèvement global</t>
    </r>
  </si>
  <si>
    <r>
      <t xml:space="preserve">2.23e </t>
    </r>
    <r>
      <rPr>
        <b/>
        <sz val="11"/>
        <rFont val="Times New Roman"/>
        <family val="1"/>
      </rPr>
      <t>Âge effectif moyen de départ à la retraite</t>
    </r>
    <r>
      <rPr>
        <sz val="11"/>
        <rFont val="Times New Roman"/>
        <family val="1"/>
      </rPr>
      <t xml:space="preserve"> assurant l’équilibre financier du système de retraite, si l’on ne revient pas sur les évolutions à législation inchangée du taux de prélèvement global et de la pension moyenne relative des retraités</t>
    </r>
  </si>
  <si>
    <r>
      <t xml:space="preserve">2.23f </t>
    </r>
    <r>
      <rPr>
        <b/>
        <sz val="11"/>
        <rFont val="Times New Roman"/>
        <family val="1"/>
      </rPr>
      <t xml:space="preserve">Taux de prélèvement global </t>
    </r>
    <r>
      <rPr>
        <sz val="11"/>
        <rFont val="Times New Roman"/>
        <family val="1"/>
      </rPr>
      <t>assurant l’équilibre financier du système de retraite, si l’on ne revient pas sur les évolutions à législation inchangée de l’âge effectif moyen de départ et de la pension moyenne relative des retraités</t>
    </r>
  </si>
  <si>
    <t>Tableau 2.24 – Solde financier moyen à l’horizon de 25 ans en pourcentage de la masse des revenus d’activité et des prestations versées</t>
  </si>
  <si>
    <t>en %</t>
  </si>
  <si>
    <t>de la masse des revenus d'activité</t>
  </si>
  <si>
    <t xml:space="preserve">de la masse des prestations versées </t>
  </si>
  <si>
    <t>Tableau 2.25 – Solde financier moyen à l’horizon 2070 en pourcentage de la masse des revenus d’activité et des prestations versées</t>
  </si>
  <si>
    <t>Seconde partie – Les résultats : les évolutions du système de retraite au regard de ses principaux objectifs</t>
  </si>
  <si>
    <t>Chapitre 1 – Les dépenses du système de retraite</t>
  </si>
  <si>
    <t>Figure 2.2 – Dépenses du système de retraite en % du PIB observées et projetées</t>
  </si>
  <si>
    <t>Figure 2.3– Les déterminants de l’évolution de la masse des pensions</t>
  </si>
  <si>
    <t>Tableau 2.6 – Dépenses en part de PIB (%) en 2019 et 2018 et écart de dépenses entre 2019 et 2018 (en point de %)</t>
  </si>
  <si>
    <t>Tableau 2.7 – Écarts 2019-2018 de dépenses en part de PIB (en %)</t>
  </si>
  <si>
    <t>Chapitre 2. Les ressources et le solde financier du système de retraite</t>
  </si>
  <si>
    <t>Figure 2.9 – Les déterminants de l’évolution des ressources du système de retraite</t>
  </si>
  <si>
    <t>Figure 2.12 – Contribution de l’État selon les trois conventions comptables</t>
  </si>
  <si>
    <t>Figure 2.15 – Solde financier observé et projeté du système de retraite selon la convention comptable retenue</t>
  </si>
  <si>
    <t>Tableau 2.16 - Écarts 2019-2018 de ressources en part de PIB (en point de % pour les écarts et en % pour le PIB et les ressources en valeur)</t>
  </si>
  <si>
    <t>Tableau 2.17 – Solde du système de retraite en part de PIB (%) en 2019 et 2018 et écart de solde entre 2019 et 2018 (en point de %)</t>
  </si>
  <si>
    <t xml:space="preserve">Chapitre 3 – La sensibilité des dépenses et du solde du système de retraite à différentes hypothèses </t>
  </si>
  <si>
    <t>Figure 2.20 – Sensibilité de la part des dépenses de retraite projetée dans le PIB à l’hypothèse de taux de chômage</t>
  </si>
  <si>
    <t>Figure 2.21 – Sensibilité du solde financier projeté du système de retraite à l’hypothèse de taux de chômage</t>
  </si>
  <si>
    <t>Chapitre 4 – Le pilotage de l’équilibre financier du système de retraite</t>
  </si>
  <si>
    <t>Figure 2.22 – Contribution des trois leviers à la couverture des besoins de financement liés au vieillissement. Cumul à législation inchangée sur la période 2003-2070</t>
  </si>
  <si>
    <t>Figure 2.23 – Ajustement de l’un ou l’autre des trois leviers pour équilibrer le système de retraite chaque année jusqu’à 2070</t>
  </si>
  <si>
    <t>Chapitre 5 - L’équité entre les générations au regard de la retraite</t>
  </si>
  <si>
    <t>Figure 2.26 – Taux de cotisation moyen pour la retraite sur l’ensemble de la carrière pour le cas type de non-cadre du secteur privé (cas type n° 2 du COR)</t>
  </si>
  <si>
    <t>Figure 2.27 – Durée de carrière en nombre d’années</t>
  </si>
  <si>
    <t>Figure 2.28 – Durée de carrière en proportion de la durée de vie totale</t>
  </si>
  <si>
    <t>Figure 2.30 – Taux de remplacement net moyen sur le cycle de vie pour le cas type de non-cadre du secteur privé</t>
  </si>
  <si>
    <t>Figure 2.32 – Taux de remplacement net moyen sur le cycle de vie pour le cas type de fonctionnaire sédentaire de catégorie B</t>
  </si>
  <si>
    <t>Figure 2.34 – Durée de retraite en proportion de la durée de vie totale</t>
  </si>
  <si>
    <t>Figure 2.35 – Décomposition de la durée de vie</t>
  </si>
  <si>
    <t>Figure 2.36 – Taux de rendement interne du cas type de salarié non-cadre du secteur privé à carrière complète</t>
  </si>
  <si>
    <t>Chapitre 6 – Le niveau de vie des retraités</t>
  </si>
  <si>
    <t>Figure 2.37 – Niveau de vie moyen des retraités : de la pension brute au revenu disponible (en euros constants 2018)</t>
  </si>
  <si>
    <t>Figure 2.38 – Niveau de vie moyen selon l’âge rapporté à celui de l’ensemble de la population en 2016</t>
  </si>
  <si>
    <t>Figure 2.39 – Pension nette relative : évolutions récentes (pension nette moyenne rapportée au revenu d'activité net moyen)</t>
  </si>
  <si>
    <t>Figure 2.40 – Niveau de vie moyen des retraités comparé aux actifs et à l'ensemble de la population</t>
  </si>
  <si>
    <t>Figure 2.42 – Pension nette moyenne et revenu net d’activité moyen en projection</t>
  </si>
  <si>
    <t>Figure 2.43 – Pension nette relative en projection (pension nette moyenne de l'ensemble des retraités rapportée au revenu d'activité net moyen)</t>
  </si>
  <si>
    <t>Figure 2.44– Niveau de vie relatif des retraités par le passé et en projection (niveau de vie moyen des retraités rapporté à celui de l’ensemble de la population)</t>
  </si>
  <si>
    <t>Figure 2.45 – Profil du niveau de vie sur cycle de vie, simulé pour une famille type avec 0 à 3 enfants (en euros 2019 par unité de consommation, déflatés de la croissance du SMPT)</t>
  </si>
  <si>
    <t xml:space="preserve">Tableau 2.46 – Taux de remplacement sur cycle de vie en termes de niveau de vie (rapport entre le niveau de vie durant la retraite et durant la vie active) comparé au taux de remplacement à la liquidation </t>
  </si>
  <si>
    <t>Figure 2.48 – Distribution des montants de pension brute totale fin 2016</t>
  </si>
  <si>
    <t>Figure 2.49 – Distribution des durées validées par les retraités fin 2016</t>
  </si>
  <si>
    <t>Tableau 2.50 – Inégalités de niveau de vie parmi les retraités, les actifs et l’ensemble de la population en 2016</t>
  </si>
  <si>
    <t>Figure 2.51 – Inégalités de niveau de vie parmi les retraités, les actifs et l’ensemble de la population : évolution du rapport interdécile de 1996 à 2016</t>
  </si>
  <si>
    <t>Tableau 2.52 – Montant mensuel brut moyen de la pension de droit direct (y compris majoration pour enfants) en 2017 par régime principal d'affiliation</t>
  </si>
  <si>
    <t>Chapitre 7 – Les pensions des plus modestes</t>
  </si>
  <si>
    <t>Figure 2.54 - Le taux de pauvreté monétaire des retraités</t>
  </si>
  <si>
    <t>Figure 2.55. – L’intensité de la pauvreté des retraités</t>
  </si>
  <si>
    <t>Figure 2.56 - Taux de pauvreté en conditions de vie des retraités</t>
  </si>
  <si>
    <t>Figure 2.58 – Taux de remplacement net à l'issue d'une carrière entièrement cotisée au SMIC</t>
  </si>
  <si>
    <t>Figure 2.59 – Pension nette à l'issue d'une carrière entièrement cotisée au SMIC rapportée au montant de l’ASPA (minimum vieillesse)</t>
  </si>
  <si>
    <t>Chapitre 8 – L’équité entre les femmes et les hommes au regard de la retraite</t>
  </si>
  <si>
    <t>Figure 2.60 – Taux d’emploi (au sens du BIT) par tranches d’âge quinquennales des femmes et des hommes en 2018</t>
  </si>
  <si>
    <t>Figure 2.61 – Évolution de l’écart du taux d’emploi (au sens du BIT) entre les femmes et les hommes, par tranches d’âge quinquennales, de 1975 à 2018</t>
  </si>
  <si>
    <t>Figure 2.65 – Durée moyenne d’assurance validée tous régimes des femmes rapportée à celle des hommes (retraités de la CNAV)</t>
  </si>
  <si>
    <t>Figure 2.66 – Décomposition des durées moyenne d’assurance validées par les femmes et les hommes selon les modalités (retraités de la CNAV)</t>
  </si>
  <si>
    <t>Figure 2.68 – Décomposition de la pension moyenne totale en pension moyenne de droit direct et de réversion pour les femmes et les hommes en 2006 et 2016</t>
  </si>
  <si>
    <t>Figure 2.69 – Contribution des pensions moyennes de droit direct et de réversion à l'écart de pension moyenne totale projeté entre les femmes et les hommes (scénario  1,3 %)</t>
  </si>
  <si>
    <t>Tableau 2.70 – Part des dispositifs de solidarité dans les montants de pension de droit direct des femmes et des hommes en 2016</t>
  </si>
  <si>
    <t>Tableau 2.71 – Montants mensuels moyens des pensions de droit direct, avec ou sans dispositifs de solidarité, des femmes et des hommes âgés de 62 ans et plus en 2016</t>
  </si>
  <si>
    <t>Tableau 2.72 – Montants mensuels moyens des pensions de droit direct, avec ou sans majorations pour trois enfants, des femmes et des hommes en 2016</t>
  </si>
  <si>
    <t>Figure 2. 73 – Niveau de vie moyen et taux de pauvreté des femmes et des hommes retraités selon les situations conjugale et matrimoniale en 2016</t>
  </si>
  <si>
    <t>Figure 2.74 – Âge moyen de départ à la retraite des femmes et des hommes, en années</t>
  </si>
  <si>
    <t>Figure 2.75 – Durée moyenne de retraite des femmes et des hommes, en années</t>
  </si>
  <si>
    <t>Figure 2.76 – Durée moyenne de retraite relative à l'espérance de vie des femmes rapportée à celle des hommes</t>
  </si>
  <si>
    <t>Figure 2.13 – Solde financier observé du système de retraite</t>
  </si>
  <si>
    <t>Figure 2.14 – Solde financier observé et projeté du système de retraite (convention COR)</t>
  </si>
  <si>
    <t>Figure 2.29 – Taux de remplacement net à la liquidation du cas type de non-cadre du secteur privé</t>
  </si>
  <si>
    <t>Figure 2.31 – Taux de remplacement net à la liquidation du cas type de fonctionnaire sédentaire de catégorie B</t>
  </si>
  <si>
    <t>Figure 2.33 – Durée de retraite en nombre d’années</t>
  </si>
  <si>
    <t>Figure 2.47 – Évolutions du pouvoir d’achat au cours de la retraite</t>
  </si>
  <si>
    <t>Tableau 2.53 – Taux de remplacement net pour les cas types du COR pour la génération 1957 (sauf aide-soignant : génération 1962 et policier : génération 1967)</t>
  </si>
  <si>
    <t>Figure 2.57 – Rapport entre le seuil de pension nette des 10 % les moins aisés et la pension nette moyenne</t>
  </si>
  <si>
    <t>Figure 2.8 – Taux de cotisation pour la retraite du cas type de non-cadre du secteur privé et taux de contribution des employeurs de fonctionnaires de l'État</t>
  </si>
  <si>
    <t>Figure 2.37 – Niveau de vie moyen des retraités : de la pension brute au revenu disponible</t>
  </si>
  <si>
    <r>
      <rPr>
        <b/>
        <sz val="11"/>
        <rFont val="Times New Roman"/>
        <family val="1"/>
      </rPr>
      <t>Revenus moyens par unité de consommation (</t>
    </r>
    <r>
      <rPr>
        <sz val="10"/>
        <rFont val="Times New Roman"/>
        <family val="1"/>
      </rPr>
      <t>en euros constants 2018 par mois et par unité de consommation)</t>
    </r>
  </si>
  <si>
    <t>Somme des pensions brutes du ménage</t>
  </si>
  <si>
    <t>Revenus du ménage avant prélèvements sociaux et fiscaux</t>
  </si>
  <si>
    <t>Revenu disponible du ménage</t>
  </si>
  <si>
    <r>
      <rPr>
        <sz val="10"/>
        <rFont val="Times New Roman"/>
        <family val="1"/>
      </rPr>
      <t>(données complémentaires)</t>
    </r>
    <r>
      <rPr>
        <sz val="11"/>
        <rFont val="Times New Roman"/>
        <family val="1"/>
      </rPr>
      <t xml:space="preserve">                                   </t>
    </r>
    <r>
      <rPr>
        <b/>
        <sz val="11"/>
        <rFont val="Times New Roman"/>
        <family val="1"/>
      </rPr>
      <t>Revenus du patrimoine</t>
    </r>
  </si>
  <si>
    <t>Niveau de vie moyen de la catégorie rapporté à celui de l'ensemble de la population</t>
  </si>
  <si>
    <t>Tous âges confondus</t>
  </si>
  <si>
    <t>0 à 4 ans</t>
  </si>
  <si>
    <t>5 à 9 ans</t>
  </si>
  <si>
    <t>10 à 14 ans</t>
  </si>
  <si>
    <t>15 à 19 ans</t>
  </si>
  <si>
    <t>20 à 24 ans</t>
  </si>
  <si>
    <t>25 à 29 ans</t>
  </si>
  <si>
    <t>30 à 34 ans</t>
  </si>
  <si>
    <t>35 à 39 ans</t>
  </si>
  <si>
    <t>40 à 44 ans</t>
  </si>
  <si>
    <t>45 à 49 ans</t>
  </si>
  <si>
    <t>50 à 54 ans</t>
  </si>
  <si>
    <t>55 à 59 ans</t>
  </si>
  <si>
    <t>60 à 64 ans</t>
  </si>
  <si>
    <t>65 à 69 ans</t>
  </si>
  <si>
    <t>70 à 74 ans</t>
  </si>
  <si>
    <t>75 à 79 ans</t>
  </si>
  <si>
    <t>80 à 84 ans</t>
  </si>
  <si>
    <t>85 ans et plus</t>
  </si>
  <si>
    <t>Ensemble de la tranche d'âge</t>
  </si>
  <si>
    <t>Actifs (en emploi ou au chômage)</t>
  </si>
  <si>
    <t>Retraités (hors cumul emploi-retraite)</t>
  </si>
  <si>
    <t>Figure 2.39 – Pension nette relative : évolutions récentes</t>
  </si>
  <si>
    <t>Rapport entre la pension nette moyenne de l'ensemble des retraités et le revenu d'activité net moyen</t>
  </si>
  <si>
    <t>femmes</t>
  </si>
  <si>
    <t>hommes</t>
  </si>
  <si>
    <t>Rapport entre le niveau de vie des retraités et celui de l'ensemble de la population</t>
  </si>
  <si>
    <t>Pension nette moyenne rapportée au revenu d'activité net moyen</t>
  </si>
  <si>
    <t>Données complémentaires : montants mensuels, en euros constants</t>
  </si>
  <si>
    <t>Pension mensuelle nette moyenne de l'ensemble des retraités, en euros constants de 2018</t>
  </si>
  <si>
    <t>Niveau de vie moyen en euros constants 2018 par mois et par unité de consommation</t>
  </si>
  <si>
    <t>Figure 2.41 – Niveau de vie relatif des retraités : évolutions récentes</t>
  </si>
  <si>
    <t>Niveau de vie moyen des retraités rapporté à celui de l’ensemble de la population</t>
  </si>
  <si>
    <t>Niveau de vie mensuel des retraités (revenu disponible du ménage auquel appartient le retraité rapporté au nombre d'unité de consommations dans le ménage), en euros constants de 2018</t>
  </si>
  <si>
    <t>Pension nette moyenne en euros 2018</t>
  </si>
  <si>
    <t>Observations</t>
  </si>
  <si>
    <t>Revenu d'activité moyen net en euros 2018</t>
  </si>
  <si>
    <t xml:space="preserve">Figure 2.42a </t>
  </si>
  <si>
    <t>Figure 2.42b</t>
  </si>
  <si>
    <t>Pension nette moyenne en euros constants 2018</t>
  </si>
  <si>
    <t>Revenu d'activité net moyen en euros constants 2018</t>
  </si>
  <si>
    <t>Figure 2.43 – Pension nette relative en projection</t>
  </si>
  <si>
    <t>Pension nette moyenne de l'ensemble des retraités rapportée au revenu d'activité net moyen</t>
  </si>
  <si>
    <t>Figure 2.44 – Niveau de vie relatif des retraités par le passé et en projection</t>
  </si>
  <si>
    <t>Actifs y compris chômeurs</t>
  </si>
  <si>
    <t>Rapport Retraités/ Actifs</t>
  </si>
  <si>
    <t>Rapport Retraités/ Ensemble</t>
  </si>
  <si>
    <t>Décile ou centile</t>
  </si>
  <si>
    <t>(1)</t>
  </si>
  <si>
    <t>(2)</t>
  </si>
  <si>
    <t>(3)</t>
  </si>
  <si>
    <t>(1)/(2)</t>
  </si>
  <si>
    <t>(1)/(3)</t>
  </si>
  <si>
    <t>1er décile (D1)</t>
  </si>
  <si>
    <t>2ème décile (D2)</t>
  </si>
  <si>
    <t>3ème décile (D3)</t>
  </si>
  <si>
    <t>4ème décile (D4)</t>
  </si>
  <si>
    <t>Médiane (D5)</t>
  </si>
  <si>
    <t>6ème décile (D6)</t>
  </si>
  <si>
    <t>7ème décile (D7)</t>
  </si>
  <si>
    <t>8ème décile (D8)</t>
  </si>
  <si>
    <t>9ème décile (D9)</t>
  </si>
  <si>
    <t>95ème centile (P95)</t>
  </si>
  <si>
    <t>rapport interdécile (D9/D1)</t>
  </si>
  <si>
    <t>Figure 2.51 – Inégalités de niveau de vie parmi les retraités, les actifs et l’ensemble de la population : rapport interdécile</t>
  </si>
  <si>
    <t>Données lissées sur trois ans</t>
  </si>
  <si>
    <t>rapport interdécile D9/D1</t>
  </si>
  <si>
    <t>Figure 2.45 – Profil du niveau de vie sur cycle de vie, simulé pour une famille type avec 0 à 3 enfants</t>
  </si>
  <si>
    <t xml:space="preserve"> </t>
  </si>
  <si>
    <t>niveau de vie</t>
  </si>
  <si>
    <t>(en euros 2019 par unité de consommation, déflatés de la croissance du SMPT)</t>
  </si>
  <si>
    <t>âge de la femme</t>
  </si>
  <si>
    <t>âge de l'homme</t>
  </si>
  <si>
    <t>0 enfant</t>
  </si>
  <si>
    <t>1 enfant</t>
  </si>
  <si>
    <t>2 enfants</t>
  </si>
  <si>
    <t>3 enfants</t>
  </si>
  <si>
    <t>Tableau 2.46 – Taux de remplacement sur cycle de vie en termes de niveau de vie</t>
  </si>
  <si>
    <t>(rapport entre le niveau de vie durant la retraite et durant la vie active)</t>
  </si>
  <si>
    <t xml:space="preserve">comparé au taux de remplacement à la liquidation </t>
  </si>
  <si>
    <t>nombre d'enfants</t>
  </si>
  <si>
    <t>taux de remplacement net individuel à la liquidation</t>
  </si>
  <si>
    <t>homme*</t>
  </si>
  <si>
    <t>rapport entre le niveau de vie au début de la retraite et le niveau de vie en fin de carrière</t>
  </si>
  <si>
    <t>… en fin de carrière</t>
  </si>
  <si>
    <t>rapport entre le niveau de vie durant la retraite et durant la vie active</t>
  </si>
  <si>
    <t>… durant toute la carrière</t>
  </si>
  <si>
    <r>
      <t>Lecture : pour un couple avec deux enfants dont les deux conjoints effectuent une carrière continue de non cadre du secteur privé, le niveau de vie durant la retraite (moyenne de toutes les années de retraite) représente 76 % du niveau de vie</t>
    </r>
    <r>
      <rPr>
        <sz val="12"/>
        <color theme="1"/>
        <rFont val="Times New Roman"/>
        <family val="1"/>
      </rPr>
      <t xml:space="preserve"> </t>
    </r>
    <r>
      <rPr>
        <i/>
        <sz val="10"/>
        <color theme="1"/>
        <rFont val="Times New Roman"/>
        <family val="1"/>
      </rPr>
      <t>durant la vie active (moyenne de toutes les années de vie active), les revenus étant déflatés de la croissance du SMPT.</t>
    </r>
    <r>
      <rPr>
        <sz val="12"/>
        <color theme="1"/>
        <rFont val="Times New Roman"/>
        <family val="1"/>
      </rPr>
      <t xml:space="preserve"> </t>
    </r>
    <r>
      <rPr>
        <i/>
        <sz val="10"/>
        <color theme="1"/>
        <rFont val="Times New Roman"/>
        <family val="1"/>
      </rPr>
      <t>Le rapport entre le niveau de vie au début de la retraite et le niveau de vie en fin de carrière (66%) correspond à peu près au taux de remplacement individuel.</t>
    </r>
  </si>
  <si>
    <t>(*) Taux de remplacement de l’homme, hors majoration pour trois enfants. Le taux de remplacement de la femme est légèrement différent de celui de l’homme du fait de la MDA.</t>
  </si>
  <si>
    <t>Note : calculs effectués pour la génération 2000, avec le scénario 1,3%.</t>
  </si>
  <si>
    <t xml:space="preserve">Source : calculs DG Trésor et SG-COR. </t>
  </si>
  <si>
    <t>Figure 2.48a – Ensemble</t>
  </si>
  <si>
    <t>des retraités de droit direct</t>
  </si>
  <si>
    <t>Note : la pension totale comprend les droits directs, la réversion et les majorations pour trois enfants ou plus. Elle exclut le minimum vieillesse et les autres avantages accessoires (majoration pour tierce personne, pour conjoint à charge, etc.).</t>
  </si>
  <si>
    <t>Champ :  retraités de droit direct d'un régime de base, résidents en France ou à l'étranger, vivants au 31 décembre 2016</t>
  </si>
  <si>
    <t>Source : Drees,  EIR 2016</t>
  </si>
  <si>
    <t>&lt;100</t>
  </si>
  <si>
    <t>&lt;200</t>
  </si>
  <si>
    <t>&lt;300</t>
  </si>
  <si>
    <t>&lt;400</t>
  </si>
  <si>
    <t>&lt;500</t>
  </si>
  <si>
    <t>&lt;600</t>
  </si>
  <si>
    <t>&lt;700</t>
  </si>
  <si>
    <t>&lt;800</t>
  </si>
  <si>
    <t>&lt;900</t>
  </si>
  <si>
    <t>&lt;1000</t>
  </si>
  <si>
    <t>&lt;1100</t>
  </si>
  <si>
    <t>&lt;1200</t>
  </si>
  <si>
    <t>&lt;1300</t>
  </si>
  <si>
    <t>&lt;1400</t>
  </si>
  <si>
    <t>&lt;1500</t>
  </si>
  <si>
    <t>&lt;1600</t>
  </si>
  <si>
    <t>&lt;1700</t>
  </si>
  <si>
    <t>&lt;1800</t>
  </si>
  <si>
    <t>&lt;1900</t>
  </si>
  <si>
    <t>&lt;2000</t>
  </si>
  <si>
    <t>&lt;2100</t>
  </si>
  <si>
    <t>&lt;2200</t>
  </si>
  <si>
    <t>&lt;2300</t>
  </si>
  <si>
    <t>&lt;2400</t>
  </si>
  <si>
    <t>&lt;2500</t>
  </si>
  <si>
    <t>&lt;2600</t>
  </si>
  <si>
    <t>&lt;2700</t>
  </si>
  <si>
    <t>&lt;2800</t>
  </si>
  <si>
    <t>&lt;2900</t>
  </si>
  <si>
    <t>&lt;3000</t>
  </si>
  <si>
    <t>&lt;3100</t>
  </si>
  <si>
    <t>&lt;3200</t>
  </si>
  <si>
    <t>&lt;3300</t>
  </si>
  <si>
    <t>&lt;3400</t>
  </si>
  <si>
    <t>&lt;3500</t>
  </si>
  <si>
    <t>&lt;3600</t>
  </si>
  <si>
    <t>&lt;3700</t>
  </si>
  <si>
    <t>&lt;3800</t>
  </si>
  <si>
    <t>&lt;3900</t>
  </si>
  <si>
    <t>&lt;4000</t>
  </si>
  <si>
    <t>&lt;4100</t>
  </si>
  <si>
    <t>&lt;4200</t>
  </si>
  <si>
    <t>&lt;4300</t>
  </si>
  <si>
    <t>&lt;4400</t>
  </si>
  <si>
    <t>&lt;4500</t>
  </si>
  <si>
    <t xml:space="preserve">&gt;4500 </t>
  </si>
  <si>
    <t>total</t>
  </si>
  <si>
    <t>Figure 2.48b - Retraités de droit direct</t>
  </si>
  <si>
    <t xml:space="preserve"> à carrière complète</t>
  </si>
  <si>
    <t>Champ : Retraités de droit direct d'un  régime de base, résidents en France ou à l'étranger, vivants  au 31 décembre 2016</t>
  </si>
  <si>
    <t>Source : DREES, EIR 2016.</t>
  </si>
  <si>
    <t>n.d.</t>
  </si>
  <si>
    <t>&gt;48</t>
  </si>
  <si>
    <t>Total</t>
  </si>
  <si>
    <t xml:space="preserve">Tableau 2.53 – Taux de remplacement net pour les cas types du COR (génération 1957, sauf 1967 pour le cas type n° 8 et 1962 pour cas n° 9) </t>
  </si>
  <si>
    <t>Cas type</t>
  </si>
  <si>
    <t>taux de CSG appliqué sur la pension</t>
  </si>
  <si>
    <t>Salaire brut de fin de carrière (et part des primes pour les fonctionnaires)</t>
  </si>
  <si>
    <t>60 ans</t>
  </si>
  <si>
    <t>61 ans</t>
  </si>
  <si>
    <t>62 ans</t>
  </si>
  <si>
    <t>63 ans</t>
  </si>
  <si>
    <t>64 ans</t>
  </si>
  <si>
    <t>65 ans</t>
  </si>
  <si>
    <t>66 ans</t>
  </si>
  <si>
    <t>67 ans</t>
  </si>
  <si>
    <t>année de départ :</t>
  </si>
  <si>
    <t>Cas type n°1 (cadre)</t>
  </si>
  <si>
    <t>taux plein</t>
  </si>
  <si>
    <r>
      <t xml:space="preserve">2,7 </t>
    </r>
    <r>
      <rPr>
        <sz val="10"/>
        <rFont val="Arial"/>
      </rPr>
      <t>x</t>
    </r>
    <r>
      <rPr>
        <sz val="11"/>
        <color theme="1"/>
        <rFont val="Times New Roman"/>
        <family val="1"/>
      </rPr>
      <t xml:space="preserve"> SMPT</t>
    </r>
  </si>
  <si>
    <t>Cas type n°2 (non-cadre)</t>
  </si>
  <si>
    <t>intermédiaire (sauf 2018 au taux plein)</t>
  </si>
  <si>
    <r>
      <t xml:space="preserve">0,9 </t>
    </r>
    <r>
      <rPr>
        <b/>
        <sz val="11"/>
        <color rgb="FF002060"/>
        <rFont val="Calibri"/>
        <family val="2"/>
        <scheme val="minor"/>
      </rPr>
      <t>x</t>
    </r>
    <r>
      <rPr>
        <b/>
        <sz val="11"/>
        <color rgb="FF002060"/>
        <rFont val="Times New Roman"/>
        <family val="1"/>
      </rPr>
      <t xml:space="preserve"> SMPT</t>
    </r>
  </si>
  <si>
    <t>Cas type n°3 (non-cadre avec chômage)</t>
  </si>
  <si>
    <t>Cas type n°4 (femme avec deux enfants)</t>
  </si>
  <si>
    <r>
      <t xml:space="preserve">0,8 </t>
    </r>
    <r>
      <rPr>
        <sz val="10"/>
        <rFont val="Arial"/>
      </rPr>
      <t>x</t>
    </r>
    <r>
      <rPr>
        <sz val="11"/>
        <color theme="1"/>
        <rFont val="Times New Roman"/>
        <family val="1"/>
      </rPr>
      <t xml:space="preserve"> SMPT</t>
    </r>
  </si>
  <si>
    <t>Cas type n°5 (B sédentaire)</t>
  </si>
  <si>
    <r>
      <t xml:space="preserve">1,1 </t>
    </r>
    <r>
      <rPr>
        <b/>
        <sz val="11"/>
        <color rgb="FF002060"/>
        <rFont val="Calibri"/>
        <family val="2"/>
        <scheme val="minor"/>
      </rPr>
      <t>x</t>
    </r>
    <r>
      <rPr>
        <b/>
        <sz val="11"/>
        <color rgb="FF002060"/>
        <rFont val="Times New Roman"/>
        <family val="1"/>
      </rPr>
      <t xml:space="preserve"> SMPT                             (dont 25% primes)</t>
    </r>
  </si>
  <si>
    <t>Cas type n°6 (A faible taux de prime)</t>
  </si>
  <si>
    <r>
      <t>1,5</t>
    </r>
    <r>
      <rPr>
        <sz val="10"/>
        <rFont val="Arial"/>
      </rPr>
      <t xml:space="preserve"> x</t>
    </r>
    <r>
      <rPr>
        <sz val="11"/>
        <color theme="1"/>
        <rFont val="Times New Roman"/>
        <family val="1"/>
      </rPr>
      <t xml:space="preserve"> SMPT                                 (dont 15% primes)</t>
    </r>
  </si>
  <si>
    <t>Cas type n°7 (A+ fort taux de prime)</t>
  </si>
  <si>
    <r>
      <t xml:space="preserve">2,4 </t>
    </r>
    <r>
      <rPr>
        <sz val="10"/>
        <rFont val="Arial"/>
      </rPr>
      <t>x</t>
    </r>
    <r>
      <rPr>
        <sz val="11"/>
        <color theme="1"/>
        <rFont val="Times New Roman"/>
        <family val="1"/>
      </rPr>
      <t xml:space="preserve"> SMPT                                      (dont 39% primes)</t>
    </r>
  </si>
  <si>
    <t>Cas type n°10 (adjoint technique territorial)</t>
  </si>
  <si>
    <r>
      <t xml:space="preserve">0,8 </t>
    </r>
    <r>
      <rPr>
        <sz val="10"/>
        <rFont val="Arial"/>
      </rPr>
      <t>x</t>
    </r>
    <r>
      <rPr>
        <sz val="11"/>
        <color theme="1"/>
        <rFont val="Times New Roman"/>
        <family val="1"/>
      </rPr>
      <t xml:space="preserve"> SMPT                                      (dont 18% primes)</t>
    </r>
  </si>
  <si>
    <t>Cas type n°11 (attaché territorial)</t>
  </si>
  <si>
    <t>1,4 x SMPT                                      (dont 26% primes)</t>
  </si>
  <si>
    <t>55 ans</t>
  </si>
  <si>
    <t>56 ans</t>
  </si>
  <si>
    <t>57 ans</t>
  </si>
  <si>
    <t>58 ans</t>
  </si>
  <si>
    <t>59 ans</t>
  </si>
  <si>
    <t>Cas type n°9 (aide-soignant)</t>
  </si>
  <si>
    <t>0,8 x SMPT (21% primes mais 7,9% de ces primes soit 10% du traitement intégrées à l'assiette)</t>
  </si>
  <si>
    <t>50 ans</t>
  </si>
  <si>
    <t>51 ans</t>
  </si>
  <si>
    <t>52 ans</t>
  </si>
  <si>
    <t>53 ans</t>
  </si>
  <si>
    <t>54 ans</t>
  </si>
  <si>
    <t>Cas type n°8 (policier)</t>
  </si>
  <si>
    <r>
      <t xml:space="preserve">1,2 </t>
    </r>
    <r>
      <rPr>
        <sz val="11"/>
        <rFont val="Calibri"/>
        <family val="2"/>
        <scheme val="minor"/>
      </rPr>
      <t>x</t>
    </r>
    <r>
      <rPr>
        <sz val="11"/>
        <rFont val="Times New Roman"/>
        <family val="1"/>
      </rPr>
      <t xml:space="preserve"> SMPT (35% primes mais               17% sont intégrées à l'assiette)</t>
    </r>
  </si>
  <si>
    <t>Régimes</t>
  </si>
  <si>
    <t>AGIRC</t>
  </si>
  <si>
    <t>FPE</t>
  </si>
  <si>
    <t>RAFP</t>
  </si>
  <si>
    <t>CNRACL</t>
  </si>
  <si>
    <r>
      <t xml:space="preserve">0,8 </t>
    </r>
    <r>
      <rPr>
        <sz val="10"/>
        <rFont val="Arial"/>
      </rPr>
      <t>x</t>
    </r>
    <r>
      <rPr>
        <sz val="11"/>
        <color theme="1"/>
        <rFont val="Times New Roman"/>
        <family val="1"/>
      </rPr>
      <t xml:space="preserve"> SMPT                                   de l’année des 56 ans</t>
    </r>
  </si>
  <si>
    <t>Moyennes par génération</t>
  </si>
  <si>
    <t>Cas type de salarié non-cadre du privé (départ à la retraite au taux plein au régime général sans décote ni surcote)</t>
  </si>
  <si>
    <t xml:space="preserve">Figure 2.33 - Durée de retraite en nombre d’années </t>
  </si>
  <si>
    <t>Cas type de non-cadre du privé (départ à la retraite au taux plein au régime général sans décote ni surcote)</t>
  </si>
  <si>
    <t>Données complémentaires : espérances de vie à 60 ans et âge moyens de départ à la retraite</t>
  </si>
  <si>
    <t>Espérance de vie par génération</t>
  </si>
  <si>
    <t>Scénario central de mortalité, ensemble</t>
  </si>
  <si>
    <t>Scénario central de mortalité, femmes</t>
  </si>
  <si>
    <t>Scénario central de mortalité,hommes</t>
  </si>
  <si>
    <t>Variante de mortalité haute, ensemble</t>
  </si>
  <si>
    <t>Variante de mortalité haute, femmes</t>
  </si>
  <si>
    <t>Variante de mortalité haute, hommes</t>
  </si>
  <si>
    <t>Variante de mortalité basse, ensemble</t>
  </si>
  <si>
    <t>Variante de mortalité basse, femmes</t>
  </si>
  <si>
    <t>Variante de mortalité basse, hommes</t>
  </si>
  <si>
    <t>Âge moyen de départ à la retraite du cas type n°2 du COR</t>
  </si>
  <si>
    <t>Âge moyen de départ à la retraite par génération</t>
  </si>
  <si>
    <t xml:space="preserve">Figure 2.34 – Durée de retraite en proportion de la durée de vie totale </t>
  </si>
  <si>
    <t>Études, insertion dans la vie active</t>
  </si>
  <si>
    <t>Autres périodes validées</t>
  </si>
  <si>
    <t>Inactivité</t>
  </si>
  <si>
    <t>Retraite</t>
  </si>
  <si>
    <t>Figure 2.41 – Niveau de vie relatif des retraités : évolutions récentes (niveau de vie moyen des retraités rapporté à celui de l’ensemble de la population)</t>
  </si>
  <si>
    <t>Cas type de non-cadre, salarié du privé (cas n°2)</t>
  </si>
  <si>
    <t>Taux de rendement interne</t>
  </si>
  <si>
    <t>Rappel 2018</t>
  </si>
  <si>
    <t>Différences</t>
  </si>
  <si>
    <t>Figure 2.36 – Taux de rendement interne du cas type de salarié non-cadre du privé</t>
  </si>
  <si>
    <t>Figure 2.29 – Taux de remplacement net à la liquidation du cas type de non-cadre du privé</t>
  </si>
  <si>
    <t>Cas type de non-cadre, salarié du privé (cas n°2),  y compris coefficient de solidarité Arrco</t>
  </si>
  <si>
    <t>Cas type de non-cadre, salarié du privé (cas n°2), hors coefficient de solidarité Arrco</t>
  </si>
  <si>
    <t>Taux de remplacement net à la liquidation (départ à la retraite au taux plein au régime général sans décote ni surcote) y compris coefficient de solidarité à l’ARRCO</t>
  </si>
  <si>
    <t xml:space="preserve">Taux de remplacement net à la liquidation (départ à la retraite au taux plein au régime général sans décote ni surcote) hors coefficient de solidarité à l’ARRCO
</t>
  </si>
  <si>
    <t>Figure 2.30 – Taux de remplacement net moyen sur le cycle de vie pour le cas type de non-cadre du privé</t>
  </si>
  <si>
    <t>Taux de remplacement net moyen sur l’ensemble du cycle de vie</t>
  </si>
  <si>
    <t>Érosion de la pension relative en moyenne sur l’ensemble de la durée de retraite par rapport à la pension relative à la liquidation</t>
  </si>
  <si>
    <t xml:space="preserve">Données complémentaires : décomposition des taux de remplacement moyen selon les régimes d'affiliation </t>
  </si>
  <si>
    <t>Données complémentaires : érosion de la pension relative en moyenne sur l'ensemble de la durée de retraite par rapport à la pension relative à la liquidation</t>
  </si>
  <si>
    <t>Figure 2.31 – Taux de remplacement net à la liquidation du cas type de fonctionnaire sédentaire de catégorie B</t>
  </si>
  <si>
    <t>Cas type de fonctionnaire sédentaire de catégorie B (cas n°5) - Part de primes constante</t>
  </si>
  <si>
    <t>Cas type de fonctionnaire sédentaire de catégorie B (cas n°5) - Part de primes en hausse</t>
  </si>
  <si>
    <t>Taux de remplacement net à la liquidation (départ à la retraite au taux plein)  sous l'hypothèse d'une part de primes constante en projection</t>
  </si>
  <si>
    <t>Taux de remplacement net à la liquidation (départ à la retraite au taux plein)  sous l'hypothèse d'une part de primes en hausse en projection</t>
  </si>
  <si>
    <t>Régime intégré de la FPE</t>
  </si>
  <si>
    <t>Régime additionnel de la fonction publique</t>
  </si>
  <si>
    <t>Cas type de fonctionnaire sédentaire de catégorie B (cas n°5) - Part de primes croissante</t>
  </si>
  <si>
    <t>Figure 2.32 – Taux de remplacement net moyen sur le cycle de vie pour le cas type de fonctionnaire sédentaire de catégorie B</t>
  </si>
  <si>
    <t>Taux de remplacement net moyen sur l’ensemble du cycle de vie - hypothèse de part de primes constante en projection</t>
  </si>
  <si>
    <t>Taux de remplacement net moyen sur l’ensemble du cycle de vie - hypothèse de part de primes en hausse en projection</t>
  </si>
  <si>
    <t>Hypothèse de part de primes constante en projection</t>
  </si>
  <si>
    <t>Hypothèse de part de primes en hausse en projection</t>
  </si>
  <si>
    <t>FPE - hypothèse de part de primes constante en projection</t>
  </si>
  <si>
    <t>RAFP - hypothèse de part de primes constante en projection</t>
  </si>
  <si>
    <t>FPE - hypothèse de part de primes en hausse en projection</t>
  </si>
  <si>
    <t>RAFP - hypothèse de part de primes en hausse en projection</t>
  </si>
  <si>
    <t>Érosion de la pension relative en moyenne sur l’ensemble de la durée de retraite par rapport à la pension relative à la liquidation - hypothèse de part de primes constante en projection</t>
  </si>
  <si>
    <t>Érosion de la pension relative en moyenne sur l’ensemble de la durée de retraite par rapport à la pension relative à la liquidation - hypothèse de part de primes en hausse en projection</t>
  </si>
  <si>
    <t>cadre évol nette</t>
  </si>
  <si>
    <t>Cadre Gen. 1932</t>
  </si>
  <si>
    <t>Cadre Gen. 1937</t>
  </si>
  <si>
    <t>Cadre Gen. 1942</t>
  </si>
  <si>
    <t>Cadre Gen. 1947</t>
  </si>
  <si>
    <t>Non-cadre Gen. 1932</t>
  </si>
  <si>
    <t>Non-cadre Gen. 1937</t>
  </si>
  <si>
    <t>Non-cadre Gen. 1942</t>
  </si>
  <si>
    <t>Non-cadre Gen. 1947</t>
  </si>
  <si>
    <t>Non cadre evol nette</t>
  </si>
  <si>
    <t>années de retraite (an 1 = départ en retraite en janvier de cette année)</t>
  </si>
  <si>
    <t>Tous retraités de droit direct</t>
  </si>
  <si>
    <r>
      <t>Retraités de droit direct
à carrière complète</t>
    </r>
    <r>
      <rPr>
        <b/>
        <sz val="8"/>
        <rFont val="Times New Roman"/>
        <family val="1"/>
      </rPr>
      <t xml:space="preserve"> (5)</t>
    </r>
  </si>
  <si>
    <t>-</t>
  </si>
  <si>
    <t>Ensemble des retraités de droit direct d’un régime de base *</t>
  </si>
  <si>
    <t>Monopensionnés d’un régime de base</t>
  </si>
  <si>
    <t>dont anciens salariés</t>
  </si>
  <si>
    <t>Salariés du régime général</t>
  </si>
  <si>
    <t>Fonctionnaires civils d’État</t>
  </si>
  <si>
    <t>Fonctionnaires militaires d’État</t>
  </si>
  <si>
    <t>MSA salariés</t>
  </si>
  <si>
    <t xml:space="preserve">Fonctionnaires CNRACL </t>
  </si>
  <si>
    <t>Autres régimes spéciaux (1)</t>
  </si>
  <si>
    <t>dont anciens non-salariés</t>
  </si>
  <si>
    <t>MSA non-salariés</t>
  </si>
  <si>
    <t>SSI artisans commerçants</t>
  </si>
  <si>
    <t xml:space="preserve">Professions libérales </t>
  </si>
  <si>
    <t xml:space="preserve">Polypensionnés de régimes de base ayant un régime principal (2) </t>
  </si>
  <si>
    <t xml:space="preserve">MSA salariés </t>
  </si>
  <si>
    <t>Autres polypensionnés de régimes de base (3)</t>
  </si>
  <si>
    <t>Autres retraités de droit direct (4)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</si>
</sst>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8">
    <numFmt numFmtId="41" formatCode="_-* #,##0_-;\-* #,##0_-;_-* &quot;-&quot;_-;_-@_-"/>
    <numFmt numFmtId="44" formatCode="_-* #,##0.00\ &quot;€&quot;_-;\-* #,##0.00\ &quot;€&quot;_-;_-* &quot;-&quot;??\ &quot;€&quot;_-;_-@_-"/>
    <numFmt numFmtId="43" formatCode="_-* #,##0.00_-;\-* #,##0.00_-;_-* &quot;-&quot;??_-;_-@_-"/>
    <numFmt numFmtId="164" formatCode="_-* #,##0.00\ _€_-;\-* #,##0.00\ _€_-;_-* &quot;-&quot;??\ _€_-;_-@_-"/>
    <numFmt numFmtId="165" formatCode="#,##0.0"/>
    <numFmt numFmtId="166" formatCode="0.0,\p\t"/>
    <numFmt numFmtId="167" formatCode="0.0%"/>
    <numFmt numFmtId="168" formatCode="0.00,\p\t"/>
    <numFmt numFmtId="169" formatCode="_-* #,##0\ _€_-;\-* #,##0\ _€_-;_-* &quot;-&quot;??\ _€_-;_-@_-"/>
    <numFmt numFmtId="170" formatCode="_(* #,##0_);_(* \(#,##0\);_(* &quot;-&quot;_);_(@_)"/>
    <numFmt numFmtId="171" formatCode="_(&quot;$&quot;* #,##0_);_(&quot;$&quot;* \(#,##0\);_(&quot;$&quot;* &quot;-&quot;_);_(@_)"/>
    <numFmt numFmtId="172" formatCode="_(* #,##0.00_);_(* \(#,##0.00\);_(* &quot;-&quot;??_);_(@_)"/>
    <numFmt numFmtId="173" formatCode="General_)"/>
    <numFmt numFmtId="174" formatCode="&quot;£&quot;#,##0.00;\-&quot;£&quot;#,##0.00"/>
    <numFmt numFmtId="175" formatCode="#,##0.000"/>
    <numFmt numFmtId="176" formatCode="#,##0.00%;[Red]\(#,##0.00%\)"/>
    <numFmt numFmtId="177" formatCode="&quot;$&quot;#,##0\ ;\(&quot;$&quot;#,##0\)"/>
    <numFmt numFmtId="178" formatCode="mmmm\ d\,\ yyyy"/>
    <numFmt numFmtId="179" formatCode="0.0"/>
    <numFmt numFmtId="180" formatCode="0&quot; F&quot;\ ;\(0&quot; F&quot;\)"/>
    <numFmt numFmtId="181" formatCode="0_)"/>
    <numFmt numFmtId="182" formatCode="&quot;$&quot;#,##0_);\(&quot;$&quot;#,##0.0\)"/>
    <numFmt numFmtId="183" formatCode="#,##0\ &quot;F&quot;;\-#,##0\ &quot;F&quot;"/>
    <numFmt numFmtId="184" formatCode="0.00_)"/>
    <numFmt numFmtId="185" formatCode="#\ ###\ ##0_-;\-#\ ###\ ##0_-;_-0_-;_-@_ "/>
    <numFmt numFmtId="186" formatCode="_ * #,##0.00_ ;_ * \-#,##0.00_ ;_ * &quot;-&quot;??_ ;_ @_ "/>
    <numFmt numFmtId="187" formatCode="_-* #,##0.00\ _F_-;\-* #,##0.00\ _F_-;_-* &quot;-&quot;??\ _F_-;_-@_-"/>
    <numFmt numFmtId="188" formatCode="#\ ##0_-;\-#\ ##0_-;_-0_-;_-@_ "/>
    <numFmt numFmtId="189" formatCode="_-* #,##0.0\ _€_-;\-* #,##0.0\ _€_-;_-* &quot;-&quot;??\ _€_-;_-@_-"/>
    <numFmt numFmtId="190" formatCode="_-* #,##0.0\ _€_-;\-* #,##0.0\ _€_-;_-* &quot;-&quot;?\ _€_-;_-@_-"/>
    <numFmt numFmtId="191" formatCode="0.000%"/>
    <numFmt numFmtId="192" formatCode="#,##0.00&quot; &quot;[$€-407];[Red]&quot;-&quot;#,##0.00&quot; &quot;[$€-407]"/>
    <numFmt numFmtId="193" formatCode="0.000"/>
    <numFmt numFmtId="194" formatCode="0.000000"/>
    <numFmt numFmtId="195" formatCode="0.0&quot; pt&quot;"/>
    <numFmt numFmtId="196" formatCode="_-* #,##0.0000\ _€_-;\-* #,##0.0000\ _€_-;_-* &quot;-&quot;??\ _€_-;_-@_-"/>
    <numFmt numFmtId="197" formatCode="#,##0.0000"/>
    <numFmt numFmtId="198" formatCode="#,##0&quot;       &quot;"/>
  </numFmts>
  <fonts count="15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Calibri"/>
      <family val="2"/>
      <scheme val="minor"/>
    </font>
    <font>
      <b/>
      <sz val="12"/>
      <name val="Times New Roman"/>
      <family val="1"/>
    </font>
    <font>
      <sz val="11"/>
      <name val="Times New Roman"/>
      <family val="1"/>
    </font>
    <font>
      <sz val="10"/>
      <name val="Arial"/>
      <family val="2"/>
    </font>
    <font>
      <sz val="11"/>
      <color indexed="8"/>
      <name val="Times New Roman"/>
      <family val="1"/>
    </font>
    <font>
      <b/>
      <sz val="11"/>
      <name val="Times New Roman"/>
      <family val="1"/>
    </font>
    <font>
      <sz val="10"/>
      <color rgb="FF0070C0"/>
      <name val="Arial"/>
      <family val="2"/>
    </font>
    <font>
      <sz val="11"/>
      <color theme="1"/>
      <name val="Times New Roman"/>
      <family val="1"/>
    </font>
    <font>
      <sz val="11"/>
      <color theme="1"/>
      <name val="Calibri"/>
      <family val="2"/>
      <scheme val="minor"/>
    </font>
    <font>
      <sz val="10"/>
      <name val="Times New Roman"/>
      <family val="1"/>
    </font>
    <font>
      <b/>
      <sz val="11"/>
      <color theme="1"/>
      <name val="Times New Roman"/>
      <family val="1"/>
    </font>
    <font>
      <sz val="10"/>
      <name val="MS Sans Serif"/>
      <family val="2"/>
    </font>
    <font>
      <i/>
      <sz val="10"/>
      <name val="Times New Roman"/>
      <family val="1"/>
    </font>
    <font>
      <sz val="11"/>
      <name val="Calibri"/>
      <family val="2"/>
      <scheme val="minor"/>
    </font>
    <font>
      <b/>
      <sz val="11"/>
      <color rgb="FFFF0000"/>
      <name val="Calibri"/>
      <family val="2"/>
      <scheme val="minor"/>
    </font>
    <font>
      <sz val="11"/>
      <color rgb="FFFF0000"/>
      <name val="Calibri"/>
      <family val="2"/>
      <scheme val="minor"/>
    </font>
    <font>
      <b/>
      <sz val="11"/>
      <name val="Calibri"/>
      <family val="2"/>
      <scheme val="minor"/>
    </font>
    <font>
      <b/>
      <sz val="10"/>
      <color theme="1"/>
      <name val="Times New Roman"/>
      <family val="1"/>
    </font>
    <font>
      <sz val="11"/>
      <color theme="0" tint="-0.14999847407452621"/>
      <name val="Calibri"/>
      <family val="2"/>
      <scheme val="minor"/>
    </font>
    <font>
      <sz val="10"/>
      <color indexed="8"/>
      <name val="Arial"/>
      <family val="2"/>
    </font>
    <font>
      <sz val="10"/>
      <color indexed="9"/>
      <name val="Arial"/>
      <family val="2"/>
    </font>
    <font>
      <sz val="10"/>
      <color indexed="20"/>
      <name val="Arial"/>
      <family val="2"/>
    </font>
    <font>
      <sz val="9"/>
      <color indexed="9"/>
      <name val="Times"/>
      <family val="1"/>
    </font>
    <font>
      <b/>
      <sz val="10"/>
      <color indexed="52"/>
      <name val="Arial"/>
      <family val="2"/>
    </font>
    <font>
      <sz val="8"/>
      <name val="Arial"/>
      <family val="2"/>
    </font>
    <font>
      <b/>
      <sz val="10"/>
      <color indexed="9"/>
      <name val="Arial"/>
      <family val="2"/>
    </font>
    <font>
      <b/>
      <sz val="8"/>
      <color indexed="12"/>
      <name val="Arial"/>
      <family val="2"/>
    </font>
    <font>
      <sz val="9"/>
      <color indexed="8"/>
      <name val="Times"/>
      <family val="1"/>
    </font>
    <font>
      <sz val="9"/>
      <name val="Times"/>
      <family val="1"/>
    </font>
    <font>
      <sz val="9"/>
      <name val="Times New Roman"/>
      <family val="1"/>
    </font>
    <font>
      <sz val="12"/>
      <color indexed="24"/>
      <name val="Times New Roman"/>
      <family val="1"/>
    </font>
    <font>
      <b/>
      <sz val="18"/>
      <name val="Arial"/>
      <family val="2"/>
    </font>
    <font>
      <b/>
      <sz val="12"/>
      <name val="Arial"/>
      <family val="2"/>
    </font>
    <font>
      <i/>
      <sz val="10"/>
      <color indexed="23"/>
      <name val="Arial"/>
      <family val="2"/>
    </font>
    <font>
      <sz val="8"/>
      <name val="Helv"/>
    </font>
    <font>
      <sz val="10"/>
      <color indexed="17"/>
      <name val="Arial"/>
      <family val="2"/>
    </font>
    <font>
      <b/>
      <sz val="12"/>
      <name val="Helvetica"/>
      <family val="2"/>
    </font>
    <font>
      <b/>
      <sz val="15"/>
      <color indexed="56"/>
      <name val="Arial"/>
      <family val="2"/>
    </font>
    <font>
      <b/>
      <sz val="13"/>
      <color indexed="56"/>
      <name val="Arial"/>
      <family val="2"/>
    </font>
    <font>
      <b/>
      <sz val="11"/>
      <color indexed="56"/>
      <name val="Arial"/>
      <family val="2"/>
    </font>
    <font>
      <sz val="10"/>
      <color indexed="62"/>
      <name val="Arial"/>
      <family val="2"/>
    </font>
    <font>
      <u/>
      <sz val="10"/>
      <color indexed="12"/>
      <name val="Arial"/>
      <family val="2"/>
    </font>
    <font>
      <sz val="10"/>
      <color indexed="52"/>
      <name val="Arial"/>
      <family val="2"/>
    </font>
    <font>
      <sz val="10"/>
      <name val="Geneva"/>
      <family val="2"/>
    </font>
    <font>
      <sz val="11"/>
      <color indexed="8"/>
      <name val="Calibri"/>
      <family val="2"/>
    </font>
    <font>
      <sz val="10"/>
      <color indexed="60"/>
      <name val="Arial"/>
      <family val="2"/>
    </font>
    <font>
      <b/>
      <i/>
      <sz val="16"/>
      <name val="Helv"/>
    </font>
    <font>
      <sz val="10"/>
      <color indexed="8"/>
      <name val="Times"/>
      <family val="1"/>
    </font>
    <font>
      <sz val="9"/>
      <name val="Arial"/>
      <family val="2"/>
    </font>
    <font>
      <b/>
      <sz val="10"/>
      <color indexed="63"/>
      <name val="Arial"/>
      <family val="2"/>
    </font>
    <font>
      <sz val="9"/>
      <name val="Helvetica"/>
      <family val="2"/>
    </font>
    <font>
      <i/>
      <sz val="8"/>
      <name val="Tms Rmn"/>
    </font>
    <font>
      <b/>
      <sz val="18"/>
      <color indexed="56"/>
      <name val="Cambria"/>
      <family val="2"/>
    </font>
    <font>
      <b/>
      <i/>
      <sz val="9"/>
      <name val="Helvetica"/>
      <family val="2"/>
    </font>
    <font>
      <sz val="10"/>
      <color indexed="10"/>
      <name val="Arial"/>
      <family val="2"/>
    </font>
    <font>
      <b/>
      <sz val="8"/>
      <name val="Times New Roman"/>
      <family val="1"/>
    </font>
    <font>
      <sz val="8"/>
      <name val="Times New Roman"/>
      <family val="1"/>
    </font>
    <font>
      <sz val="7.5"/>
      <name val="Century Schoolbook"/>
      <family val="1"/>
    </font>
    <font>
      <b/>
      <sz val="8"/>
      <color indexed="8"/>
      <name val="MS Sans Serif"/>
      <family val="2"/>
    </font>
    <font>
      <b/>
      <u/>
      <sz val="8.5"/>
      <color indexed="8"/>
      <name val="MS Sans Serif"/>
      <family val="2"/>
    </font>
    <font>
      <b/>
      <sz val="8.5"/>
      <color indexed="12"/>
      <name val="MS Sans Serif"/>
      <family val="2"/>
    </font>
    <font>
      <u/>
      <sz val="10"/>
      <color theme="10"/>
      <name val="Calibri"/>
      <family val="2"/>
    </font>
    <font>
      <u/>
      <sz val="10"/>
      <color theme="10"/>
      <name val="Arial"/>
      <family val="2"/>
    </font>
    <font>
      <sz val="12"/>
      <color theme="1"/>
      <name val="Calibri"/>
      <family val="2"/>
      <scheme val="minor"/>
    </font>
    <font>
      <sz val="10"/>
      <color indexed="8"/>
      <name val="MS Sans Serif"/>
      <family val="2"/>
    </font>
    <font>
      <sz val="8"/>
      <name val="Helvetica"/>
      <family val="2"/>
    </font>
    <font>
      <sz val="8.5"/>
      <color indexed="8"/>
      <name val="MS Sans Serif"/>
      <family val="2"/>
    </font>
    <font>
      <sz val="12"/>
      <name val="Arial CE"/>
      <family val="2"/>
    </font>
    <font>
      <sz val="8"/>
      <color indexed="8"/>
      <name val="Arial"/>
      <family val="2"/>
    </font>
    <font>
      <u/>
      <sz val="10"/>
      <color indexed="12"/>
      <name val="MS Sans Serif"/>
      <family val="2"/>
    </font>
    <font>
      <u/>
      <sz val="10"/>
      <color indexed="12"/>
      <name val="Times New Roman"/>
      <family val="1"/>
    </font>
    <font>
      <u/>
      <sz val="8"/>
      <color theme="10"/>
      <name val="Arial"/>
      <family val="2"/>
    </font>
    <font>
      <b/>
      <sz val="10"/>
      <name val="Arial"/>
      <family val="2"/>
    </font>
    <font>
      <b/>
      <sz val="8.5"/>
      <color indexed="8"/>
      <name val="MS Sans Serif"/>
      <family val="2"/>
    </font>
    <font>
      <u/>
      <sz val="11"/>
      <color theme="10"/>
      <name val="Calibri"/>
      <family val="2"/>
    </font>
    <font>
      <sz val="11"/>
      <color theme="1"/>
      <name val="Segoe UI"/>
      <family val="2"/>
    </font>
    <font>
      <sz val="10"/>
      <color theme="1"/>
      <name val="Arial"/>
      <family val="2"/>
    </font>
    <font>
      <sz val="10"/>
      <color theme="1"/>
      <name val="Calibri"/>
      <family val="2"/>
    </font>
    <font>
      <b/>
      <u/>
      <sz val="10"/>
      <color indexed="8"/>
      <name val="MS Sans Serif"/>
      <family val="2"/>
    </font>
    <font>
      <sz val="8"/>
      <color indexed="8"/>
      <name val="MS Sans Serif"/>
      <family val="2"/>
    </font>
    <font>
      <sz val="7.5"/>
      <color indexed="8"/>
      <name val="MS Sans Serif"/>
      <family val="2"/>
    </font>
    <font>
      <sz val="10"/>
      <name val="Courier"/>
      <family val="3"/>
    </font>
    <font>
      <b/>
      <sz val="14"/>
      <name val="Helv"/>
    </font>
    <font>
      <b/>
      <sz val="12"/>
      <name val="Helv"/>
    </font>
    <font>
      <b/>
      <sz val="8"/>
      <name val="Arial"/>
      <family val="2"/>
    </font>
    <font>
      <sz val="10"/>
      <name val="Arial Cyr"/>
    </font>
    <font>
      <sz val="11"/>
      <name val="돋움"/>
      <family val="3"/>
    </font>
    <font>
      <sz val="8"/>
      <name val="MS Sans Serif"/>
      <family val="2"/>
    </font>
    <font>
      <b/>
      <i/>
      <sz val="11"/>
      <name val="Times New Roman"/>
      <family val="1"/>
    </font>
    <font>
      <sz val="11"/>
      <color rgb="FFFF0000"/>
      <name val="Times New Roman"/>
      <family val="1"/>
    </font>
    <font>
      <i/>
      <sz val="12"/>
      <name val="Times New Roman"/>
      <family val="1"/>
    </font>
    <font>
      <b/>
      <sz val="12"/>
      <color theme="1"/>
      <name val="Times New Roman"/>
      <family val="1"/>
    </font>
    <font>
      <b/>
      <i/>
      <sz val="12"/>
      <color theme="1"/>
      <name val="Times New Roman"/>
      <family val="1"/>
    </font>
    <font>
      <sz val="12"/>
      <color theme="1"/>
      <name val="Times New Roman"/>
      <family val="1"/>
    </font>
    <font>
      <sz val="12"/>
      <color rgb="FF000000"/>
      <name val="Times New Roman"/>
      <family val="1"/>
    </font>
    <font>
      <i/>
      <sz val="12"/>
      <color theme="1"/>
      <name val="Times New Roman"/>
      <family val="1"/>
    </font>
    <font>
      <i/>
      <sz val="12"/>
      <color rgb="FF000000"/>
      <name val="Times New Roman"/>
      <family val="1"/>
    </font>
    <font>
      <sz val="11"/>
      <color theme="1"/>
      <name val="Calibri"/>
      <family val="2"/>
    </font>
    <font>
      <u/>
      <sz val="11"/>
      <name val="Times New Roman"/>
      <family val="1"/>
    </font>
    <font>
      <b/>
      <sz val="12"/>
      <color rgb="FFFF0000"/>
      <name val="Times New Roman"/>
      <family val="1"/>
    </font>
    <font>
      <sz val="10"/>
      <color theme="1"/>
      <name val="Times New Roman"/>
      <family val="1"/>
    </font>
    <font>
      <sz val="9"/>
      <color theme="1"/>
      <name val="Times New Roman"/>
      <family val="1"/>
    </font>
    <font>
      <i/>
      <sz val="10"/>
      <color rgb="FFFF0000"/>
      <name val="Times New Roman"/>
      <family val="1"/>
    </font>
    <font>
      <b/>
      <sz val="10"/>
      <color rgb="FF000000"/>
      <name val="Times New Roman"/>
      <family val="1"/>
    </font>
    <font>
      <b/>
      <i/>
      <u/>
      <sz val="11"/>
      <color theme="1"/>
      <name val="Arial"/>
      <family val="2"/>
    </font>
    <font>
      <sz val="11"/>
      <color theme="1"/>
      <name val="Arial"/>
      <family val="2"/>
    </font>
    <font>
      <b/>
      <sz val="11"/>
      <color theme="1"/>
      <name val="Arial"/>
      <family val="2"/>
    </font>
    <font>
      <sz val="11"/>
      <color rgb="FFC00000"/>
      <name val="Times New Roman"/>
      <family val="1"/>
    </font>
    <font>
      <b/>
      <sz val="11"/>
      <color rgb="FFC00000"/>
      <name val="Times New Roman"/>
      <family val="1"/>
    </font>
    <font>
      <sz val="12"/>
      <color indexed="18"/>
      <name val="Arial"/>
      <family val="2"/>
    </font>
    <font>
      <sz val="11"/>
      <color rgb="FFC00000"/>
      <name val="Calibri"/>
      <family val="2"/>
      <scheme val="minor"/>
    </font>
    <font>
      <i/>
      <sz val="10"/>
      <color theme="1"/>
      <name val="Arial"/>
      <family val="2"/>
    </font>
    <font>
      <sz val="10"/>
      <color theme="1"/>
      <name val="Arial1"/>
    </font>
    <font>
      <sz val="10"/>
      <color rgb="FFFF0000"/>
      <name val="Times New Roman"/>
      <family val="1"/>
    </font>
    <font>
      <b/>
      <sz val="10"/>
      <name val="Times New Roman"/>
      <family val="1"/>
    </font>
    <font>
      <sz val="12"/>
      <name val="Times New Roman"/>
      <family val="1"/>
    </font>
    <font>
      <b/>
      <sz val="9"/>
      <color theme="1"/>
      <name val="Times New Roman"/>
      <family val="1"/>
    </font>
    <font>
      <sz val="12"/>
      <color rgb="FFFF0000"/>
      <name val="Times New Roman"/>
      <family val="1"/>
    </font>
    <font>
      <b/>
      <sz val="11"/>
      <color theme="1"/>
      <name val="Calibri"/>
      <family val="2"/>
      <scheme val="minor"/>
    </font>
    <font>
      <b/>
      <sz val="14"/>
      <color theme="1"/>
      <name val="Calibri"/>
      <family val="2"/>
      <scheme val="minor"/>
    </font>
    <font>
      <b/>
      <sz val="10"/>
      <color rgb="FFFF0000"/>
      <name val="Times New Roman"/>
      <family val="1"/>
    </font>
    <font>
      <sz val="8"/>
      <color theme="1"/>
      <name val="Times New Roman"/>
      <family val="1"/>
    </font>
    <font>
      <b/>
      <i/>
      <sz val="11"/>
      <color theme="1"/>
      <name val="Times New Roman"/>
      <family val="1"/>
    </font>
    <font>
      <i/>
      <sz val="11"/>
      <color theme="0" tint="-0.249977111117893"/>
      <name val="Calibri"/>
      <family val="2"/>
      <scheme val="minor"/>
    </font>
    <font>
      <b/>
      <sz val="11"/>
      <name val="Calibri"/>
      <family val="2"/>
    </font>
    <font>
      <sz val="12"/>
      <color rgb="FF002060"/>
      <name val="Times New Roman"/>
      <family val="1"/>
    </font>
    <font>
      <i/>
      <sz val="10"/>
      <name val="Calibri"/>
      <family val="2"/>
      <scheme val="minor"/>
    </font>
    <font>
      <sz val="9"/>
      <name val="Calibri"/>
      <family val="2"/>
      <scheme val="minor"/>
    </font>
    <font>
      <sz val="9"/>
      <color rgb="FFFF0000"/>
      <name val="Calibri"/>
      <family val="2"/>
      <scheme val="minor"/>
    </font>
    <font>
      <sz val="10"/>
      <name val="Calibri"/>
      <family val="2"/>
      <scheme val="minor"/>
    </font>
    <font>
      <sz val="8"/>
      <name val="Calibri"/>
      <family val="2"/>
      <scheme val="minor"/>
    </font>
    <font>
      <b/>
      <i/>
      <sz val="10"/>
      <name val="Calibri"/>
      <family val="2"/>
      <scheme val="minor"/>
    </font>
    <font>
      <b/>
      <sz val="14"/>
      <color rgb="FF002060"/>
      <name val="Times New Roman"/>
      <family val="1"/>
    </font>
    <font>
      <b/>
      <sz val="12"/>
      <color rgb="FF002060"/>
      <name val="Times New Roman"/>
      <family val="1"/>
    </font>
    <font>
      <u/>
      <sz val="10"/>
      <color theme="10"/>
      <name val="Arial"/>
    </font>
    <font>
      <i/>
      <sz val="11"/>
      <color rgb="FFFF0000"/>
      <name val="Times New Roman"/>
      <family val="1"/>
    </font>
    <font>
      <i/>
      <sz val="11"/>
      <name val="Times New Roman"/>
      <family val="1"/>
    </font>
    <font>
      <i/>
      <sz val="11"/>
      <color theme="1"/>
      <name val="Calibri"/>
      <family val="2"/>
      <scheme val="minor"/>
    </font>
    <font>
      <b/>
      <sz val="11"/>
      <color rgb="FF0070C0"/>
      <name val="Calibri"/>
      <family val="2"/>
      <scheme val="minor"/>
    </font>
    <font>
      <sz val="11"/>
      <color rgb="FF0070C0"/>
      <name val="Calibri"/>
      <family val="2"/>
      <scheme val="minor"/>
    </font>
    <font>
      <i/>
      <sz val="10"/>
      <color theme="1"/>
      <name val="Times New Roman"/>
      <family val="1"/>
    </font>
    <font>
      <b/>
      <sz val="12"/>
      <color theme="1"/>
      <name val="Calibri"/>
      <family val="2"/>
      <scheme val="minor"/>
    </font>
    <font>
      <sz val="8"/>
      <color theme="1"/>
      <name val="Arial"/>
      <family val="2"/>
    </font>
    <font>
      <b/>
      <sz val="10"/>
      <color theme="1"/>
      <name val="Arial"/>
      <family val="2"/>
    </font>
    <font>
      <b/>
      <sz val="11"/>
      <color rgb="FF002060"/>
      <name val="Times New Roman"/>
      <family val="1"/>
    </font>
    <font>
      <b/>
      <sz val="11"/>
      <color rgb="FF002060"/>
      <name val="Calibri"/>
      <family val="2"/>
      <scheme val="minor"/>
    </font>
    <font>
      <sz val="11"/>
      <color rgb="FF002060"/>
      <name val="Times New Roman"/>
      <family val="1"/>
    </font>
    <font>
      <u/>
      <sz val="11"/>
      <color theme="10"/>
      <name val="Times New Roman"/>
      <family val="1"/>
    </font>
    <font>
      <u/>
      <sz val="10"/>
      <color theme="10"/>
      <name val="Times New Roman"/>
      <family val="1"/>
    </font>
  </fonts>
  <fills count="37">
    <fill>
      <patternFill patternType="none"/>
    </fill>
    <fill>
      <patternFill patternType="gray125"/>
    </fill>
    <fill>
      <patternFill patternType="solid">
        <fgColor theme="0"/>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rgb="FFF2F2F2"/>
        <bgColor rgb="FF000000"/>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9"/>
        <bgColor indexed="64"/>
      </patternFill>
    </fill>
    <fill>
      <patternFill patternType="solid">
        <fgColor indexed="43"/>
      </patternFill>
    </fill>
    <fill>
      <patternFill patternType="solid">
        <fgColor indexed="26"/>
      </patternFill>
    </fill>
    <fill>
      <patternFill patternType="solid">
        <fgColor rgb="FFFFFFCC"/>
      </patternFill>
    </fill>
    <fill>
      <patternFill patternType="solid">
        <fgColor indexed="31"/>
        <bgColor indexed="64"/>
      </patternFill>
    </fill>
    <fill>
      <patternFill patternType="solid">
        <fgColor indexed="44"/>
        <bgColor indexed="8"/>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0" tint="-0.14996795556505021"/>
        <bgColor indexed="64"/>
      </patternFill>
    </fill>
  </fills>
  <borders count="653">
    <border>
      <left/>
      <right/>
      <top/>
      <bottom/>
      <diagonal/>
    </border>
    <border>
      <left style="medium">
        <color auto="1"/>
      </left>
      <right/>
      <top style="medium">
        <color auto="1"/>
      </top>
      <bottom/>
      <diagonal/>
    </border>
    <border>
      <left style="medium">
        <color auto="1"/>
      </left>
      <right style="hair">
        <color auto="1"/>
      </right>
      <top style="medium">
        <color auto="1"/>
      </top>
      <bottom/>
      <diagonal/>
    </border>
    <border>
      <left style="hair">
        <color auto="1"/>
      </left>
      <right style="hair">
        <color auto="1"/>
      </right>
      <top style="medium">
        <color auto="1"/>
      </top>
      <bottom/>
      <diagonal/>
    </border>
    <border>
      <left style="hair">
        <color auto="1"/>
      </left>
      <right style="medium">
        <color auto="1"/>
      </right>
      <top style="medium">
        <color auto="1"/>
      </top>
      <bottom/>
      <diagonal/>
    </border>
    <border>
      <left style="medium">
        <color auto="1"/>
      </left>
      <right/>
      <top style="medium">
        <color auto="1"/>
      </top>
      <bottom style="hair">
        <color auto="1"/>
      </bottom>
      <diagonal/>
    </border>
    <border>
      <left style="medium">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hair">
        <color auto="1"/>
      </left>
      <right style="medium">
        <color auto="1"/>
      </right>
      <top style="medium">
        <color auto="1"/>
      </top>
      <bottom style="hair">
        <color auto="1"/>
      </bottom>
      <diagonal/>
    </border>
    <border>
      <left style="medium">
        <color auto="1"/>
      </left>
      <right/>
      <top style="hair">
        <color auto="1"/>
      </top>
      <bottom style="medium">
        <color auto="1"/>
      </bottom>
      <diagonal/>
    </border>
    <border>
      <left style="medium">
        <color auto="1"/>
      </left>
      <right style="hair">
        <color auto="1"/>
      </right>
      <top style="hair">
        <color auto="1"/>
      </top>
      <bottom style="medium">
        <color auto="1"/>
      </bottom>
      <diagonal/>
    </border>
    <border>
      <left style="hair">
        <color auto="1"/>
      </left>
      <right style="hair">
        <color auto="1"/>
      </right>
      <top style="hair">
        <color auto="1"/>
      </top>
      <bottom style="medium">
        <color auto="1"/>
      </bottom>
      <diagonal/>
    </border>
    <border>
      <left style="hair">
        <color auto="1"/>
      </left>
      <right style="medium">
        <color auto="1"/>
      </right>
      <top style="hair">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style="medium">
        <color indexed="64"/>
      </left>
      <right style="thin">
        <color indexed="64"/>
      </right>
      <top style="medium">
        <color auto="1"/>
      </top>
      <bottom style="hair">
        <color indexed="64"/>
      </bottom>
      <diagonal/>
    </border>
    <border>
      <left style="thin">
        <color indexed="64"/>
      </left>
      <right style="thin">
        <color indexed="64"/>
      </right>
      <top style="medium">
        <color auto="1"/>
      </top>
      <bottom style="hair">
        <color indexed="64"/>
      </bottom>
      <diagonal/>
    </border>
    <border>
      <left style="thin">
        <color indexed="64"/>
      </left>
      <right style="medium">
        <color auto="1"/>
      </right>
      <top style="medium">
        <color auto="1"/>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top/>
      <bottom style="medium">
        <color auto="1"/>
      </bottom>
      <diagonal/>
    </border>
    <border>
      <left style="medium">
        <color indexed="64"/>
      </left>
      <right style="thin">
        <color indexed="64"/>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medium">
        <color auto="1"/>
      </left>
      <right style="medium">
        <color auto="1"/>
      </right>
      <top style="medium">
        <color auto="1"/>
      </top>
      <bottom/>
      <diagonal/>
    </border>
    <border>
      <left style="medium">
        <color auto="1"/>
      </left>
      <right style="thin">
        <color auto="1"/>
      </right>
      <top style="hair">
        <color auto="1"/>
      </top>
      <bottom/>
      <diagonal/>
    </border>
    <border>
      <left style="thin">
        <color auto="1"/>
      </left>
      <right style="thin">
        <color auto="1"/>
      </right>
      <top style="hair">
        <color auto="1"/>
      </top>
      <bottom/>
      <diagonal/>
    </border>
    <border>
      <left style="thin">
        <color auto="1"/>
      </left>
      <right style="medium">
        <color auto="1"/>
      </right>
      <top style="hair">
        <color auto="1"/>
      </top>
      <bottom/>
      <diagonal/>
    </border>
    <border>
      <left style="medium">
        <color indexed="64"/>
      </left>
      <right/>
      <top style="medium">
        <color indexed="64"/>
      </top>
      <bottom style="medium">
        <color indexed="64"/>
      </bottom>
      <diagonal/>
    </border>
    <border>
      <left style="medium">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right style="thin">
        <color auto="1"/>
      </right>
      <top style="hair">
        <color auto="1"/>
      </top>
      <bottom style="medium">
        <color auto="1"/>
      </bottom>
      <diagonal/>
    </border>
    <border>
      <left style="medium">
        <color auto="1"/>
      </left>
      <right style="medium">
        <color auto="1"/>
      </right>
      <top style="medium">
        <color auto="1"/>
      </top>
      <bottom style="medium">
        <color auto="1"/>
      </bottom>
      <diagonal/>
    </border>
    <border>
      <left style="medium">
        <color indexed="64"/>
      </left>
      <right style="medium">
        <color indexed="64"/>
      </right>
      <top style="hair">
        <color auto="1"/>
      </top>
      <bottom style="medium">
        <color indexed="64"/>
      </bottom>
      <diagonal/>
    </border>
    <border>
      <left/>
      <right style="thin">
        <color auto="1"/>
      </right>
      <top/>
      <bottom style="hair">
        <color auto="1"/>
      </bottom>
      <diagonal/>
    </border>
    <border>
      <left style="medium">
        <color indexed="64"/>
      </left>
      <right style="medium">
        <color indexed="64"/>
      </right>
      <top/>
      <bottom style="hair">
        <color auto="1"/>
      </bottom>
      <diagonal/>
    </border>
    <border>
      <left/>
      <right style="thin">
        <color auto="1"/>
      </right>
      <top style="medium">
        <color indexed="64"/>
      </top>
      <bottom style="medium">
        <color indexed="64"/>
      </bottom>
      <diagonal/>
    </border>
    <border>
      <left style="medium">
        <color indexed="64"/>
      </left>
      <right style="medium">
        <color indexed="64"/>
      </right>
      <top style="medium">
        <color indexed="64"/>
      </top>
      <bottom style="hair">
        <color indexed="64"/>
      </bottom>
      <diagonal/>
    </border>
    <border>
      <left/>
      <right style="thin">
        <color indexed="64"/>
      </right>
      <top style="medium">
        <color indexed="64"/>
      </top>
      <bottom style="hair">
        <color indexed="64"/>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top style="hair">
        <color auto="1"/>
      </top>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indexed="64"/>
      </left>
      <right style="medium">
        <color indexed="64"/>
      </right>
      <top style="hair">
        <color auto="1"/>
      </top>
      <bottom style="hair">
        <color auto="1"/>
      </bottom>
      <diagonal/>
    </border>
    <border>
      <left/>
      <right/>
      <top style="medium">
        <color auto="1"/>
      </top>
      <bottom/>
      <diagonal/>
    </border>
    <border>
      <left/>
      <right style="medium">
        <color auto="1"/>
      </right>
      <top style="medium">
        <color auto="1"/>
      </top>
      <bottom/>
      <diagonal/>
    </border>
    <border>
      <left/>
      <right style="dotted">
        <color auto="1"/>
      </right>
      <top style="medium">
        <color auto="1"/>
      </top>
      <bottom style="medium">
        <color auto="1"/>
      </bottom>
      <diagonal/>
    </border>
    <border>
      <left style="dotted">
        <color auto="1"/>
      </left>
      <right style="dotted">
        <color auto="1"/>
      </right>
      <top style="medium">
        <color auto="1"/>
      </top>
      <bottom style="medium">
        <color auto="1"/>
      </bottom>
      <diagonal/>
    </border>
    <border>
      <left style="dotted">
        <color auto="1"/>
      </left>
      <right style="medium">
        <color auto="1"/>
      </right>
      <top style="medium">
        <color auto="1"/>
      </top>
      <bottom style="medium">
        <color auto="1"/>
      </bottom>
      <diagonal/>
    </border>
    <border>
      <left/>
      <right style="medium">
        <color auto="1"/>
      </right>
      <top/>
      <bottom/>
      <diagonal/>
    </border>
    <border>
      <left style="medium">
        <color auto="1"/>
      </left>
      <right style="medium">
        <color auto="1"/>
      </right>
      <top style="dotted">
        <color auto="1"/>
      </top>
      <bottom style="dotted">
        <color auto="1"/>
      </bottom>
      <diagonal/>
    </border>
    <border>
      <left style="dotted">
        <color auto="1"/>
      </left>
      <right style="dotted">
        <color auto="1"/>
      </right>
      <top style="dotted">
        <color auto="1"/>
      </top>
      <bottom style="dotted">
        <color auto="1"/>
      </bottom>
      <diagonal/>
    </border>
    <border>
      <left style="dotted">
        <color auto="1"/>
      </left>
      <right style="medium">
        <color auto="1"/>
      </right>
      <top style="dotted">
        <color auto="1"/>
      </top>
      <bottom style="dotted">
        <color auto="1"/>
      </bottom>
      <diagonal/>
    </border>
    <border>
      <left style="medium">
        <color auto="1"/>
      </left>
      <right style="medium">
        <color auto="1"/>
      </right>
      <top style="dotted">
        <color auto="1"/>
      </top>
      <bottom/>
      <diagonal/>
    </border>
    <border>
      <left style="dotted">
        <color auto="1"/>
      </left>
      <right style="dotted">
        <color auto="1"/>
      </right>
      <top style="dotted">
        <color auto="1"/>
      </top>
      <bottom/>
      <diagonal/>
    </border>
    <border>
      <left style="dotted">
        <color auto="1"/>
      </left>
      <right style="medium">
        <color auto="1"/>
      </right>
      <top style="dotted">
        <color auto="1"/>
      </top>
      <bottom/>
      <diagonal/>
    </border>
    <border>
      <left style="medium">
        <color auto="1"/>
      </left>
      <right style="medium">
        <color auto="1"/>
      </right>
      <top/>
      <bottom style="dotted">
        <color auto="1"/>
      </bottom>
      <diagonal/>
    </border>
    <border>
      <left style="medium">
        <color auto="1"/>
      </left>
      <right style="medium">
        <color auto="1"/>
      </right>
      <top style="medium">
        <color auto="1"/>
      </top>
      <bottom style="dotted">
        <color auto="1"/>
      </bottom>
      <diagonal/>
    </border>
    <border>
      <left style="dotted">
        <color auto="1"/>
      </left>
      <right style="dotted">
        <color auto="1"/>
      </right>
      <top style="medium">
        <color auto="1"/>
      </top>
      <bottom style="dotted">
        <color auto="1"/>
      </bottom>
      <diagonal/>
    </border>
    <border>
      <left style="dotted">
        <color auto="1"/>
      </left>
      <right style="medium">
        <color auto="1"/>
      </right>
      <top style="medium">
        <color auto="1"/>
      </top>
      <bottom style="dotted">
        <color auto="1"/>
      </bottom>
      <diagonal/>
    </border>
    <border>
      <left style="medium">
        <color auto="1"/>
      </left>
      <right style="medium">
        <color auto="1"/>
      </right>
      <top style="dotted">
        <color auto="1"/>
      </top>
      <bottom style="hair">
        <color auto="1"/>
      </bottom>
      <diagonal/>
    </border>
    <border>
      <left style="medium">
        <color auto="1"/>
      </left>
      <right style="hair">
        <color auto="1"/>
      </right>
      <top style="dotted">
        <color auto="1"/>
      </top>
      <bottom style="hair">
        <color auto="1"/>
      </bottom>
      <diagonal/>
    </border>
    <border>
      <left style="hair">
        <color auto="1"/>
      </left>
      <right style="hair">
        <color auto="1"/>
      </right>
      <top style="dotted">
        <color auto="1"/>
      </top>
      <bottom style="hair">
        <color auto="1"/>
      </bottom>
      <diagonal/>
    </border>
    <border>
      <left style="hair">
        <color auto="1"/>
      </left>
      <right style="medium">
        <color auto="1"/>
      </right>
      <top style="dotted">
        <color auto="1"/>
      </top>
      <bottom style="hair">
        <color auto="1"/>
      </bottom>
      <diagonal/>
    </border>
    <border>
      <left style="medium">
        <color auto="1"/>
      </left>
      <right style="medium">
        <color auto="1"/>
      </right>
      <top style="dotted">
        <color auto="1"/>
      </top>
      <bottom style="medium">
        <color auto="1"/>
      </bottom>
      <diagonal/>
    </border>
    <border>
      <left style="medium">
        <color auto="1"/>
      </left>
      <right style="medium">
        <color auto="1"/>
      </right>
      <top/>
      <bottom style="medium">
        <color indexed="64"/>
      </bottom>
      <diagonal/>
    </border>
    <border>
      <left style="medium">
        <color auto="1"/>
      </left>
      <right style="dotted">
        <color auto="1"/>
      </right>
      <top style="hair">
        <color auto="1"/>
      </top>
      <bottom style="medium">
        <color indexed="64"/>
      </bottom>
      <diagonal/>
    </border>
    <border>
      <left style="dotted">
        <color auto="1"/>
      </left>
      <right style="dotted">
        <color auto="1"/>
      </right>
      <top style="hair">
        <color auto="1"/>
      </top>
      <bottom style="medium">
        <color indexed="64"/>
      </bottom>
      <diagonal/>
    </border>
    <border>
      <left style="dotted">
        <color auto="1"/>
      </left>
      <right style="medium">
        <color auto="1"/>
      </right>
      <top style="hair">
        <color auto="1"/>
      </top>
      <bottom style="medium">
        <color indexed="64"/>
      </bottom>
      <diagonal/>
    </border>
    <border>
      <left style="medium">
        <color auto="1"/>
      </left>
      <right style="medium">
        <color auto="1"/>
      </right>
      <top/>
      <bottom/>
      <diagonal/>
    </border>
    <border>
      <left style="medium">
        <color auto="1"/>
      </left>
      <right style="hair">
        <color auto="1"/>
      </right>
      <top/>
      <bottom style="dotted">
        <color auto="1"/>
      </bottom>
      <diagonal/>
    </border>
    <border>
      <left style="hair">
        <color auto="1"/>
      </left>
      <right style="hair">
        <color auto="1"/>
      </right>
      <top/>
      <bottom style="dotted">
        <color auto="1"/>
      </bottom>
      <diagonal/>
    </border>
    <border>
      <left style="hair">
        <color auto="1"/>
      </left>
      <right style="medium">
        <color auto="1"/>
      </right>
      <top/>
      <bottom style="dotted">
        <color auto="1"/>
      </bottom>
      <diagonal/>
    </border>
    <border>
      <left style="medium">
        <color auto="1"/>
      </left>
      <right style="hair">
        <color auto="1"/>
      </right>
      <top style="dotted">
        <color auto="1"/>
      </top>
      <bottom style="medium">
        <color indexed="64"/>
      </bottom>
      <diagonal/>
    </border>
    <border>
      <left style="hair">
        <color auto="1"/>
      </left>
      <right style="hair">
        <color auto="1"/>
      </right>
      <top style="dotted">
        <color auto="1"/>
      </top>
      <bottom style="medium">
        <color indexed="64"/>
      </bottom>
      <diagonal/>
    </border>
    <border>
      <left style="hair">
        <color auto="1"/>
      </left>
      <right style="medium">
        <color auto="1"/>
      </right>
      <top style="dotted">
        <color auto="1"/>
      </top>
      <bottom style="medium">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64"/>
      </left>
      <right/>
      <top/>
      <bottom/>
      <diagonal/>
    </border>
    <border>
      <left/>
      <right/>
      <top style="medium">
        <color indexed="64"/>
      </top>
      <bottom style="medium">
        <color indexed="64"/>
      </bottom>
      <diagonal/>
    </border>
    <border>
      <left/>
      <right/>
      <top style="thin">
        <color indexed="64"/>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indexed="64"/>
      </bottom>
      <diagonal/>
    </border>
    <border>
      <left/>
      <right style="thin">
        <color indexed="18"/>
      </right>
      <top/>
      <bottom/>
      <diagonal/>
    </border>
    <border>
      <left style="thin">
        <color rgb="FFB2B2B2"/>
      </left>
      <right style="thin">
        <color rgb="FFB2B2B2"/>
      </right>
      <top style="thin">
        <color rgb="FFB2B2B2"/>
      </top>
      <bottom style="thin">
        <color rgb="FFB2B2B2"/>
      </bottom>
      <diagonal/>
    </border>
    <border>
      <left/>
      <right style="thin">
        <color auto="1"/>
      </right>
      <top style="hair">
        <color auto="1"/>
      </top>
      <bottom style="hair">
        <color auto="1"/>
      </bottom>
      <diagonal/>
    </border>
    <border>
      <left style="thin">
        <color auto="1"/>
      </left>
      <right style="medium">
        <color indexed="64"/>
      </right>
      <top style="medium">
        <color indexed="64"/>
      </top>
      <bottom/>
      <diagonal/>
    </border>
    <border>
      <left style="thin">
        <color auto="1"/>
      </left>
      <right style="thin">
        <color auto="1"/>
      </right>
      <top style="medium">
        <color indexed="64"/>
      </top>
      <bottom/>
      <diagonal/>
    </border>
    <border>
      <left style="medium">
        <color indexed="64"/>
      </left>
      <right style="thin">
        <color auto="1"/>
      </right>
      <top style="medium">
        <color indexed="64"/>
      </top>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style="thin">
        <color indexed="64"/>
      </left>
      <right style="thin">
        <color indexed="64"/>
      </right>
      <top/>
      <bottom/>
      <diagonal/>
    </border>
    <border>
      <left/>
      <right style="dotted">
        <color auto="1"/>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ck">
        <color indexed="63"/>
      </top>
      <bottom/>
      <diagonal/>
    </border>
    <border>
      <left/>
      <right/>
      <top style="double">
        <color indexed="64"/>
      </top>
      <bottom/>
      <diagonal/>
    </border>
    <border>
      <left/>
      <right style="medium">
        <color indexed="64"/>
      </right>
      <top style="medium">
        <color indexed="64"/>
      </top>
      <bottom style="medium">
        <color indexed="64"/>
      </bottom>
      <diagonal/>
    </border>
    <border>
      <left style="medium">
        <color auto="1"/>
      </left>
      <right style="dotted">
        <color auto="1"/>
      </right>
      <top style="medium">
        <color auto="1"/>
      </top>
      <bottom style="medium">
        <color auto="1"/>
      </bottom>
      <diagonal/>
    </border>
    <border>
      <left style="dotted">
        <color auto="1"/>
      </left>
      <right style="thin">
        <color auto="1"/>
      </right>
      <top style="medium">
        <color indexed="64"/>
      </top>
      <bottom style="medium">
        <color auto="1"/>
      </bottom>
      <diagonal/>
    </border>
    <border>
      <left style="medium">
        <color indexed="64"/>
      </left>
      <right/>
      <top/>
      <bottom style="dashed">
        <color indexed="64"/>
      </bottom>
      <diagonal/>
    </border>
    <border>
      <left style="medium">
        <color auto="1"/>
      </left>
      <right style="dotted">
        <color auto="1"/>
      </right>
      <top/>
      <bottom style="dashed">
        <color indexed="64"/>
      </bottom>
      <diagonal/>
    </border>
    <border>
      <left style="dotted">
        <color auto="1"/>
      </left>
      <right style="thin">
        <color auto="1"/>
      </right>
      <top/>
      <bottom style="dashed">
        <color indexed="64"/>
      </bottom>
      <diagonal/>
    </border>
    <border>
      <left/>
      <right style="dotted">
        <color auto="1"/>
      </right>
      <top/>
      <bottom style="dashed">
        <color indexed="64"/>
      </bottom>
      <diagonal/>
    </border>
    <border>
      <left style="dotted">
        <color auto="1"/>
      </left>
      <right style="medium">
        <color indexed="64"/>
      </right>
      <top/>
      <bottom style="dashed">
        <color indexed="64"/>
      </bottom>
      <diagonal/>
    </border>
    <border>
      <left style="medium">
        <color auto="1"/>
      </left>
      <right style="dotted">
        <color auto="1"/>
      </right>
      <top/>
      <bottom/>
      <diagonal/>
    </border>
    <border>
      <left style="dotted">
        <color auto="1"/>
      </left>
      <right style="thin">
        <color auto="1"/>
      </right>
      <top/>
      <bottom/>
      <diagonal/>
    </border>
    <border>
      <left style="dotted">
        <color auto="1"/>
      </left>
      <right style="medium">
        <color indexed="64"/>
      </right>
      <top/>
      <bottom/>
      <diagonal/>
    </border>
    <border>
      <left style="medium">
        <color indexed="64"/>
      </left>
      <right/>
      <top style="dashed">
        <color indexed="64"/>
      </top>
      <bottom style="dashed">
        <color indexed="64"/>
      </bottom>
      <diagonal/>
    </border>
    <border>
      <left style="medium">
        <color auto="1"/>
      </left>
      <right style="dotted">
        <color auto="1"/>
      </right>
      <top style="dashed">
        <color indexed="64"/>
      </top>
      <bottom style="dashed">
        <color indexed="64"/>
      </bottom>
      <diagonal/>
    </border>
    <border>
      <left style="dotted">
        <color auto="1"/>
      </left>
      <right style="thin">
        <color auto="1"/>
      </right>
      <top style="dashed">
        <color indexed="64"/>
      </top>
      <bottom style="dashed">
        <color indexed="64"/>
      </bottom>
      <diagonal/>
    </border>
    <border>
      <left/>
      <right style="dotted">
        <color indexed="64"/>
      </right>
      <top style="dashed">
        <color auto="1"/>
      </top>
      <bottom style="dashed">
        <color auto="1"/>
      </bottom>
      <diagonal/>
    </border>
    <border>
      <left style="dotted">
        <color auto="1"/>
      </left>
      <right style="medium">
        <color indexed="64"/>
      </right>
      <top style="dashed">
        <color indexed="64"/>
      </top>
      <bottom style="dashed">
        <color indexed="64"/>
      </bottom>
      <diagonal/>
    </border>
    <border>
      <left style="medium">
        <color indexed="64"/>
      </left>
      <right style="dotted">
        <color indexed="64"/>
      </right>
      <top style="medium">
        <color indexed="64"/>
      </top>
      <bottom/>
      <diagonal/>
    </border>
    <border>
      <left style="dotted">
        <color indexed="64"/>
      </left>
      <right style="thin">
        <color indexed="64"/>
      </right>
      <top style="medium">
        <color indexed="64"/>
      </top>
      <bottom/>
      <diagonal/>
    </border>
    <border>
      <left/>
      <right style="dotted">
        <color indexed="64"/>
      </right>
      <top style="medium">
        <color indexed="64"/>
      </top>
      <bottom/>
      <diagonal/>
    </border>
    <border>
      <left style="dotted">
        <color indexed="64"/>
      </left>
      <right style="medium">
        <color auto="1"/>
      </right>
      <top style="medium">
        <color indexed="64"/>
      </top>
      <bottom/>
      <diagonal/>
    </border>
    <border>
      <left style="medium">
        <color auto="1"/>
      </left>
      <right/>
      <top/>
      <bottom style="medium">
        <color indexed="64"/>
      </bottom>
      <diagonal/>
    </border>
    <border>
      <left style="medium">
        <color auto="1"/>
      </left>
      <right style="dotted">
        <color auto="1"/>
      </right>
      <top/>
      <bottom style="medium">
        <color auto="1"/>
      </bottom>
      <diagonal/>
    </border>
    <border>
      <left style="dotted">
        <color indexed="64"/>
      </left>
      <right style="thin">
        <color indexed="64"/>
      </right>
      <top/>
      <bottom style="medium">
        <color indexed="64"/>
      </bottom>
      <diagonal/>
    </border>
    <border>
      <left/>
      <right style="dotted">
        <color auto="1"/>
      </right>
      <top/>
      <bottom style="medium">
        <color indexed="64"/>
      </bottom>
      <diagonal/>
    </border>
    <border>
      <left style="dotted">
        <color indexed="64"/>
      </left>
      <right style="medium">
        <color auto="1"/>
      </right>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medium">
        <color indexed="64"/>
      </left>
      <right style="medium">
        <color indexed="64"/>
      </right>
      <top style="dotted">
        <color indexed="64"/>
      </top>
      <bottom style="dashed">
        <color indexed="64"/>
      </bottom>
      <diagonal/>
    </border>
    <border>
      <left style="medium">
        <color indexed="64"/>
      </left>
      <right style="medium">
        <color indexed="64"/>
      </right>
      <top style="dashed">
        <color indexed="64"/>
      </top>
      <bottom/>
      <diagonal/>
    </border>
    <border>
      <left style="medium">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auto="1"/>
      </left>
      <right style="thin">
        <color auto="1"/>
      </right>
      <top style="thin">
        <color auto="1"/>
      </top>
      <bottom/>
      <diagonal/>
    </border>
    <border>
      <left style="thin">
        <color auto="1"/>
      </left>
      <right style="thin">
        <color auto="1"/>
      </right>
      <top style="thin">
        <color auto="1"/>
      </top>
      <bottom style="hair">
        <color auto="1"/>
      </bottom>
      <diagonal/>
    </border>
    <border>
      <left style="thin">
        <color indexed="64"/>
      </left>
      <right style="medium">
        <color indexed="64"/>
      </right>
      <top style="thin">
        <color indexed="64"/>
      </top>
      <bottom style="hair">
        <color indexed="64"/>
      </bottom>
      <diagonal/>
    </border>
    <border>
      <left style="thin">
        <color auto="1"/>
      </left>
      <right style="thin">
        <color auto="1"/>
      </right>
      <top style="hair">
        <color auto="1"/>
      </top>
      <bottom style="thin">
        <color theme="0"/>
      </bottom>
      <diagonal/>
    </border>
    <border>
      <left style="thin">
        <color auto="1"/>
      </left>
      <right style="medium">
        <color indexed="64"/>
      </right>
      <top style="hair">
        <color auto="1"/>
      </top>
      <bottom style="thin">
        <color theme="0"/>
      </bottom>
      <diagonal/>
    </border>
    <border>
      <left style="thin">
        <color auto="1"/>
      </left>
      <right style="thin">
        <color auto="1"/>
      </right>
      <top style="thin">
        <color theme="0"/>
      </top>
      <bottom style="thin">
        <color theme="0"/>
      </bottom>
      <diagonal/>
    </border>
    <border>
      <left style="thin">
        <color auto="1"/>
      </left>
      <right style="medium">
        <color indexed="64"/>
      </right>
      <top style="thin">
        <color theme="0"/>
      </top>
      <bottom style="thin">
        <color theme="0"/>
      </bottom>
      <diagonal/>
    </border>
    <border>
      <left style="thin">
        <color auto="1"/>
      </left>
      <right style="thin">
        <color auto="1"/>
      </right>
      <top style="thin">
        <color theme="0"/>
      </top>
      <bottom style="medium">
        <color indexed="64"/>
      </bottom>
      <diagonal/>
    </border>
    <border>
      <left style="thin">
        <color auto="1"/>
      </left>
      <right style="medium">
        <color indexed="64"/>
      </right>
      <top style="thin">
        <color theme="0"/>
      </top>
      <bottom style="medium">
        <color indexed="64"/>
      </bottom>
      <diagonal/>
    </border>
    <border>
      <left/>
      <right style="dotted">
        <color indexed="64"/>
      </right>
      <top/>
      <bottom style="dotted">
        <color indexed="64"/>
      </bottom>
      <diagonal/>
    </border>
    <border>
      <left style="dotted">
        <color auto="1"/>
      </left>
      <right style="dotted">
        <color auto="1"/>
      </right>
      <top/>
      <bottom style="dotted">
        <color auto="1"/>
      </bottom>
      <diagonal/>
    </border>
    <border>
      <left style="dotted">
        <color auto="1"/>
      </left>
      <right style="medium">
        <color indexed="64"/>
      </right>
      <top/>
      <bottom style="dotted">
        <color auto="1"/>
      </bottom>
      <diagonal/>
    </border>
    <border>
      <left/>
      <right style="dotted">
        <color auto="1"/>
      </right>
      <top style="dotted">
        <color auto="1"/>
      </top>
      <bottom style="dotted">
        <color auto="1"/>
      </bottom>
      <diagonal/>
    </border>
    <border>
      <left/>
      <right style="dotted">
        <color auto="1"/>
      </right>
      <top style="dotted">
        <color auto="1"/>
      </top>
      <bottom style="medium">
        <color auto="1"/>
      </bottom>
      <diagonal/>
    </border>
    <border>
      <left style="dotted">
        <color auto="1"/>
      </left>
      <right style="dotted">
        <color auto="1"/>
      </right>
      <top style="dotted">
        <color auto="1"/>
      </top>
      <bottom style="medium">
        <color auto="1"/>
      </bottom>
      <diagonal/>
    </border>
    <border>
      <left style="dotted">
        <color auto="1"/>
      </left>
      <right style="medium">
        <color auto="1"/>
      </right>
      <top style="dotted">
        <color auto="1"/>
      </top>
      <bottom style="medium">
        <color auto="1"/>
      </bottom>
      <diagonal/>
    </border>
    <border>
      <left style="medium">
        <color indexed="8"/>
      </left>
      <right/>
      <top style="medium">
        <color indexed="8"/>
      </top>
      <bottom style="medium">
        <color indexed="8"/>
      </bottom>
      <diagonal/>
    </border>
    <border>
      <left style="medium">
        <color indexed="64"/>
      </left>
      <right style="dotted">
        <color indexed="8"/>
      </right>
      <top style="medium">
        <color indexed="64"/>
      </top>
      <bottom style="medium">
        <color indexed="8"/>
      </bottom>
      <diagonal/>
    </border>
    <border>
      <left style="dotted">
        <color indexed="8"/>
      </left>
      <right style="dotted">
        <color indexed="8"/>
      </right>
      <top style="medium">
        <color indexed="64"/>
      </top>
      <bottom style="medium">
        <color indexed="8"/>
      </bottom>
      <diagonal/>
    </border>
    <border>
      <left style="dotted">
        <color indexed="8"/>
      </left>
      <right style="medium">
        <color indexed="64"/>
      </right>
      <top style="medium">
        <color indexed="64"/>
      </top>
      <bottom style="medium">
        <color indexed="8"/>
      </bottom>
      <diagonal/>
    </border>
    <border>
      <left style="medium">
        <color indexed="64"/>
      </left>
      <right/>
      <top style="medium">
        <color indexed="64"/>
      </top>
      <bottom style="medium">
        <color indexed="8"/>
      </bottom>
      <diagonal/>
    </border>
    <border>
      <left style="dotted">
        <color indexed="64"/>
      </left>
      <right style="dotted">
        <color indexed="64"/>
      </right>
      <top style="medium">
        <color indexed="64"/>
      </top>
      <bottom style="medium">
        <color indexed="8"/>
      </bottom>
      <diagonal/>
    </border>
    <border>
      <left/>
      <right/>
      <top style="medium">
        <color indexed="64"/>
      </top>
      <bottom style="medium">
        <color indexed="8"/>
      </bottom>
      <diagonal/>
    </border>
    <border>
      <left style="medium">
        <color indexed="8"/>
      </left>
      <right/>
      <top style="medium">
        <color indexed="8"/>
      </top>
      <bottom style="dotted">
        <color indexed="8"/>
      </bottom>
      <diagonal/>
    </border>
    <border>
      <left style="medium">
        <color indexed="64"/>
      </left>
      <right style="dashed">
        <color indexed="8"/>
      </right>
      <top style="medium">
        <color indexed="8"/>
      </top>
      <bottom style="dashed">
        <color indexed="8"/>
      </bottom>
      <diagonal/>
    </border>
    <border>
      <left style="dashed">
        <color indexed="8"/>
      </left>
      <right style="dashed">
        <color indexed="8"/>
      </right>
      <top style="medium">
        <color indexed="8"/>
      </top>
      <bottom style="dashed">
        <color indexed="8"/>
      </bottom>
      <diagonal/>
    </border>
    <border>
      <left style="dashed">
        <color indexed="8"/>
      </left>
      <right style="medium">
        <color indexed="64"/>
      </right>
      <top style="medium">
        <color indexed="8"/>
      </top>
      <bottom style="dashed">
        <color indexed="8"/>
      </bottom>
      <diagonal/>
    </border>
    <border>
      <left style="medium">
        <color indexed="64"/>
      </left>
      <right/>
      <top style="medium">
        <color indexed="8"/>
      </top>
      <bottom style="dashed">
        <color indexed="8"/>
      </bottom>
      <diagonal/>
    </border>
    <border>
      <left style="dotted">
        <color indexed="64"/>
      </left>
      <right style="dotted">
        <color indexed="64"/>
      </right>
      <top style="medium">
        <color indexed="8"/>
      </top>
      <bottom style="dashed">
        <color indexed="8"/>
      </bottom>
      <diagonal/>
    </border>
    <border>
      <left/>
      <right/>
      <top style="medium">
        <color indexed="8"/>
      </top>
      <bottom style="dashed">
        <color indexed="8"/>
      </bottom>
      <diagonal/>
    </border>
    <border>
      <left style="medium">
        <color indexed="8"/>
      </left>
      <right/>
      <top style="dotted">
        <color indexed="8"/>
      </top>
      <bottom style="dotted">
        <color indexed="8"/>
      </bottom>
      <diagonal/>
    </border>
    <border>
      <left style="medium">
        <color indexed="64"/>
      </left>
      <right style="dashed">
        <color indexed="8"/>
      </right>
      <top style="dashed">
        <color indexed="8"/>
      </top>
      <bottom style="dashed">
        <color indexed="8"/>
      </bottom>
      <diagonal/>
    </border>
    <border>
      <left style="dashed">
        <color indexed="8"/>
      </left>
      <right style="dashed">
        <color indexed="8"/>
      </right>
      <top style="dashed">
        <color indexed="8"/>
      </top>
      <bottom style="dashed">
        <color indexed="8"/>
      </bottom>
      <diagonal/>
    </border>
    <border>
      <left style="dashed">
        <color indexed="8"/>
      </left>
      <right style="medium">
        <color indexed="64"/>
      </right>
      <top style="dashed">
        <color indexed="8"/>
      </top>
      <bottom style="dashed">
        <color indexed="8"/>
      </bottom>
      <diagonal/>
    </border>
    <border>
      <left style="medium">
        <color indexed="64"/>
      </left>
      <right/>
      <top style="dashed">
        <color indexed="8"/>
      </top>
      <bottom style="dashed">
        <color indexed="8"/>
      </bottom>
      <diagonal/>
    </border>
    <border>
      <left style="dotted">
        <color indexed="64"/>
      </left>
      <right style="dotted">
        <color indexed="64"/>
      </right>
      <top style="dashed">
        <color indexed="8"/>
      </top>
      <bottom style="dashed">
        <color indexed="8"/>
      </bottom>
      <diagonal/>
    </border>
    <border>
      <left/>
      <right/>
      <top style="dashed">
        <color indexed="8"/>
      </top>
      <bottom style="dashed">
        <color indexed="8"/>
      </bottom>
      <diagonal/>
    </border>
    <border>
      <left style="medium">
        <color indexed="8"/>
      </left>
      <right/>
      <top style="dotted">
        <color indexed="8"/>
      </top>
      <bottom/>
      <diagonal/>
    </border>
    <border>
      <left style="medium">
        <color indexed="64"/>
      </left>
      <right style="dashed">
        <color indexed="8"/>
      </right>
      <top style="dashed">
        <color indexed="8"/>
      </top>
      <bottom/>
      <diagonal/>
    </border>
    <border>
      <left style="dashed">
        <color indexed="8"/>
      </left>
      <right style="dashed">
        <color indexed="8"/>
      </right>
      <top style="dashed">
        <color indexed="8"/>
      </top>
      <bottom/>
      <diagonal/>
    </border>
    <border>
      <left style="dashed">
        <color indexed="8"/>
      </left>
      <right style="medium">
        <color indexed="64"/>
      </right>
      <top style="dashed">
        <color indexed="8"/>
      </top>
      <bottom/>
      <diagonal/>
    </border>
    <border>
      <left style="medium">
        <color indexed="64"/>
      </left>
      <right/>
      <top style="dashed">
        <color indexed="8"/>
      </top>
      <bottom/>
      <diagonal/>
    </border>
    <border>
      <left style="dotted">
        <color indexed="64"/>
      </left>
      <right style="dotted">
        <color indexed="64"/>
      </right>
      <top style="dashed">
        <color indexed="8"/>
      </top>
      <bottom/>
      <diagonal/>
    </border>
    <border>
      <left/>
      <right/>
      <top style="dashed">
        <color indexed="8"/>
      </top>
      <bottom/>
      <diagonal/>
    </border>
    <border>
      <left style="medium">
        <color indexed="8"/>
      </left>
      <right/>
      <top style="dotted">
        <color indexed="8"/>
      </top>
      <bottom style="medium">
        <color indexed="8"/>
      </bottom>
      <diagonal/>
    </border>
    <border>
      <left style="medium">
        <color indexed="64"/>
      </left>
      <right style="dashed">
        <color indexed="8"/>
      </right>
      <top style="dashed">
        <color indexed="8"/>
      </top>
      <bottom style="medium">
        <color indexed="64"/>
      </bottom>
      <diagonal/>
    </border>
    <border>
      <left style="dashed">
        <color indexed="8"/>
      </left>
      <right style="dashed">
        <color indexed="8"/>
      </right>
      <top style="dashed">
        <color indexed="8"/>
      </top>
      <bottom style="medium">
        <color indexed="64"/>
      </bottom>
      <diagonal/>
    </border>
    <border>
      <left style="dashed">
        <color indexed="8"/>
      </left>
      <right style="medium">
        <color indexed="64"/>
      </right>
      <top style="dashed">
        <color indexed="8"/>
      </top>
      <bottom style="medium">
        <color indexed="64"/>
      </bottom>
      <diagonal/>
    </border>
    <border>
      <left style="medium">
        <color indexed="64"/>
      </left>
      <right/>
      <top style="dashed">
        <color indexed="8"/>
      </top>
      <bottom style="medium">
        <color indexed="64"/>
      </bottom>
      <diagonal/>
    </border>
    <border>
      <left style="dotted">
        <color indexed="64"/>
      </left>
      <right style="dotted">
        <color indexed="64"/>
      </right>
      <top style="dashed">
        <color indexed="8"/>
      </top>
      <bottom style="medium">
        <color indexed="64"/>
      </bottom>
      <diagonal/>
    </border>
    <border>
      <left/>
      <right/>
      <top style="dashed">
        <color indexed="8"/>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auto="1"/>
      </bottom>
      <diagonal/>
    </border>
    <border>
      <left style="medium">
        <color auto="1"/>
      </left>
      <right style="dotted">
        <color auto="1"/>
      </right>
      <top style="medium">
        <color indexed="64"/>
      </top>
      <bottom style="medium">
        <color auto="1"/>
      </bottom>
      <diagonal/>
    </border>
    <border>
      <left style="dotted">
        <color auto="1"/>
      </left>
      <right style="dotted">
        <color auto="1"/>
      </right>
      <top style="medium">
        <color indexed="64"/>
      </top>
      <bottom style="medium">
        <color auto="1"/>
      </bottom>
      <diagonal/>
    </border>
    <border>
      <left style="dotted">
        <color auto="1"/>
      </left>
      <right/>
      <top style="medium">
        <color auto="1"/>
      </top>
      <bottom style="medium">
        <color auto="1"/>
      </bottom>
      <diagonal/>
    </border>
    <border>
      <left style="dotted">
        <color auto="1"/>
      </left>
      <right style="medium">
        <color indexed="64"/>
      </right>
      <top style="medium">
        <color indexed="64"/>
      </top>
      <bottom style="medium">
        <color auto="1"/>
      </bottom>
      <diagonal/>
    </border>
    <border>
      <left style="medium">
        <color indexed="64"/>
      </left>
      <right style="medium">
        <color indexed="64"/>
      </right>
      <top style="medium">
        <color indexed="64"/>
      </top>
      <bottom style="dotted">
        <color auto="1"/>
      </bottom>
      <diagonal/>
    </border>
    <border>
      <left style="dotted">
        <color auto="1"/>
      </left>
      <right/>
      <top style="medium">
        <color auto="1"/>
      </top>
      <bottom style="dotted">
        <color auto="1"/>
      </bottom>
      <diagonal/>
    </border>
    <border>
      <left/>
      <right/>
      <top style="medium">
        <color auto="1"/>
      </top>
      <bottom style="dotted">
        <color auto="1"/>
      </bottom>
      <diagonal/>
    </border>
    <border>
      <left style="dotted">
        <color auto="1"/>
      </left>
      <right/>
      <top style="dotted">
        <color auto="1"/>
      </top>
      <bottom style="dotted">
        <color auto="1"/>
      </bottom>
      <diagonal/>
    </border>
    <border>
      <left/>
      <right/>
      <top style="dotted">
        <color auto="1"/>
      </top>
      <bottom style="dotted">
        <color auto="1"/>
      </bottom>
      <diagonal/>
    </border>
    <border>
      <left style="dotted">
        <color auto="1"/>
      </left>
      <right/>
      <top style="dotted">
        <color auto="1"/>
      </top>
      <bottom style="medium">
        <color auto="1"/>
      </bottom>
      <diagonal/>
    </border>
    <border>
      <left/>
      <right/>
      <top style="dotted">
        <color auto="1"/>
      </top>
      <bottom style="medium">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auto="1"/>
      </left>
      <right style="dotted">
        <color auto="1"/>
      </right>
      <top style="medium">
        <color auto="1"/>
      </top>
      <bottom style="medium">
        <color auto="1"/>
      </bottom>
      <diagonal/>
    </border>
    <border>
      <left style="dotted">
        <color auto="1"/>
      </left>
      <right style="dotted">
        <color auto="1"/>
      </right>
      <top style="medium">
        <color auto="1"/>
      </top>
      <bottom style="medium">
        <color auto="1"/>
      </bottom>
      <diagonal/>
    </border>
    <border>
      <left style="dotted">
        <color auto="1"/>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style="dotted">
        <color auto="1"/>
      </bottom>
      <diagonal/>
    </border>
    <border>
      <left style="medium">
        <color auto="1"/>
      </left>
      <right style="medium">
        <color auto="1"/>
      </right>
      <top style="dotted">
        <color auto="1"/>
      </top>
      <bottom style="dotted">
        <color auto="1"/>
      </bottom>
      <diagonal/>
    </border>
    <border>
      <left style="medium">
        <color indexed="8"/>
      </left>
      <right style="medium">
        <color indexed="8"/>
      </right>
      <top style="medium">
        <color indexed="8"/>
      </top>
      <bottom style="medium">
        <color indexed="8"/>
      </bottom>
      <diagonal/>
    </border>
    <border>
      <left/>
      <right style="dotted">
        <color indexed="8"/>
      </right>
      <top style="medium">
        <color indexed="8"/>
      </top>
      <bottom style="medium">
        <color indexed="8"/>
      </bottom>
      <diagonal/>
    </border>
    <border>
      <left style="dotted">
        <color indexed="8"/>
      </left>
      <right style="dotted">
        <color indexed="8"/>
      </right>
      <top style="medium">
        <color indexed="8"/>
      </top>
      <bottom style="medium">
        <color indexed="8"/>
      </bottom>
      <diagonal/>
    </border>
    <border>
      <left style="dotted">
        <color indexed="8"/>
      </left>
      <right style="medium">
        <color indexed="8"/>
      </right>
      <top style="medium">
        <color indexed="8"/>
      </top>
      <bottom style="medium">
        <color indexed="8"/>
      </bottom>
      <diagonal/>
    </border>
    <border>
      <left style="medium">
        <color indexed="8"/>
      </left>
      <right style="medium">
        <color indexed="8"/>
      </right>
      <top style="medium">
        <color indexed="8"/>
      </top>
      <bottom style="dotted">
        <color indexed="8"/>
      </bottom>
      <diagonal/>
    </border>
    <border>
      <left/>
      <right style="dotted">
        <color indexed="8"/>
      </right>
      <top/>
      <bottom style="dotted">
        <color indexed="8"/>
      </bottom>
      <diagonal/>
    </border>
    <border>
      <left style="dotted">
        <color indexed="8"/>
      </left>
      <right style="dotted">
        <color indexed="8"/>
      </right>
      <top/>
      <bottom style="dotted">
        <color indexed="8"/>
      </bottom>
      <diagonal/>
    </border>
    <border>
      <left style="dotted">
        <color indexed="8"/>
      </left>
      <right style="medium">
        <color indexed="8"/>
      </right>
      <top/>
      <bottom style="dotted">
        <color indexed="8"/>
      </bottom>
      <diagonal/>
    </border>
    <border>
      <left style="medium">
        <color indexed="8"/>
      </left>
      <right style="medium">
        <color indexed="8"/>
      </right>
      <top style="dotted">
        <color indexed="8"/>
      </top>
      <bottom style="dotted">
        <color indexed="8"/>
      </bottom>
      <diagonal/>
    </border>
    <border>
      <left/>
      <right style="dotted">
        <color indexed="8"/>
      </right>
      <top style="dotted">
        <color indexed="8"/>
      </top>
      <bottom style="dotted">
        <color indexed="8"/>
      </bottom>
      <diagonal/>
    </border>
    <border>
      <left style="dotted">
        <color indexed="8"/>
      </left>
      <right style="dotted">
        <color indexed="8"/>
      </right>
      <top style="dotted">
        <color indexed="8"/>
      </top>
      <bottom style="dotted">
        <color indexed="8"/>
      </bottom>
      <diagonal/>
    </border>
    <border>
      <left style="dotted">
        <color indexed="8"/>
      </left>
      <right style="medium">
        <color indexed="8"/>
      </right>
      <top style="dotted">
        <color indexed="8"/>
      </top>
      <bottom style="dotted">
        <color indexed="8"/>
      </bottom>
      <diagonal/>
    </border>
    <border>
      <left style="medium">
        <color indexed="8"/>
      </left>
      <right style="medium">
        <color indexed="8"/>
      </right>
      <top style="dotted">
        <color indexed="8"/>
      </top>
      <bottom style="medium">
        <color indexed="8"/>
      </bottom>
      <diagonal/>
    </border>
    <border>
      <left/>
      <right style="dotted">
        <color indexed="8"/>
      </right>
      <top style="dotted">
        <color indexed="8"/>
      </top>
      <bottom style="medium">
        <color indexed="8"/>
      </bottom>
      <diagonal/>
    </border>
    <border>
      <left style="dotted">
        <color indexed="8"/>
      </left>
      <right style="dotted">
        <color indexed="8"/>
      </right>
      <top style="dotted">
        <color indexed="8"/>
      </top>
      <bottom style="medium">
        <color indexed="8"/>
      </bottom>
      <diagonal/>
    </border>
    <border>
      <left style="dotted">
        <color indexed="8"/>
      </left>
      <right style="medium">
        <color indexed="8"/>
      </right>
      <top style="dotted">
        <color indexed="8"/>
      </top>
      <bottom style="medium">
        <color indexed="8"/>
      </bottom>
      <diagonal/>
    </border>
    <border>
      <left style="medium">
        <color indexed="64"/>
      </left>
      <right style="dotted">
        <color indexed="64"/>
      </right>
      <top style="medium">
        <color indexed="64"/>
      </top>
      <bottom style="thin">
        <color indexed="64"/>
      </bottom>
      <diagonal/>
    </border>
    <border>
      <left style="dotted">
        <color auto="1"/>
      </left>
      <right style="thin">
        <color auto="1"/>
      </right>
      <top style="medium">
        <color indexed="64"/>
      </top>
      <bottom style="thin">
        <color indexed="64"/>
      </bottom>
      <diagonal/>
    </border>
    <border>
      <left/>
      <right style="medium">
        <color indexed="64"/>
      </right>
      <top/>
      <bottom style="dashed">
        <color indexed="64"/>
      </bottom>
      <diagonal/>
    </border>
    <border>
      <left/>
      <right style="medium">
        <color indexed="64"/>
      </right>
      <top style="dashed">
        <color indexed="64"/>
      </top>
      <bottom style="dashed">
        <color indexed="64"/>
      </bottom>
      <diagonal/>
    </border>
    <border>
      <left style="medium">
        <color indexed="64"/>
      </left>
      <right style="medium">
        <color indexed="64"/>
      </right>
      <top style="dotted">
        <color indexed="64"/>
      </top>
      <bottom style="thin">
        <color indexed="64"/>
      </bottom>
      <diagonal/>
    </border>
    <border>
      <left style="dashed">
        <color auto="1"/>
      </left>
      <right style="dashed">
        <color auto="1"/>
      </right>
      <top style="medium">
        <color auto="1"/>
      </top>
      <bottom style="dashed">
        <color auto="1"/>
      </bottom>
      <diagonal/>
    </border>
    <border>
      <left style="medium">
        <color auto="1"/>
      </left>
      <right style="medium">
        <color auto="1"/>
      </right>
      <top style="dashed">
        <color auto="1"/>
      </top>
      <bottom style="dashed">
        <color auto="1"/>
      </bottom>
      <diagonal/>
    </border>
    <border>
      <left style="medium">
        <color auto="1"/>
      </left>
      <right style="dashed">
        <color auto="1"/>
      </right>
      <top style="dashed">
        <color auto="1"/>
      </top>
      <bottom style="dashed">
        <color auto="1"/>
      </bottom>
      <diagonal/>
    </border>
    <border>
      <left style="dashed">
        <color auto="1"/>
      </left>
      <right style="dashed">
        <color auto="1"/>
      </right>
      <top style="dashed">
        <color auto="1"/>
      </top>
      <bottom style="dashed">
        <color auto="1"/>
      </bottom>
      <diagonal/>
    </border>
    <border>
      <left style="dashed">
        <color auto="1"/>
      </left>
      <right style="medium">
        <color auto="1"/>
      </right>
      <top style="dashed">
        <color auto="1"/>
      </top>
      <bottom style="dashed">
        <color auto="1"/>
      </bottom>
      <diagonal/>
    </border>
    <border>
      <left style="medium">
        <color auto="1"/>
      </left>
      <right style="medium">
        <color auto="1"/>
      </right>
      <top style="dashed">
        <color auto="1"/>
      </top>
      <bottom style="medium">
        <color auto="1"/>
      </bottom>
      <diagonal/>
    </border>
    <border>
      <left style="medium">
        <color auto="1"/>
      </left>
      <right style="dashed">
        <color auto="1"/>
      </right>
      <top style="dashed">
        <color auto="1"/>
      </top>
      <bottom style="medium">
        <color auto="1"/>
      </bottom>
      <diagonal/>
    </border>
    <border>
      <left style="dashed">
        <color auto="1"/>
      </left>
      <right style="dashed">
        <color auto="1"/>
      </right>
      <top style="dashed">
        <color auto="1"/>
      </top>
      <bottom style="medium">
        <color auto="1"/>
      </bottom>
      <diagonal/>
    </border>
    <border>
      <left style="dashed">
        <color auto="1"/>
      </left>
      <right style="medium">
        <color auto="1"/>
      </right>
      <top style="dashed">
        <color auto="1"/>
      </top>
      <bottom style="medium">
        <color auto="1"/>
      </bottom>
      <diagonal/>
    </border>
    <border>
      <left style="dotted">
        <color auto="1"/>
      </left>
      <right style="dotted">
        <color auto="1"/>
      </right>
      <top style="medium">
        <color auto="1"/>
      </top>
      <bottom style="dotted">
        <color auto="1"/>
      </bottom>
      <diagonal/>
    </border>
    <border>
      <left style="dotted">
        <color auto="1"/>
      </left>
      <right style="medium">
        <color auto="1"/>
      </right>
      <top style="medium">
        <color auto="1"/>
      </top>
      <bottom style="dotted">
        <color auto="1"/>
      </bottom>
      <diagonal/>
    </border>
    <border>
      <left style="dotted">
        <color auto="1"/>
      </left>
      <right style="dotted">
        <color auto="1"/>
      </right>
      <top style="dotted">
        <color auto="1"/>
      </top>
      <bottom style="dotted">
        <color auto="1"/>
      </bottom>
      <diagonal/>
    </border>
    <border>
      <left style="dotted">
        <color auto="1"/>
      </left>
      <right style="medium">
        <color auto="1"/>
      </right>
      <top style="dotted">
        <color auto="1"/>
      </top>
      <bottom style="dotted">
        <color auto="1"/>
      </bottom>
      <diagonal/>
    </border>
    <border>
      <left style="medium">
        <color auto="1"/>
      </left>
      <right style="medium">
        <color auto="1"/>
      </right>
      <top style="medium">
        <color auto="1"/>
      </top>
      <bottom style="dotted">
        <color auto="1"/>
      </bottom>
      <diagonal/>
    </border>
    <border>
      <left style="dotted">
        <color auto="1"/>
      </left>
      <right style="dotted">
        <color auto="1"/>
      </right>
      <top/>
      <bottom style="dotted">
        <color auto="1"/>
      </bottom>
      <diagonal/>
    </border>
    <border>
      <left style="dotted">
        <color auto="1"/>
      </left>
      <right style="medium">
        <color indexed="64"/>
      </right>
      <top/>
      <bottom style="dotted">
        <color auto="1"/>
      </bottom>
      <diagonal/>
    </border>
    <border>
      <left/>
      <right style="dotted">
        <color auto="1"/>
      </right>
      <top style="dotted">
        <color auto="1"/>
      </top>
      <bottom style="dotted">
        <color auto="1"/>
      </bottom>
      <diagonal/>
    </border>
    <border>
      <left style="medium">
        <color auto="1"/>
      </left>
      <right style="medium">
        <color auto="1"/>
      </right>
      <top style="medium">
        <color auto="1"/>
      </top>
      <bottom style="thin">
        <color auto="1"/>
      </bottom>
      <diagonal/>
    </border>
    <border>
      <left/>
      <right style="dotted">
        <color auto="1"/>
      </right>
      <top style="medium">
        <color auto="1"/>
      </top>
      <bottom style="thin">
        <color auto="1"/>
      </bottom>
      <diagonal/>
    </border>
    <border>
      <left style="dotted">
        <color auto="1"/>
      </left>
      <right style="dotted">
        <color auto="1"/>
      </right>
      <top style="medium">
        <color auto="1"/>
      </top>
      <bottom style="thin">
        <color auto="1"/>
      </bottom>
      <diagonal/>
    </border>
    <border>
      <left style="dotted">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right style="dotted">
        <color auto="1"/>
      </right>
      <top style="thin">
        <color auto="1"/>
      </top>
      <bottom style="medium">
        <color auto="1"/>
      </bottom>
      <diagonal/>
    </border>
    <border>
      <left style="dotted">
        <color auto="1"/>
      </left>
      <right style="dotted">
        <color auto="1"/>
      </right>
      <top style="thin">
        <color auto="1"/>
      </top>
      <bottom style="medium">
        <color auto="1"/>
      </bottom>
      <diagonal/>
    </border>
    <border>
      <left style="dotted">
        <color auto="1"/>
      </left>
      <right style="medium">
        <color auto="1"/>
      </right>
      <top style="thin">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dashed">
        <color auto="1"/>
      </right>
      <top style="medium">
        <color auto="1"/>
      </top>
      <bottom style="medium">
        <color auto="1"/>
      </bottom>
      <diagonal/>
    </border>
    <border>
      <left style="dashed">
        <color auto="1"/>
      </left>
      <right style="dashed">
        <color auto="1"/>
      </right>
      <top style="medium">
        <color auto="1"/>
      </top>
      <bottom style="medium">
        <color auto="1"/>
      </bottom>
      <diagonal/>
    </border>
    <border>
      <left style="dashed">
        <color auto="1"/>
      </left>
      <right style="medium">
        <color auto="1"/>
      </right>
      <top style="medium">
        <color auto="1"/>
      </top>
      <bottom style="medium">
        <color auto="1"/>
      </bottom>
      <diagonal/>
    </border>
    <border>
      <left style="medium">
        <color auto="1"/>
      </left>
      <right style="dashed">
        <color auto="1"/>
      </right>
      <top style="medium">
        <color auto="1"/>
      </top>
      <bottom style="dashed">
        <color auto="1"/>
      </bottom>
      <diagonal/>
    </border>
    <border>
      <left style="dashed">
        <color auto="1"/>
      </left>
      <right style="medium">
        <color auto="1"/>
      </right>
      <top style="medium">
        <color auto="1"/>
      </top>
      <bottom style="dashed">
        <color auto="1"/>
      </bottom>
      <diagonal/>
    </border>
    <border>
      <left style="dashed">
        <color auto="1"/>
      </left>
      <right style="dashed">
        <color auto="1"/>
      </right>
      <top style="medium">
        <color auto="1"/>
      </top>
      <bottom style="dashed">
        <color auto="1"/>
      </bottom>
      <diagonal/>
    </border>
    <border>
      <left style="dashed">
        <color auto="1"/>
      </left>
      <right/>
      <top style="medium">
        <color auto="1"/>
      </top>
      <bottom style="dashed">
        <color auto="1"/>
      </bottom>
      <diagonal/>
    </border>
    <border>
      <left style="dashed">
        <color auto="1"/>
      </left>
      <right/>
      <top style="dashed">
        <color auto="1"/>
      </top>
      <bottom style="dashed">
        <color auto="1"/>
      </bottom>
      <diagonal/>
    </border>
    <border>
      <left style="dashed">
        <color auto="1"/>
      </left>
      <right/>
      <top style="dashed">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dotted">
        <color auto="1"/>
      </right>
      <top style="medium">
        <color auto="1"/>
      </top>
      <bottom style="dotted">
        <color auto="1"/>
      </bottom>
      <diagonal/>
    </border>
    <border>
      <left style="dashed">
        <color auto="1"/>
      </left>
      <right style="medium">
        <color auto="1"/>
      </right>
      <top/>
      <bottom style="dotted">
        <color auto="1"/>
      </bottom>
      <diagonal/>
    </border>
    <border>
      <left style="medium">
        <color auto="1"/>
      </left>
      <right style="dotted">
        <color auto="1"/>
      </right>
      <top style="dotted">
        <color auto="1"/>
      </top>
      <bottom style="medium">
        <color auto="1"/>
      </bottom>
      <diagonal/>
    </border>
    <border>
      <left style="dashed">
        <color auto="1"/>
      </left>
      <right style="medium">
        <color auto="1"/>
      </right>
      <top style="dotted">
        <color auto="1"/>
      </top>
      <bottom style="medium">
        <color auto="1"/>
      </bottom>
      <diagonal/>
    </border>
    <border>
      <left style="medium">
        <color auto="1"/>
      </left>
      <right/>
      <top style="medium">
        <color auto="1"/>
      </top>
      <bottom style="dotted">
        <color auto="1"/>
      </bottom>
      <diagonal/>
    </border>
    <border>
      <left style="dotted">
        <color auto="1"/>
      </left>
      <right/>
      <top style="medium">
        <color auto="1"/>
      </top>
      <bottom style="dotted">
        <color auto="1"/>
      </bottom>
      <diagonal/>
    </border>
    <border>
      <left style="medium">
        <color auto="1"/>
      </left>
      <right/>
      <top style="dotted">
        <color auto="1"/>
      </top>
      <bottom style="medium">
        <color auto="1"/>
      </bottom>
      <diagonal/>
    </border>
    <border>
      <left style="medium">
        <color auto="1"/>
      </left>
      <right style="dashed">
        <color auto="1"/>
      </right>
      <top/>
      <bottom style="dotted">
        <color auto="1"/>
      </bottom>
      <diagonal/>
    </border>
    <border>
      <left style="medium">
        <color auto="1"/>
      </left>
      <right style="dashed">
        <color auto="1"/>
      </right>
      <top style="medium">
        <color auto="1"/>
      </top>
      <bottom style="dotted">
        <color auto="1"/>
      </bottom>
      <diagonal/>
    </border>
    <border>
      <left style="dashed">
        <color auto="1"/>
      </left>
      <right style="dashed">
        <color auto="1"/>
      </right>
      <top style="medium">
        <color auto="1"/>
      </top>
      <bottom style="dotted">
        <color auto="1"/>
      </bottom>
      <diagonal/>
    </border>
    <border>
      <left style="dashed">
        <color auto="1"/>
      </left>
      <right/>
      <top style="medium">
        <color auto="1"/>
      </top>
      <bottom style="dotted">
        <color auto="1"/>
      </bottom>
      <diagonal/>
    </border>
    <border>
      <left style="dashed">
        <color auto="1"/>
      </left>
      <right style="medium">
        <color auto="1"/>
      </right>
      <top style="medium">
        <color auto="1"/>
      </top>
      <bottom style="dotted">
        <color auto="1"/>
      </bottom>
      <diagonal/>
    </border>
    <border>
      <left style="medium">
        <color auto="1"/>
      </left>
      <right style="dashed">
        <color auto="1"/>
      </right>
      <top style="dotted">
        <color auto="1"/>
      </top>
      <bottom style="medium">
        <color auto="1"/>
      </bottom>
      <diagonal/>
    </border>
    <border>
      <left style="dashed">
        <color auto="1"/>
      </left>
      <right style="dashed">
        <color auto="1"/>
      </right>
      <top style="dotted">
        <color auto="1"/>
      </top>
      <bottom style="medium">
        <color auto="1"/>
      </bottom>
      <diagonal/>
    </border>
    <border>
      <left style="dashed">
        <color auto="1"/>
      </left>
      <right/>
      <top style="dotted">
        <color auto="1"/>
      </top>
      <bottom style="medium">
        <color auto="1"/>
      </bottom>
      <diagonal/>
    </border>
    <border>
      <left style="dashed">
        <color auto="1"/>
      </left>
      <right/>
      <top style="medium">
        <color auto="1"/>
      </top>
      <bottom style="medium">
        <color auto="1"/>
      </bottom>
      <diagonal/>
    </border>
    <border>
      <left style="medium">
        <color auto="1"/>
      </left>
      <right style="medium">
        <color auto="1"/>
      </right>
      <top style="medium">
        <color auto="1"/>
      </top>
      <bottom style="dashed">
        <color auto="1"/>
      </bottom>
      <diagonal/>
    </border>
    <border>
      <left style="medium">
        <color auto="1"/>
      </left>
      <right style="dotted">
        <color auto="1"/>
      </right>
      <top style="medium">
        <color auto="1"/>
      </top>
      <bottom style="medium">
        <color auto="1"/>
      </bottom>
      <diagonal/>
    </border>
    <border>
      <left style="dotted">
        <color auto="1"/>
      </left>
      <right style="dotted">
        <color auto="1"/>
      </right>
      <top style="medium">
        <color auto="1"/>
      </top>
      <bottom style="medium">
        <color auto="1"/>
      </bottom>
      <diagonal/>
    </border>
    <border>
      <left style="dotted">
        <color auto="1"/>
      </left>
      <right/>
      <top style="medium">
        <color auto="1"/>
      </top>
      <bottom style="medium">
        <color auto="1"/>
      </bottom>
      <diagonal/>
    </border>
    <border>
      <left style="dotted">
        <color auto="1"/>
      </left>
      <right style="medium">
        <color auto="1"/>
      </right>
      <top style="medium">
        <color auto="1"/>
      </top>
      <bottom style="medium">
        <color auto="1"/>
      </bottom>
      <diagonal/>
    </border>
    <border>
      <left style="medium">
        <color auto="1"/>
      </left>
      <right style="dotted">
        <color auto="1"/>
      </right>
      <top style="dotted">
        <color auto="1"/>
      </top>
      <bottom style="dotted">
        <color auto="1"/>
      </bottom>
      <diagonal/>
    </border>
    <border>
      <left/>
      <right style="medium">
        <color auto="1"/>
      </right>
      <top style="medium">
        <color auto="1"/>
      </top>
      <bottom style="dotted">
        <color auto="1"/>
      </bottom>
      <diagonal/>
    </border>
    <border>
      <left/>
      <right style="medium">
        <color auto="1"/>
      </right>
      <top style="dotted">
        <color auto="1"/>
      </top>
      <bottom style="medium">
        <color auto="1"/>
      </bottom>
      <diagonal/>
    </border>
    <border>
      <left style="medium">
        <color auto="1"/>
      </left>
      <right style="dashed">
        <color auto="1"/>
      </right>
      <top style="medium">
        <color auto="1"/>
      </top>
      <bottom/>
      <diagonal/>
    </border>
    <border>
      <left/>
      <right style="dashed">
        <color auto="1"/>
      </right>
      <top/>
      <bottom style="dashed">
        <color auto="1"/>
      </bottom>
      <diagonal/>
    </border>
    <border>
      <left style="dashed">
        <color auto="1"/>
      </left>
      <right style="dashed">
        <color auto="1"/>
      </right>
      <top/>
      <bottom style="dashed">
        <color auto="1"/>
      </bottom>
      <diagonal/>
    </border>
    <border>
      <left style="dashed">
        <color auto="1"/>
      </left>
      <right/>
      <top/>
      <bottom style="dashed">
        <color auto="1"/>
      </bottom>
      <diagonal/>
    </border>
    <border>
      <left style="dashed">
        <color auto="1"/>
      </left>
      <right style="medium">
        <color auto="1"/>
      </right>
      <top/>
      <bottom style="dashed">
        <color auto="1"/>
      </bottom>
      <diagonal/>
    </border>
    <border>
      <left style="medium">
        <color auto="1"/>
      </left>
      <right style="dashed">
        <color auto="1"/>
      </right>
      <top/>
      <bottom/>
      <diagonal/>
    </border>
    <border>
      <left/>
      <right style="dashed">
        <color auto="1"/>
      </right>
      <top style="dashed">
        <color auto="1"/>
      </top>
      <bottom style="dashed">
        <color auto="1"/>
      </bottom>
      <diagonal/>
    </border>
    <border>
      <left style="medium">
        <color auto="1"/>
      </left>
      <right style="dashed">
        <color auto="1"/>
      </right>
      <top/>
      <bottom style="medium">
        <color auto="1"/>
      </bottom>
      <diagonal/>
    </border>
    <border>
      <left/>
      <right style="dashed">
        <color auto="1"/>
      </right>
      <top style="dashed">
        <color auto="1"/>
      </top>
      <bottom style="medium">
        <color auto="1"/>
      </bottom>
      <diagonal/>
    </border>
    <border>
      <left style="dashed">
        <color auto="1"/>
      </left>
      <right style="dashed">
        <color auto="1"/>
      </right>
      <top/>
      <bottom/>
      <diagonal/>
    </border>
    <border>
      <left style="dashed">
        <color auto="1"/>
      </left>
      <right style="medium">
        <color auto="1"/>
      </right>
      <top/>
      <bottom/>
      <diagonal/>
    </border>
    <border>
      <left/>
      <right style="dotted">
        <color auto="1"/>
      </right>
      <top style="medium">
        <color auto="1"/>
      </top>
      <bottom style="dotted">
        <color auto="1"/>
      </bottom>
      <diagonal/>
    </border>
    <border>
      <left style="dashed">
        <color auto="1"/>
      </left>
      <right style="medium">
        <color auto="1"/>
      </right>
      <top/>
      <bottom style="dotted">
        <color auto="1"/>
      </bottom>
      <diagonal/>
    </border>
    <border>
      <left style="dotted">
        <color auto="1"/>
      </left>
      <right style="dashed">
        <color auto="1"/>
      </right>
      <top style="medium">
        <color auto="1"/>
      </top>
      <bottom style="dotted">
        <color auto="1"/>
      </bottom>
      <diagonal/>
    </border>
    <border>
      <left style="dotted">
        <color auto="1"/>
      </left>
      <right style="dashed">
        <color auto="1"/>
      </right>
      <top style="dotted">
        <color auto="1"/>
      </top>
      <bottom style="medium">
        <color auto="1"/>
      </bottom>
      <diagonal/>
    </border>
    <border>
      <left style="medium">
        <color auto="1"/>
      </left>
      <right style="medium">
        <color auto="1"/>
      </right>
      <top style="dashed">
        <color auto="1"/>
      </top>
      <bottom/>
      <diagonal/>
    </border>
    <border>
      <left style="medium">
        <color auto="1"/>
      </left>
      <right style="dashed">
        <color auto="1"/>
      </right>
      <top style="dotted">
        <color auto="1"/>
      </top>
      <bottom/>
      <diagonal/>
    </border>
    <border>
      <left style="dashed">
        <color auto="1"/>
      </left>
      <right style="dashed">
        <color auto="1"/>
      </right>
      <top style="dotted">
        <color auto="1"/>
      </top>
      <bottom/>
      <diagonal/>
    </border>
    <border>
      <left style="dashed">
        <color auto="1"/>
      </left>
      <right style="medium">
        <color auto="1"/>
      </right>
      <top style="dotted">
        <color auto="1"/>
      </top>
      <bottom/>
      <diagonal/>
    </border>
    <border>
      <left style="dashed">
        <color auto="1"/>
      </left>
      <right style="dashed">
        <color auto="1"/>
      </right>
      <top style="dashed">
        <color auto="1"/>
      </top>
      <bottom style="dashed">
        <color auto="1"/>
      </bottom>
      <diagonal/>
    </border>
    <border>
      <left style="dashed">
        <color auto="1"/>
      </left>
      <right style="medium">
        <color auto="1"/>
      </right>
      <top style="dashed">
        <color auto="1"/>
      </top>
      <bottom style="dashed">
        <color auto="1"/>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dotted">
        <color indexed="8"/>
      </right>
      <top style="medium">
        <color indexed="8"/>
      </top>
      <bottom style="medium">
        <color indexed="8"/>
      </bottom>
      <diagonal/>
    </border>
    <border>
      <left style="dotted">
        <color indexed="8"/>
      </left>
      <right style="dotted">
        <color indexed="8"/>
      </right>
      <top style="medium">
        <color indexed="8"/>
      </top>
      <bottom style="medium">
        <color indexed="8"/>
      </bottom>
      <diagonal/>
    </border>
    <border>
      <left style="dotted">
        <color indexed="8"/>
      </left>
      <right/>
      <top style="medium">
        <color indexed="8"/>
      </top>
      <bottom style="medium">
        <color indexed="8"/>
      </bottom>
      <diagonal/>
    </border>
    <border>
      <left style="dotted">
        <color indexed="8"/>
      </left>
      <right style="medium">
        <color indexed="8"/>
      </right>
      <top style="medium">
        <color indexed="8"/>
      </top>
      <bottom style="medium">
        <color indexed="8"/>
      </bottom>
      <diagonal/>
    </border>
    <border>
      <left style="medium">
        <color indexed="8"/>
      </left>
      <right/>
      <top style="medium">
        <color indexed="8"/>
      </top>
      <bottom/>
      <diagonal/>
    </border>
    <border>
      <left/>
      <right style="medium">
        <color indexed="8"/>
      </right>
      <top style="medium">
        <color indexed="8"/>
      </top>
      <bottom style="dotted">
        <color indexed="8"/>
      </bottom>
      <diagonal/>
    </border>
    <border>
      <left style="medium">
        <color indexed="8"/>
      </left>
      <right style="dotted">
        <color indexed="8"/>
      </right>
      <top style="medium">
        <color indexed="8"/>
      </top>
      <bottom style="dotted">
        <color indexed="8"/>
      </bottom>
      <diagonal/>
    </border>
    <border>
      <left style="dotted">
        <color indexed="8"/>
      </left>
      <right style="dotted">
        <color indexed="8"/>
      </right>
      <top style="medium">
        <color indexed="8"/>
      </top>
      <bottom style="dotted">
        <color indexed="8"/>
      </bottom>
      <diagonal/>
    </border>
    <border>
      <left style="dotted">
        <color indexed="8"/>
      </left>
      <right/>
      <top style="medium">
        <color indexed="8"/>
      </top>
      <bottom style="dotted">
        <color indexed="8"/>
      </bottom>
      <diagonal/>
    </border>
    <border>
      <left style="dotted">
        <color indexed="8"/>
      </left>
      <right style="medium">
        <color indexed="8"/>
      </right>
      <top style="medium">
        <color indexed="8"/>
      </top>
      <bottom style="dotted">
        <color indexed="8"/>
      </bottom>
      <diagonal/>
    </border>
    <border>
      <left style="medium">
        <color indexed="8"/>
      </left>
      <right/>
      <top/>
      <bottom/>
      <diagonal/>
    </border>
    <border>
      <left/>
      <right style="medium">
        <color indexed="8"/>
      </right>
      <top style="dotted">
        <color indexed="8"/>
      </top>
      <bottom style="dotted">
        <color indexed="8"/>
      </bottom>
      <diagonal/>
    </border>
    <border>
      <left style="medium">
        <color indexed="8"/>
      </left>
      <right style="dotted">
        <color indexed="8"/>
      </right>
      <top style="dotted">
        <color indexed="8"/>
      </top>
      <bottom style="dotted">
        <color indexed="8"/>
      </bottom>
      <diagonal/>
    </border>
    <border>
      <left style="dotted">
        <color indexed="8"/>
      </left>
      <right style="dotted">
        <color indexed="8"/>
      </right>
      <top style="dotted">
        <color indexed="8"/>
      </top>
      <bottom style="dotted">
        <color indexed="8"/>
      </bottom>
      <diagonal/>
    </border>
    <border>
      <left style="dotted">
        <color indexed="8"/>
      </left>
      <right/>
      <top style="dotted">
        <color indexed="8"/>
      </top>
      <bottom style="dotted">
        <color indexed="8"/>
      </bottom>
      <diagonal/>
    </border>
    <border>
      <left style="dotted">
        <color indexed="8"/>
      </left>
      <right style="medium">
        <color indexed="8"/>
      </right>
      <top style="dotted">
        <color indexed="8"/>
      </top>
      <bottom style="dotted">
        <color indexed="8"/>
      </bottom>
      <diagonal/>
    </border>
    <border>
      <left/>
      <right style="medium">
        <color indexed="8"/>
      </right>
      <top style="dotted">
        <color indexed="8"/>
      </top>
      <bottom/>
      <diagonal/>
    </border>
    <border>
      <left style="medium">
        <color indexed="8"/>
      </left>
      <right/>
      <top/>
      <bottom style="medium">
        <color indexed="8"/>
      </bottom>
      <diagonal/>
    </border>
    <border>
      <left/>
      <right style="medium">
        <color indexed="8"/>
      </right>
      <top style="dotted">
        <color indexed="8"/>
      </top>
      <bottom style="medium">
        <color indexed="8"/>
      </bottom>
      <diagonal/>
    </border>
    <border>
      <left style="medium">
        <color indexed="8"/>
      </left>
      <right style="dotted">
        <color indexed="8"/>
      </right>
      <top style="dotted">
        <color indexed="8"/>
      </top>
      <bottom style="medium">
        <color indexed="8"/>
      </bottom>
      <diagonal/>
    </border>
    <border>
      <left style="dotted">
        <color indexed="8"/>
      </left>
      <right style="dotted">
        <color indexed="8"/>
      </right>
      <top style="dotted">
        <color indexed="8"/>
      </top>
      <bottom style="medium">
        <color indexed="8"/>
      </bottom>
      <diagonal/>
    </border>
    <border>
      <left style="dotted">
        <color indexed="8"/>
      </left>
      <right/>
      <top style="dotted">
        <color indexed="8"/>
      </top>
      <bottom style="medium">
        <color indexed="8"/>
      </bottom>
      <diagonal/>
    </border>
    <border>
      <left style="dotted">
        <color indexed="8"/>
      </left>
      <right style="medium">
        <color indexed="8"/>
      </right>
      <top style="dotted">
        <color indexed="8"/>
      </top>
      <bottom style="medium">
        <color indexed="8"/>
      </bottom>
      <diagonal/>
    </border>
    <border>
      <left style="medium">
        <color auto="1"/>
      </left>
      <right style="dashed">
        <color auto="1"/>
      </right>
      <top/>
      <bottom style="medium">
        <color auto="1"/>
      </bottom>
      <diagonal/>
    </border>
    <border>
      <left style="medium">
        <color auto="1"/>
      </left>
      <right style="dashed">
        <color auto="1"/>
      </right>
      <top/>
      <bottom style="dashed">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hair">
        <color auto="1"/>
      </right>
      <top style="medium">
        <color auto="1"/>
      </top>
      <bottom/>
      <diagonal/>
    </border>
    <border>
      <left style="hair">
        <color auto="1"/>
      </left>
      <right style="hair">
        <color auto="1"/>
      </right>
      <top style="medium">
        <color auto="1"/>
      </top>
      <bottom/>
      <diagonal/>
    </border>
    <border>
      <left style="hair">
        <color auto="1"/>
      </left>
      <right style="medium">
        <color auto="1"/>
      </right>
      <top style="medium">
        <color auto="1"/>
      </top>
      <bottom/>
      <diagonal/>
    </border>
    <border>
      <left/>
      <right style="medium">
        <color auto="1"/>
      </right>
      <top/>
      <bottom style="medium">
        <color auto="1"/>
      </bottom>
      <diagonal/>
    </border>
    <border>
      <left style="medium">
        <color auto="1"/>
      </left>
      <right style="hair">
        <color auto="1"/>
      </right>
      <top/>
      <bottom style="medium">
        <color auto="1"/>
      </bottom>
      <diagonal/>
    </border>
    <border>
      <left style="hair">
        <color auto="1"/>
      </left>
      <right style="hair">
        <color auto="1"/>
      </right>
      <top/>
      <bottom style="medium">
        <color auto="1"/>
      </bottom>
      <diagonal/>
    </border>
    <border>
      <left style="hair">
        <color auto="1"/>
      </left>
      <right style="medium">
        <color auto="1"/>
      </right>
      <top/>
      <bottom style="medium">
        <color auto="1"/>
      </bottom>
      <diagonal/>
    </border>
    <border>
      <left style="medium">
        <color auto="1"/>
      </left>
      <right style="medium">
        <color auto="1"/>
      </right>
      <top/>
      <bottom style="medium">
        <color auto="1"/>
      </bottom>
      <diagonal/>
    </border>
    <border>
      <left style="medium">
        <color auto="1"/>
      </left>
      <right/>
      <top/>
      <bottom style="hair">
        <color auto="1"/>
      </bottom>
      <diagonal/>
    </border>
    <border>
      <left/>
      <right style="medium">
        <color auto="1"/>
      </right>
      <top/>
      <bottom style="hair">
        <color auto="1"/>
      </bottom>
      <diagonal/>
    </border>
    <border>
      <left style="medium">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medium">
        <color auto="1"/>
      </left>
      <right/>
      <top style="hair">
        <color auto="1"/>
      </top>
      <bottom style="hair">
        <color auto="1"/>
      </bottom>
      <diagonal/>
    </border>
    <border>
      <left/>
      <right style="medium">
        <color auto="1"/>
      </right>
      <top style="hair">
        <color auto="1"/>
      </top>
      <bottom style="hair">
        <color auto="1"/>
      </bottom>
      <diagonal/>
    </border>
    <border>
      <left style="medium">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right style="medium">
        <color auto="1"/>
      </right>
      <top style="hair">
        <color auto="1"/>
      </top>
      <bottom style="medium">
        <color auto="1"/>
      </bottom>
      <diagonal/>
    </border>
    <border>
      <left style="thick">
        <color auto="1"/>
      </left>
      <right/>
      <top style="thick">
        <color auto="1"/>
      </top>
      <bottom/>
      <diagonal/>
    </border>
    <border>
      <left/>
      <right style="thick">
        <color auto="1"/>
      </right>
      <top style="thick">
        <color auto="1"/>
      </top>
      <bottom/>
      <diagonal/>
    </border>
    <border>
      <left/>
      <right/>
      <top style="thick">
        <color auto="1"/>
      </top>
      <bottom/>
      <diagonal/>
    </border>
    <border>
      <left style="thick">
        <color auto="1"/>
      </left>
      <right/>
      <top/>
      <bottom style="thick">
        <color auto="1"/>
      </bottom>
      <diagonal/>
    </border>
    <border>
      <left/>
      <right style="thick">
        <color auto="1"/>
      </right>
      <top/>
      <bottom style="thick">
        <color auto="1"/>
      </bottom>
      <diagonal/>
    </border>
    <border>
      <left/>
      <right/>
      <top/>
      <bottom style="thick">
        <color auto="1"/>
      </bottom>
      <diagonal/>
    </border>
    <border>
      <left style="thick">
        <color auto="1"/>
      </left>
      <right style="thick">
        <color auto="1"/>
      </right>
      <top style="thick">
        <color auto="1"/>
      </top>
      <bottom style="thick">
        <color auto="1"/>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style="thick">
        <color auto="1"/>
      </left>
      <right style="thick">
        <color auto="1"/>
      </right>
      <top style="thick">
        <color auto="1"/>
      </top>
      <bottom style="dashed">
        <color auto="1"/>
      </bottom>
      <diagonal/>
    </border>
    <border>
      <left style="thick">
        <color auto="1"/>
      </left>
      <right style="thick">
        <color auto="1"/>
      </right>
      <top style="thick">
        <color auto="1"/>
      </top>
      <bottom/>
      <diagonal/>
    </border>
    <border>
      <left style="thick">
        <color auto="1"/>
      </left>
      <right/>
      <top style="thick">
        <color auto="1"/>
      </top>
      <bottom style="dashed">
        <color auto="1"/>
      </bottom>
      <diagonal/>
    </border>
    <border>
      <left/>
      <right/>
      <top style="thick">
        <color auto="1"/>
      </top>
      <bottom style="dashed">
        <color auto="1"/>
      </bottom>
      <diagonal/>
    </border>
    <border>
      <left/>
      <right style="thick">
        <color auto="1"/>
      </right>
      <top style="thick">
        <color auto="1"/>
      </top>
      <bottom style="dashed">
        <color auto="1"/>
      </bottom>
      <diagonal/>
    </border>
    <border>
      <left style="thick">
        <color auto="1"/>
      </left>
      <right style="thick">
        <color auto="1"/>
      </right>
      <top style="dashed">
        <color auto="1"/>
      </top>
      <bottom style="dashed">
        <color auto="1"/>
      </bottom>
      <diagonal/>
    </border>
    <border>
      <left style="thick">
        <color auto="1"/>
      </left>
      <right/>
      <top style="dashed">
        <color auto="1"/>
      </top>
      <bottom style="dashed">
        <color auto="1"/>
      </bottom>
      <diagonal/>
    </border>
    <border>
      <left/>
      <right/>
      <top style="dashed">
        <color auto="1"/>
      </top>
      <bottom style="dashed">
        <color auto="1"/>
      </bottom>
      <diagonal/>
    </border>
    <border>
      <left/>
      <right style="thick">
        <color auto="1"/>
      </right>
      <top style="dashed">
        <color auto="1"/>
      </top>
      <bottom style="dashed">
        <color auto="1"/>
      </bottom>
      <diagonal/>
    </border>
    <border>
      <left style="thick">
        <color auto="1"/>
      </left>
      <right style="thick">
        <color auto="1"/>
      </right>
      <top style="dashed">
        <color auto="1"/>
      </top>
      <bottom style="thick">
        <color auto="1"/>
      </bottom>
      <diagonal/>
    </border>
    <border>
      <left style="thick">
        <color auto="1"/>
      </left>
      <right/>
      <top style="dashed">
        <color auto="1"/>
      </top>
      <bottom/>
      <diagonal/>
    </border>
    <border>
      <left/>
      <right/>
      <top style="dashed">
        <color auto="1"/>
      </top>
      <bottom/>
      <diagonal/>
    </border>
    <border>
      <left/>
      <right style="thick">
        <color auto="1"/>
      </right>
      <top style="dashed">
        <color auto="1"/>
      </top>
      <bottom/>
      <diagonal/>
    </border>
    <border>
      <left style="thick">
        <color auto="1"/>
      </left>
      <right/>
      <top style="dashed">
        <color auto="1"/>
      </top>
      <bottom style="thick">
        <color auto="1"/>
      </bottom>
      <diagonal/>
    </border>
    <border>
      <left/>
      <right/>
      <top style="dashed">
        <color auto="1"/>
      </top>
      <bottom style="thick">
        <color auto="1"/>
      </bottom>
      <diagonal/>
    </border>
    <border>
      <left/>
      <right style="thick">
        <color auto="1"/>
      </right>
      <top style="dashed">
        <color auto="1"/>
      </top>
      <bottom style="thick">
        <color auto="1"/>
      </bottom>
      <diagonal/>
    </border>
    <border>
      <left style="thick">
        <color auto="1"/>
      </left>
      <right style="thick">
        <color auto="1"/>
      </right>
      <top/>
      <bottom style="thick">
        <color auto="1"/>
      </bottom>
      <diagonal/>
    </border>
    <border>
      <left style="dashed">
        <color auto="1"/>
      </left>
      <right/>
      <top style="dashed">
        <color auto="1"/>
      </top>
      <bottom style="dashed">
        <color auto="1"/>
      </bottom>
      <diagonal/>
    </border>
    <border>
      <left style="medium">
        <color auto="1"/>
      </left>
      <right style="dotted">
        <color auto="1"/>
      </right>
      <top style="medium">
        <color auto="1"/>
      </top>
      <bottom/>
      <diagonal/>
    </border>
    <border>
      <left/>
      <right style="medium">
        <color auto="1"/>
      </right>
      <top style="dashed">
        <color auto="1"/>
      </top>
      <bottom style="dashed">
        <color auto="1"/>
      </bottom>
      <diagonal/>
    </border>
    <border>
      <left style="medium">
        <color auto="1"/>
      </left>
      <right style="dotted">
        <color auto="1"/>
      </right>
      <top/>
      <bottom style="medium">
        <color auto="1"/>
      </bottom>
      <diagonal/>
    </border>
    <border>
      <left/>
      <right style="medium">
        <color auto="1"/>
      </right>
      <top style="dashed">
        <color auto="1"/>
      </top>
      <bottom style="medium">
        <color auto="1"/>
      </bottom>
      <diagonal/>
    </border>
    <border>
      <left style="medium">
        <color indexed="64"/>
      </left>
      <right style="dotted">
        <color indexed="8"/>
      </right>
      <top style="medium">
        <color indexed="64"/>
      </top>
      <bottom style="medium">
        <color indexed="8"/>
      </bottom>
      <diagonal/>
    </border>
    <border>
      <left style="dotted">
        <color indexed="8"/>
      </left>
      <right style="dotted">
        <color indexed="8"/>
      </right>
      <top style="medium">
        <color indexed="64"/>
      </top>
      <bottom style="medium">
        <color indexed="8"/>
      </bottom>
      <diagonal/>
    </border>
    <border>
      <left style="dotted">
        <color indexed="8"/>
      </left>
      <right style="medium">
        <color indexed="64"/>
      </right>
      <top style="medium">
        <color indexed="64"/>
      </top>
      <bottom style="medium">
        <color indexed="8"/>
      </bottom>
      <diagonal/>
    </border>
    <border>
      <left style="medium">
        <color indexed="64"/>
      </left>
      <right/>
      <top style="medium">
        <color indexed="64"/>
      </top>
      <bottom style="medium">
        <color indexed="8"/>
      </bottom>
      <diagonal/>
    </border>
    <border>
      <left style="dotted">
        <color indexed="64"/>
      </left>
      <right style="dotted">
        <color indexed="64"/>
      </right>
      <top style="medium">
        <color indexed="64"/>
      </top>
      <bottom style="medium">
        <color indexed="8"/>
      </bottom>
      <diagonal/>
    </border>
    <border>
      <left/>
      <right/>
      <top style="medium">
        <color indexed="64"/>
      </top>
      <bottom style="medium">
        <color indexed="8"/>
      </bottom>
      <diagonal/>
    </border>
    <border>
      <left style="medium">
        <color indexed="64"/>
      </left>
      <right style="dashed">
        <color indexed="8"/>
      </right>
      <top style="medium">
        <color indexed="8"/>
      </top>
      <bottom style="dashed">
        <color indexed="8"/>
      </bottom>
      <diagonal/>
    </border>
    <border>
      <left style="dashed">
        <color indexed="8"/>
      </left>
      <right style="dashed">
        <color indexed="8"/>
      </right>
      <top style="medium">
        <color indexed="8"/>
      </top>
      <bottom style="dashed">
        <color indexed="8"/>
      </bottom>
      <diagonal/>
    </border>
    <border>
      <left style="dashed">
        <color indexed="8"/>
      </left>
      <right style="medium">
        <color indexed="64"/>
      </right>
      <top style="medium">
        <color indexed="8"/>
      </top>
      <bottom style="dashed">
        <color indexed="8"/>
      </bottom>
      <diagonal/>
    </border>
    <border>
      <left style="medium">
        <color indexed="64"/>
      </left>
      <right/>
      <top style="medium">
        <color indexed="8"/>
      </top>
      <bottom style="dashed">
        <color indexed="8"/>
      </bottom>
      <diagonal/>
    </border>
    <border>
      <left style="dotted">
        <color indexed="64"/>
      </left>
      <right style="dotted">
        <color indexed="64"/>
      </right>
      <top style="medium">
        <color indexed="8"/>
      </top>
      <bottom style="dashed">
        <color indexed="8"/>
      </bottom>
      <diagonal/>
    </border>
    <border>
      <left/>
      <right/>
      <top style="medium">
        <color indexed="8"/>
      </top>
      <bottom style="dashed">
        <color indexed="8"/>
      </bottom>
      <diagonal/>
    </border>
    <border>
      <left style="medium">
        <color indexed="64"/>
      </left>
      <right style="dashed">
        <color indexed="8"/>
      </right>
      <top style="dashed">
        <color indexed="8"/>
      </top>
      <bottom/>
      <diagonal/>
    </border>
    <border>
      <left style="dashed">
        <color indexed="8"/>
      </left>
      <right style="dashed">
        <color indexed="8"/>
      </right>
      <top style="dashed">
        <color indexed="8"/>
      </top>
      <bottom/>
      <diagonal/>
    </border>
    <border>
      <left style="dashed">
        <color indexed="8"/>
      </left>
      <right style="medium">
        <color indexed="64"/>
      </right>
      <top style="dashed">
        <color indexed="8"/>
      </top>
      <bottom/>
      <diagonal/>
    </border>
    <border>
      <left style="medium">
        <color indexed="64"/>
      </left>
      <right/>
      <top style="dashed">
        <color indexed="8"/>
      </top>
      <bottom/>
      <diagonal/>
    </border>
    <border>
      <left style="dotted">
        <color indexed="64"/>
      </left>
      <right style="dotted">
        <color indexed="64"/>
      </right>
      <top style="dashed">
        <color indexed="8"/>
      </top>
      <bottom/>
      <diagonal/>
    </border>
    <border>
      <left/>
      <right/>
      <top style="dashed">
        <color indexed="8"/>
      </top>
      <bottom/>
      <diagonal/>
    </border>
    <border>
      <left style="medium">
        <color indexed="64"/>
      </left>
      <right style="dashed">
        <color indexed="8"/>
      </right>
      <top style="dashed">
        <color indexed="8"/>
      </top>
      <bottom style="medium">
        <color indexed="64"/>
      </bottom>
      <diagonal/>
    </border>
    <border>
      <left style="dashed">
        <color indexed="8"/>
      </left>
      <right style="dashed">
        <color indexed="8"/>
      </right>
      <top style="dashed">
        <color indexed="8"/>
      </top>
      <bottom style="medium">
        <color indexed="64"/>
      </bottom>
      <diagonal/>
    </border>
    <border>
      <left style="dashed">
        <color indexed="8"/>
      </left>
      <right style="medium">
        <color indexed="64"/>
      </right>
      <top style="dashed">
        <color indexed="8"/>
      </top>
      <bottom style="medium">
        <color indexed="64"/>
      </bottom>
      <diagonal/>
    </border>
    <border>
      <left style="medium">
        <color indexed="64"/>
      </left>
      <right/>
      <top style="dashed">
        <color indexed="8"/>
      </top>
      <bottom style="medium">
        <color indexed="64"/>
      </bottom>
      <diagonal/>
    </border>
    <border>
      <left style="dotted">
        <color indexed="64"/>
      </left>
      <right style="dotted">
        <color indexed="64"/>
      </right>
      <top style="dashed">
        <color indexed="8"/>
      </top>
      <bottom style="medium">
        <color indexed="64"/>
      </bottom>
      <diagonal/>
    </border>
    <border>
      <left/>
      <right/>
      <top style="dashed">
        <color indexed="8"/>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dotted">
        <color indexed="8"/>
      </left>
      <right style="dotted">
        <color indexed="8"/>
      </right>
      <top style="medium">
        <color indexed="64"/>
      </top>
      <bottom/>
      <diagonal/>
    </border>
    <border>
      <left style="medium">
        <color indexed="64"/>
      </left>
      <right style="dotted">
        <color indexed="8"/>
      </right>
      <top style="medium">
        <color indexed="64"/>
      </top>
      <bottom style="medium">
        <color indexed="64"/>
      </bottom>
      <diagonal/>
    </border>
    <border>
      <left style="dotted">
        <color indexed="8"/>
      </left>
      <right style="dotted">
        <color indexed="8"/>
      </right>
      <top style="medium">
        <color indexed="64"/>
      </top>
      <bottom style="medium">
        <color indexed="64"/>
      </bottom>
      <diagonal/>
    </border>
    <border>
      <left style="dotted">
        <color indexed="8"/>
      </left>
      <right style="medium">
        <color indexed="64"/>
      </right>
      <top style="medium">
        <color indexed="64"/>
      </top>
      <bottom style="medium">
        <color indexed="64"/>
      </bottom>
      <diagonal/>
    </border>
    <border>
      <left style="medium">
        <color indexed="64"/>
      </left>
      <right/>
      <top style="medium">
        <color indexed="64"/>
      </top>
      <bottom/>
      <diagonal/>
    </border>
    <border>
      <left/>
      <right style="dashed">
        <color indexed="8"/>
      </right>
      <top style="medium">
        <color indexed="64"/>
      </top>
      <bottom/>
      <diagonal/>
    </border>
    <border>
      <left style="dashed">
        <color indexed="8"/>
      </left>
      <right style="dashed">
        <color indexed="8"/>
      </right>
      <top style="medium">
        <color indexed="64"/>
      </top>
      <bottom/>
      <diagonal/>
    </border>
    <border>
      <left style="dashed">
        <color indexed="8"/>
      </left>
      <right style="medium">
        <color indexed="64"/>
      </right>
      <top style="medium">
        <color indexed="64"/>
      </top>
      <bottom/>
      <diagonal/>
    </border>
    <border>
      <left/>
      <right style="dashed">
        <color indexed="8"/>
      </right>
      <top/>
      <bottom/>
      <diagonal/>
    </border>
    <border>
      <left style="dashed">
        <color indexed="8"/>
      </left>
      <right style="dashed">
        <color indexed="8"/>
      </right>
      <top/>
      <bottom/>
      <diagonal/>
    </border>
    <border>
      <left style="dashed">
        <color indexed="8"/>
      </left>
      <right style="medium">
        <color indexed="64"/>
      </right>
      <top/>
      <bottom/>
      <diagonal/>
    </border>
    <border>
      <left/>
      <right style="dashed">
        <color indexed="8"/>
      </right>
      <top/>
      <bottom style="medium">
        <color indexed="64"/>
      </bottom>
      <diagonal/>
    </border>
    <border>
      <left style="dashed">
        <color indexed="8"/>
      </left>
      <right style="dashed">
        <color indexed="8"/>
      </right>
      <top/>
      <bottom style="medium">
        <color indexed="64"/>
      </bottom>
      <diagonal/>
    </border>
    <border>
      <left style="dashed">
        <color indexed="8"/>
      </left>
      <right style="medium">
        <color indexed="64"/>
      </right>
      <top/>
      <bottom style="medium">
        <color indexed="64"/>
      </bottom>
      <diagonal/>
    </border>
    <border>
      <left style="medium">
        <color indexed="8"/>
      </left>
      <right style="medium">
        <color indexed="8"/>
      </right>
      <top style="medium">
        <color indexed="8"/>
      </top>
      <bottom style="medium">
        <color indexed="8"/>
      </bottom>
      <diagonal/>
    </border>
    <border>
      <left/>
      <right/>
      <top style="medium">
        <color indexed="8"/>
      </top>
      <bottom style="medium">
        <color indexed="8"/>
      </bottom>
      <diagonal/>
    </border>
    <border>
      <left style="dotted">
        <color indexed="8"/>
      </left>
      <right/>
      <top style="medium">
        <color indexed="64"/>
      </top>
      <bottom style="medium">
        <color indexed="8"/>
      </bottom>
      <diagonal/>
    </border>
    <border>
      <left style="dashed">
        <color indexed="8"/>
      </left>
      <right style="medium">
        <color indexed="64"/>
      </right>
      <top style="medium">
        <color indexed="64"/>
      </top>
      <bottom style="medium">
        <color indexed="8"/>
      </bottom>
      <diagonal/>
    </border>
    <border>
      <left style="medium">
        <color indexed="8"/>
      </left>
      <right/>
      <top style="medium">
        <color indexed="8"/>
      </top>
      <bottom style="dotted">
        <color indexed="8"/>
      </bottom>
      <diagonal/>
    </border>
    <border>
      <left style="medium">
        <color indexed="64"/>
      </left>
      <right style="dotted">
        <color indexed="8"/>
      </right>
      <top/>
      <bottom style="dotted">
        <color indexed="8"/>
      </bottom>
      <diagonal/>
    </border>
    <border>
      <left style="dotted">
        <color indexed="8"/>
      </left>
      <right style="dotted">
        <color indexed="8"/>
      </right>
      <top/>
      <bottom style="dotted">
        <color indexed="8"/>
      </bottom>
      <diagonal/>
    </border>
    <border>
      <left style="dotted">
        <color indexed="8"/>
      </left>
      <right/>
      <top/>
      <bottom style="dotted">
        <color indexed="8"/>
      </bottom>
      <diagonal/>
    </border>
    <border>
      <left style="dashed">
        <color indexed="8"/>
      </left>
      <right style="medium">
        <color indexed="64"/>
      </right>
      <top/>
      <bottom style="dotted">
        <color indexed="8"/>
      </bottom>
      <diagonal/>
    </border>
    <border>
      <left style="medium">
        <color auto="1"/>
      </left>
      <right style="dashed">
        <color auto="1"/>
      </right>
      <top style="dashed">
        <color auto="1"/>
      </top>
      <bottom style="dashed">
        <color auto="1"/>
      </bottom>
      <diagonal/>
    </border>
    <border>
      <left style="medium">
        <color indexed="8"/>
      </left>
      <right/>
      <top style="dotted">
        <color indexed="8"/>
      </top>
      <bottom style="dotted">
        <color indexed="8"/>
      </bottom>
      <diagonal/>
    </border>
    <border>
      <left style="medium">
        <color indexed="64"/>
      </left>
      <right style="dotted">
        <color indexed="8"/>
      </right>
      <top style="dotted">
        <color indexed="8"/>
      </top>
      <bottom style="dotted">
        <color indexed="8"/>
      </bottom>
      <diagonal/>
    </border>
    <border>
      <left style="dotted">
        <color indexed="8"/>
      </left>
      <right style="dotted">
        <color indexed="8"/>
      </right>
      <top style="dotted">
        <color indexed="8"/>
      </top>
      <bottom style="dotted">
        <color indexed="8"/>
      </bottom>
      <diagonal/>
    </border>
    <border>
      <left style="dotted">
        <color indexed="8"/>
      </left>
      <right/>
      <top style="dotted">
        <color indexed="8"/>
      </top>
      <bottom style="dotted">
        <color indexed="8"/>
      </bottom>
      <diagonal/>
    </border>
    <border>
      <left style="dashed">
        <color indexed="8"/>
      </left>
      <right style="medium">
        <color indexed="64"/>
      </right>
      <top style="dotted">
        <color indexed="8"/>
      </top>
      <bottom style="dotted">
        <color indexed="8"/>
      </bottom>
      <diagonal/>
    </border>
    <border>
      <left style="medium">
        <color indexed="8"/>
      </left>
      <right/>
      <top style="dotted">
        <color indexed="8"/>
      </top>
      <bottom style="medium">
        <color indexed="8"/>
      </bottom>
      <diagonal/>
    </border>
    <border>
      <left style="medium">
        <color indexed="64"/>
      </left>
      <right style="dotted">
        <color indexed="8"/>
      </right>
      <top style="dotted">
        <color indexed="8"/>
      </top>
      <bottom style="medium">
        <color indexed="64"/>
      </bottom>
      <diagonal/>
    </border>
    <border>
      <left style="dotted">
        <color indexed="8"/>
      </left>
      <right style="dotted">
        <color indexed="8"/>
      </right>
      <top style="dotted">
        <color indexed="8"/>
      </top>
      <bottom style="medium">
        <color indexed="64"/>
      </bottom>
      <diagonal/>
    </border>
    <border>
      <left style="dotted">
        <color indexed="8"/>
      </left>
      <right/>
      <top style="dotted">
        <color indexed="8"/>
      </top>
      <bottom style="medium">
        <color indexed="64"/>
      </bottom>
      <diagonal/>
    </border>
    <border>
      <left style="dashed">
        <color indexed="8"/>
      </left>
      <right style="medium">
        <color indexed="64"/>
      </right>
      <top style="dotted">
        <color indexed="8"/>
      </top>
      <bottom style="medium">
        <color indexed="64"/>
      </bottom>
      <diagonal/>
    </border>
    <border>
      <left style="medium">
        <color auto="1"/>
      </left>
      <right style="medium">
        <color indexed="8"/>
      </right>
      <top style="medium">
        <color auto="1"/>
      </top>
      <bottom/>
      <diagonal/>
    </border>
    <border>
      <left style="medium">
        <color indexed="8"/>
      </left>
      <right style="medium">
        <color indexed="8"/>
      </right>
      <top style="medium">
        <color indexed="8"/>
      </top>
      <bottom style="dotted">
        <color indexed="8"/>
      </bottom>
      <diagonal/>
    </border>
    <border>
      <left/>
      <right style="dotted">
        <color indexed="8"/>
      </right>
      <top/>
      <bottom style="dotted">
        <color indexed="8"/>
      </bottom>
      <diagonal/>
    </border>
    <border>
      <left style="dashed">
        <color indexed="8"/>
      </left>
      <right style="medium">
        <color indexed="8"/>
      </right>
      <top/>
      <bottom style="dotted">
        <color indexed="8"/>
      </bottom>
      <diagonal/>
    </border>
    <border>
      <left style="medium">
        <color indexed="64"/>
      </left>
      <right style="dotted">
        <color indexed="8"/>
      </right>
      <top style="medium">
        <color indexed="64"/>
      </top>
      <bottom style="dotted">
        <color indexed="8"/>
      </bottom>
      <diagonal/>
    </border>
    <border>
      <left style="dotted">
        <color indexed="8"/>
      </left>
      <right style="dotted">
        <color indexed="8"/>
      </right>
      <top style="medium">
        <color indexed="64"/>
      </top>
      <bottom style="dotted">
        <color indexed="8"/>
      </bottom>
      <diagonal/>
    </border>
    <border>
      <left style="dotted">
        <color indexed="8"/>
      </left>
      <right style="medium">
        <color indexed="64"/>
      </right>
      <top style="medium">
        <color indexed="64"/>
      </top>
      <bottom style="dotted">
        <color indexed="8"/>
      </bottom>
      <diagonal/>
    </border>
    <border>
      <left style="medium">
        <color auto="1"/>
      </left>
      <right style="medium">
        <color indexed="8"/>
      </right>
      <top/>
      <bottom/>
      <diagonal/>
    </border>
    <border>
      <left style="medium">
        <color indexed="8"/>
      </left>
      <right style="medium">
        <color indexed="8"/>
      </right>
      <top style="dotted">
        <color indexed="8"/>
      </top>
      <bottom style="dotted">
        <color indexed="8"/>
      </bottom>
      <diagonal/>
    </border>
    <border>
      <left/>
      <right style="dotted">
        <color indexed="8"/>
      </right>
      <top style="dotted">
        <color indexed="8"/>
      </top>
      <bottom style="dotted">
        <color indexed="8"/>
      </bottom>
      <diagonal/>
    </border>
    <border>
      <left style="dashed">
        <color indexed="8"/>
      </left>
      <right style="medium">
        <color indexed="8"/>
      </right>
      <top style="dotted">
        <color indexed="8"/>
      </top>
      <bottom style="dotted">
        <color indexed="8"/>
      </bottom>
      <diagonal/>
    </border>
    <border>
      <left style="dotted">
        <color indexed="8"/>
      </left>
      <right style="medium">
        <color indexed="64"/>
      </right>
      <top style="dotted">
        <color indexed="8"/>
      </top>
      <bottom style="dotted">
        <color indexed="8"/>
      </bottom>
      <diagonal/>
    </border>
    <border>
      <left style="medium">
        <color auto="1"/>
      </left>
      <right style="medium">
        <color indexed="8"/>
      </right>
      <top/>
      <bottom style="medium">
        <color auto="1"/>
      </bottom>
      <diagonal/>
    </border>
    <border>
      <left style="medium">
        <color indexed="8"/>
      </left>
      <right style="medium">
        <color indexed="8"/>
      </right>
      <top style="dotted">
        <color indexed="8"/>
      </top>
      <bottom style="medium">
        <color indexed="8"/>
      </bottom>
      <diagonal/>
    </border>
    <border>
      <left/>
      <right style="dotted">
        <color indexed="8"/>
      </right>
      <top style="dotted">
        <color indexed="8"/>
      </top>
      <bottom style="medium">
        <color indexed="8"/>
      </bottom>
      <diagonal/>
    </border>
    <border>
      <left style="dotted">
        <color indexed="8"/>
      </left>
      <right style="dotted">
        <color indexed="8"/>
      </right>
      <top style="dotted">
        <color indexed="8"/>
      </top>
      <bottom style="medium">
        <color indexed="8"/>
      </bottom>
      <diagonal/>
    </border>
    <border>
      <left style="dotted">
        <color indexed="8"/>
      </left>
      <right/>
      <top style="dotted">
        <color indexed="8"/>
      </top>
      <bottom style="medium">
        <color indexed="8"/>
      </bottom>
      <diagonal/>
    </border>
    <border>
      <left style="dashed">
        <color indexed="8"/>
      </left>
      <right style="medium">
        <color indexed="8"/>
      </right>
      <top style="dotted">
        <color indexed="8"/>
      </top>
      <bottom style="medium">
        <color indexed="8"/>
      </bottom>
      <diagonal/>
    </border>
    <border>
      <left style="dotted">
        <color indexed="8"/>
      </left>
      <right style="medium">
        <color indexed="64"/>
      </right>
      <top style="dotted">
        <color indexed="8"/>
      </top>
      <bottom style="medium">
        <color indexed="64"/>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right style="dotted">
        <color indexed="8"/>
      </right>
      <top style="medium">
        <color indexed="8"/>
      </top>
      <bottom style="medium">
        <color indexed="8"/>
      </bottom>
      <diagonal/>
    </border>
    <border>
      <left style="dotted">
        <color indexed="8"/>
      </left>
      <right style="dotted">
        <color indexed="8"/>
      </right>
      <top style="medium">
        <color indexed="8"/>
      </top>
      <bottom style="medium">
        <color indexed="8"/>
      </bottom>
      <diagonal/>
    </border>
    <border>
      <left style="dotted">
        <color indexed="8"/>
      </left>
      <right/>
      <top style="medium">
        <color indexed="8"/>
      </top>
      <bottom style="medium">
        <color indexed="8"/>
      </bottom>
      <diagonal/>
    </border>
    <border>
      <left style="dotted">
        <color indexed="8"/>
      </left>
      <right style="medium">
        <color indexed="8"/>
      </right>
      <top style="medium">
        <color indexed="8"/>
      </top>
      <bottom style="medium">
        <color indexed="8"/>
      </bottom>
      <diagonal/>
    </border>
    <border>
      <left style="medium">
        <color indexed="64"/>
      </left>
      <right style="dotted">
        <color indexed="8"/>
      </right>
      <top style="medium">
        <color indexed="64"/>
      </top>
      <bottom style="medium">
        <color indexed="8"/>
      </bottom>
      <diagonal/>
    </border>
    <border>
      <left style="dotted">
        <color indexed="8"/>
      </left>
      <right style="dotted">
        <color indexed="8"/>
      </right>
      <top style="medium">
        <color indexed="64"/>
      </top>
      <bottom style="medium">
        <color indexed="8"/>
      </bottom>
      <diagonal/>
    </border>
    <border>
      <left style="dotted">
        <color indexed="8"/>
      </left>
      <right/>
      <top style="medium">
        <color indexed="64"/>
      </top>
      <bottom style="medium">
        <color indexed="8"/>
      </bottom>
      <diagonal/>
    </border>
    <border>
      <left style="dotted">
        <color indexed="8"/>
      </left>
      <right style="medium">
        <color indexed="64"/>
      </right>
      <top style="medium">
        <color indexed="64"/>
      </top>
      <bottom style="medium">
        <color indexed="8"/>
      </bottom>
      <diagonal/>
    </border>
    <border>
      <left style="medium">
        <color indexed="8"/>
      </left>
      <right style="dashed">
        <color indexed="8"/>
      </right>
      <top style="medium">
        <color indexed="8"/>
      </top>
      <bottom style="dashed">
        <color indexed="8"/>
      </bottom>
      <diagonal/>
    </border>
    <border>
      <left style="dashed">
        <color indexed="8"/>
      </left>
      <right style="medium">
        <color indexed="8"/>
      </right>
      <top style="medium">
        <color indexed="8"/>
      </top>
      <bottom style="dashed">
        <color indexed="8"/>
      </bottom>
      <diagonal/>
    </border>
    <border>
      <left style="dashed">
        <color indexed="8"/>
      </left>
      <right/>
      <top style="medium">
        <color indexed="8"/>
      </top>
      <bottom style="dashed">
        <color indexed="8"/>
      </bottom>
      <diagonal/>
    </border>
    <border>
      <left style="dotted">
        <color indexed="8"/>
      </left>
      <right style="medium">
        <color indexed="8"/>
      </right>
      <top/>
      <bottom style="dotted">
        <color indexed="8"/>
      </bottom>
      <diagonal/>
    </border>
    <border>
      <left style="medium">
        <color indexed="8"/>
      </left>
      <right style="dashed">
        <color indexed="8"/>
      </right>
      <top style="dashed">
        <color indexed="8"/>
      </top>
      <bottom style="dashed">
        <color indexed="8"/>
      </bottom>
      <diagonal/>
    </border>
    <border>
      <left style="dashed">
        <color indexed="8"/>
      </left>
      <right style="medium">
        <color indexed="8"/>
      </right>
      <top style="dashed">
        <color indexed="8"/>
      </top>
      <bottom style="dashed">
        <color indexed="8"/>
      </bottom>
      <diagonal/>
    </border>
    <border>
      <left style="dashed">
        <color indexed="8"/>
      </left>
      <right style="dashed">
        <color indexed="8"/>
      </right>
      <top style="dashed">
        <color indexed="8"/>
      </top>
      <bottom style="dashed">
        <color indexed="8"/>
      </bottom>
      <diagonal/>
    </border>
    <border>
      <left style="dashed">
        <color indexed="8"/>
      </left>
      <right/>
      <top style="dashed">
        <color indexed="8"/>
      </top>
      <bottom style="dashed">
        <color indexed="8"/>
      </bottom>
      <diagonal/>
    </border>
    <border>
      <left style="dotted">
        <color indexed="8"/>
      </left>
      <right style="medium">
        <color indexed="8"/>
      </right>
      <top style="dotted">
        <color indexed="8"/>
      </top>
      <bottom style="dotted">
        <color indexed="8"/>
      </bottom>
      <diagonal/>
    </border>
    <border>
      <left style="medium">
        <color indexed="8"/>
      </left>
      <right style="dashed">
        <color indexed="8"/>
      </right>
      <top style="dashed">
        <color indexed="8"/>
      </top>
      <bottom style="medium">
        <color indexed="8"/>
      </bottom>
      <diagonal/>
    </border>
    <border>
      <left style="dashed">
        <color indexed="8"/>
      </left>
      <right style="medium">
        <color indexed="8"/>
      </right>
      <top style="dashed">
        <color indexed="8"/>
      </top>
      <bottom style="medium">
        <color indexed="8"/>
      </bottom>
      <diagonal/>
    </border>
    <border>
      <left style="dashed">
        <color indexed="8"/>
      </left>
      <right style="dashed">
        <color indexed="8"/>
      </right>
      <top style="dashed">
        <color indexed="8"/>
      </top>
      <bottom style="medium">
        <color indexed="8"/>
      </bottom>
      <diagonal/>
    </border>
    <border>
      <left style="dashed">
        <color indexed="8"/>
      </left>
      <right/>
      <top style="dashed">
        <color indexed="8"/>
      </top>
      <bottom style="medium">
        <color indexed="8"/>
      </bottom>
      <diagonal/>
    </border>
    <border>
      <left style="dotted">
        <color indexed="8"/>
      </left>
      <right style="medium">
        <color indexed="8"/>
      </right>
      <top style="dotted">
        <color indexed="8"/>
      </top>
      <bottom style="medium">
        <color indexed="8"/>
      </bottom>
      <diagonal/>
    </border>
    <border>
      <left style="dotted">
        <color indexed="64"/>
      </left>
      <right style="dotted">
        <color indexed="64"/>
      </right>
      <top style="medium">
        <color indexed="64"/>
      </top>
      <bottom style="medium">
        <color indexed="8"/>
      </bottom>
      <diagonal/>
    </border>
    <border>
      <left style="medium">
        <color indexed="64"/>
      </left>
      <right style="medium">
        <color indexed="64"/>
      </right>
      <top/>
      <bottom/>
      <diagonal/>
    </border>
    <border>
      <left style="medium">
        <color indexed="64"/>
      </left>
      <right style="dashed">
        <color indexed="8"/>
      </right>
      <top style="dashed">
        <color indexed="8"/>
      </top>
      <bottom/>
      <diagonal/>
    </border>
    <border>
      <left style="dashed">
        <color indexed="8"/>
      </left>
      <right style="dashed">
        <color indexed="8"/>
      </right>
      <top style="dashed">
        <color indexed="8"/>
      </top>
      <bottom/>
      <diagonal/>
    </border>
    <border>
      <left style="dashed">
        <color indexed="8"/>
      </left>
      <right style="medium">
        <color indexed="64"/>
      </right>
      <top style="dashed">
        <color indexed="8"/>
      </top>
      <bottom/>
      <diagonal/>
    </border>
    <border>
      <left style="medium">
        <color indexed="64"/>
      </left>
      <right/>
      <top style="dashed">
        <color indexed="8"/>
      </top>
      <bottom/>
      <diagonal/>
    </border>
    <border>
      <left style="dotted">
        <color indexed="64"/>
      </left>
      <right style="dotted">
        <color indexed="64"/>
      </right>
      <top style="dashed">
        <color indexed="8"/>
      </top>
      <bottom/>
      <diagonal/>
    </border>
    <border>
      <left/>
      <right/>
      <top style="dashed">
        <color indexed="8"/>
      </top>
      <bottom/>
      <diagonal/>
    </border>
    <border>
      <left style="medium">
        <color indexed="64"/>
      </left>
      <right style="dashed">
        <color indexed="8"/>
      </right>
      <top style="dashed">
        <color indexed="8"/>
      </top>
      <bottom style="medium">
        <color indexed="64"/>
      </bottom>
      <diagonal/>
    </border>
    <border>
      <left style="dashed">
        <color indexed="8"/>
      </left>
      <right style="dashed">
        <color indexed="8"/>
      </right>
      <top style="dashed">
        <color indexed="8"/>
      </top>
      <bottom style="medium">
        <color indexed="64"/>
      </bottom>
      <diagonal/>
    </border>
    <border>
      <left style="dashed">
        <color indexed="8"/>
      </left>
      <right style="medium">
        <color indexed="64"/>
      </right>
      <top style="dashed">
        <color indexed="8"/>
      </top>
      <bottom style="medium">
        <color indexed="64"/>
      </bottom>
      <diagonal/>
    </border>
    <border>
      <left style="medium">
        <color indexed="64"/>
      </left>
      <right/>
      <top style="dashed">
        <color indexed="8"/>
      </top>
      <bottom style="medium">
        <color indexed="64"/>
      </bottom>
      <diagonal/>
    </border>
    <border>
      <left style="dotted">
        <color indexed="64"/>
      </left>
      <right style="dotted">
        <color indexed="64"/>
      </right>
      <top style="dashed">
        <color indexed="8"/>
      </top>
      <bottom style="medium">
        <color indexed="64"/>
      </bottom>
      <diagonal/>
    </border>
    <border>
      <left/>
      <right/>
      <top style="dashed">
        <color indexed="8"/>
      </top>
      <bottom style="medium">
        <color indexed="64"/>
      </bottom>
      <diagonal/>
    </border>
    <border>
      <left style="dashed">
        <color indexed="8"/>
      </left>
      <right style="medium">
        <color indexed="64"/>
      </right>
      <top style="medium">
        <color indexed="64"/>
      </top>
      <bottom style="medium">
        <color indexed="8"/>
      </bottom>
      <diagonal/>
    </border>
    <border>
      <left style="medium">
        <color auto="1"/>
      </left>
      <right style="medium">
        <color indexed="8"/>
      </right>
      <top style="medium">
        <color auto="1"/>
      </top>
      <bottom style="dashed">
        <color auto="1"/>
      </bottom>
      <diagonal/>
    </border>
    <border>
      <left style="medium">
        <color indexed="8"/>
      </left>
      <right style="medium">
        <color indexed="8"/>
      </right>
      <top style="medium">
        <color indexed="8"/>
      </top>
      <bottom style="dotted">
        <color indexed="8"/>
      </bottom>
      <diagonal/>
    </border>
    <border>
      <left style="medium">
        <color auto="1"/>
      </left>
      <right style="medium">
        <color indexed="8"/>
      </right>
      <top style="dashed">
        <color auto="1"/>
      </top>
      <bottom style="dashed">
        <color auto="1"/>
      </bottom>
      <diagonal/>
    </border>
    <border>
      <left style="medium">
        <color auto="1"/>
      </left>
      <right style="medium">
        <color indexed="8"/>
      </right>
      <top style="dashed">
        <color auto="1"/>
      </top>
      <bottom style="medium">
        <color auto="1"/>
      </bottom>
      <diagonal/>
    </border>
    <border>
      <left style="dotted">
        <color indexed="8"/>
      </left>
      <right style="dotted">
        <color indexed="8"/>
      </right>
      <top style="medium">
        <color indexed="64"/>
      </top>
      <bottom style="medium">
        <color indexed="8"/>
      </bottom>
      <diagonal/>
    </border>
    <border>
      <left style="dotted">
        <color indexed="8"/>
      </left>
      <right/>
      <top style="medium">
        <color indexed="64"/>
      </top>
      <bottom style="medium">
        <color indexed="8"/>
      </bottom>
      <diagonal/>
    </border>
    <border>
      <left style="dotted">
        <color indexed="8"/>
      </left>
      <right style="medium">
        <color indexed="64"/>
      </right>
      <top style="medium">
        <color indexed="64"/>
      </top>
      <bottom style="medium">
        <color indexed="8"/>
      </bottom>
      <diagonal/>
    </border>
    <border>
      <left style="dotted">
        <color indexed="8"/>
      </left>
      <right/>
      <top style="medium">
        <color indexed="64"/>
      </top>
      <bottom style="dotted">
        <color indexed="8"/>
      </bottom>
      <diagonal/>
    </border>
    <border>
      <left/>
      <right/>
      <top style="medium">
        <color auto="1"/>
      </top>
      <bottom style="medium">
        <color auto="1"/>
      </bottom>
      <diagonal/>
    </border>
    <border>
      <left style="medium">
        <color auto="1"/>
      </left>
      <right style="medium">
        <color auto="1"/>
      </right>
      <top style="medium">
        <color auto="1"/>
      </top>
      <bottom style="dashed">
        <color auto="1"/>
      </bottom>
      <diagonal/>
    </border>
    <border>
      <left/>
      <right/>
      <top style="medium">
        <color auto="1"/>
      </top>
      <bottom style="dashed">
        <color auto="1"/>
      </bottom>
      <diagonal/>
    </border>
    <border>
      <left style="dashed">
        <color auto="1"/>
      </left>
      <right style="medium">
        <color auto="1"/>
      </right>
      <top style="medium">
        <color auto="1"/>
      </top>
      <bottom style="dashed">
        <color auto="1"/>
      </bottom>
      <diagonal/>
    </border>
    <border>
      <left style="dashed">
        <color auto="1"/>
      </left>
      <right style="dashed">
        <color auto="1"/>
      </right>
      <top style="medium">
        <color auto="1"/>
      </top>
      <bottom style="dashed">
        <color auto="1"/>
      </bottom>
      <diagonal/>
    </border>
    <border>
      <left style="medium">
        <color indexed="64"/>
      </left>
      <right style="medium">
        <color indexed="64"/>
      </right>
      <top style="dashed">
        <color auto="1"/>
      </top>
      <bottom style="dashed">
        <color auto="1"/>
      </bottom>
      <diagonal/>
    </border>
    <border>
      <left/>
      <right style="medium">
        <color auto="1"/>
      </right>
      <top style="dotted">
        <color auto="1"/>
      </top>
      <bottom style="dotted">
        <color auto="1"/>
      </bottom>
      <diagonal/>
    </border>
    <border>
      <left style="dashed">
        <color auto="1"/>
      </left>
      <right style="medium">
        <color auto="1"/>
      </right>
      <top style="dashed">
        <color auto="1"/>
      </top>
      <bottom style="dashed">
        <color auto="1"/>
      </bottom>
      <diagonal/>
    </border>
    <border>
      <left style="dashed">
        <color auto="1"/>
      </left>
      <right style="dashed">
        <color auto="1"/>
      </right>
      <top style="dashed">
        <color auto="1"/>
      </top>
      <bottom style="dashed">
        <color auto="1"/>
      </bottom>
      <diagonal/>
    </border>
    <border>
      <left style="medium">
        <color indexed="64"/>
      </left>
      <right style="medium">
        <color indexed="64"/>
      </right>
      <top style="dashed">
        <color auto="1"/>
      </top>
      <bottom style="medium">
        <color auto="1"/>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medium">
        <color auto="1"/>
      </left>
      <right style="medium">
        <color indexed="64"/>
      </right>
      <top style="medium">
        <color auto="1"/>
      </top>
      <bottom/>
      <diagonal/>
    </border>
    <border>
      <left style="medium">
        <color indexed="64"/>
      </left>
      <right style="medium">
        <color auto="1"/>
      </right>
      <top style="medium">
        <color indexed="64"/>
      </top>
      <bottom style="thin">
        <color theme="0"/>
      </bottom>
      <diagonal/>
    </border>
    <border>
      <left/>
      <right/>
      <top style="medium">
        <color indexed="64"/>
      </top>
      <bottom style="thin">
        <color theme="0"/>
      </bottom>
      <diagonal/>
    </border>
    <border>
      <left style="dotted">
        <color indexed="64"/>
      </left>
      <right style="dotted">
        <color indexed="64"/>
      </right>
      <top style="medium">
        <color indexed="64"/>
      </top>
      <bottom style="thin">
        <color theme="0"/>
      </bottom>
      <diagonal/>
    </border>
    <border>
      <left/>
      <right style="medium">
        <color indexed="64"/>
      </right>
      <top style="medium">
        <color indexed="64"/>
      </top>
      <bottom style="thin">
        <color theme="0"/>
      </bottom>
      <diagonal/>
    </border>
    <border>
      <left style="medium">
        <color auto="1"/>
      </left>
      <right style="medium">
        <color auto="1"/>
      </right>
      <top style="thin">
        <color theme="0"/>
      </top>
      <bottom style="medium">
        <color indexed="64"/>
      </bottom>
      <diagonal/>
    </border>
    <border>
      <left/>
      <right/>
      <top style="thin">
        <color theme="0"/>
      </top>
      <bottom style="medium">
        <color indexed="64"/>
      </bottom>
      <diagonal/>
    </border>
    <border>
      <left style="dotted">
        <color auto="1"/>
      </left>
      <right style="dotted">
        <color auto="1"/>
      </right>
      <top style="thin">
        <color theme="0"/>
      </top>
      <bottom style="medium">
        <color indexed="64"/>
      </bottom>
      <diagonal/>
    </border>
    <border>
      <left/>
      <right style="medium">
        <color indexed="64"/>
      </right>
      <top style="thin">
        <color theme="0"/>
      </top>
      <bottom style="medium">
        <color indexed="64"/>
      </bottom>
      <diagonal/>
    </border>
    <border>
      <left style="medium">
        <color auto="1"/>
      </left>
      <right style="medium">
        <color auto="1"/>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right style="dotted">
        <color indexed="64"/>
      </right>
      <top style="dotted">
        <color indexed="64"/>
      </top>
      <bottom/>
      <diagonal/>
    </border>
    <border>
      <left style="medium">
        <color auto="1"/>
      </left>
      <right style="medium">
        <color indexed="64"/>
      </right>
      <top style="mediumDashed">
        <color auto="1"/>
      </top>
      <bottom style="medium">
        <color auto="1"/>
      </bottom>
      <diagonal/>
    </border>
    <border>
      <left/>
      <right style="dotted">
        <color indexed="64"/>
      </right>
      <top style="mediumDashed">
        <color auto="1"/>
      </top>
      <bottom style="medium">
        <color auto="1"/>
      </bottom>
      <diagonal/>
    </border>
    <border>
      <left style="dotted">
        <color indexed="64"/>
      </left>
      <right style="dotted">
        <color indexed="64"/>
      </right>
      <top style="mediumDashed">
        <color auto="1"/>
      </top>
      <bottom style="medium">
        <color auto="1"/>
      </bottom>
      <diagonal/>
    </border>
    <border>
      <left style="dotted">
        <color indexed="64"/>
      </left>
      <right style="medium">
        <color indexed="64"/>
      </right>
      <top style="mediumDashed">
        <color auto="1"/>
      </top>
      <bottom style="medium">
        <color auto="1"/>
      </bottom>
      <diagonal/>
    </border>
    <border>
      <left/>
      <right style="dotted">
        <color indexed="64"/>
      </right>
      <top style="medium">
        <color auto="1"/>
      </top>
      <bottom style="medium">
        <color indexed="64"/>
      </bottom>
      <diagonal/>
    </border>
    <border>
      <left style="medium">
        <color indexed="64"/>
      </left>
      <right style="dotted">
        <color indexed="64"/>
      </right>
      <top style="medium">
        <color indexed="64"/>
      </top>
      <bottom style="medium">
        <color indexed="8"/>
      </bottom>
      <diagonal/>
    </border>
    <border>
      <left style="dotted">
        <color indexed="64"/>
      </left>
      <right style="dotted">
        <color indexed="64"/>
      </right>
      <top style="medium">
        <color indexed="64"/>
      </top>
      <bottom style="medium">
        <color indexed="8"/>
      </bottom>
      <diagonal/>
    </border>
    <border>
      <left style="dotted">
        <color indexed="64"/>
      </left>
      <right/>
      <top style="medium">
        <color indexed="64"/>
      </top>
      <bottom style="medium">
        <color indexed="8"/>
      </bottom>
      <diagonal/>
    </border>
    <border>
      <left style="dotted">
        <color indexed="64"/>
      </left>
      <right style="medium">
        <color indexed="64"/>
      </right>
      <top style="medium">
        <color indexed="64"/>
      </top>
      <bottom style="medium">
        <color indexed="8"/>
      </bottom>
      <diagonal/>
    </border>
    <border>
      <left style="medium">
        <color indexed="8"/>
      </left>
      <right/>
      <top style="medium">
        <color indexed="8"/>
      </top>
      <bottom style="dotted">
        <color indexed="8"/>
      </bottom>
      <diagonal/>
    </border>
    <border>
      <left style="medium">
        <color indexed="64"/>
      </left>
      <right style="dotted">
        <color indexed="64"/>
      </right>
      <top style="medium">
        <color indexed="8"/>
      </top>
      <bottom style="dashed">
        <color indexed="8"/>
      </bottom>
      <diagonal/>
    </border>
    <border>
      <left style="dotted">
        <color indexed="64"/>
      </left>
      <right/>
      <top style="medium">
        <color indexed="8"/>
      </top>
      <bottom style="dashed">
        <color indexed="8"/>
      </bottom>
      <diagonal/>
    </border>
    <border>
      <left style="dotted">
        <color indexed="64"/>
      </left>
      <right style="medium">
        <color indexed="64"/>
      </right>
      <top style="medium">
        <color indexed="8"/>
      </top>
      <bottom style="dashed">
        <color indexed="8"/>
      </bottom>
      <diagonal/>
    </border>
    <border>
      <left style="medium">
        <color indexed="8"/>
      </left>
      <right/>
      <top style="dotted">
        <color indexed="8"/>
      </top>
      <bottom/>
      <diagonal/>
    </border>
    <border>
      <left style="medium">
        <color indexed="64"/>
      </left>
      <right style="dotted">
        <color indexed="64"/>
      </right>
      <top style="dashed">
        <color indexed="8"/>
      </top>
      <bottom/>
      <diagonal/>
    </border>
    <border>
      <left style="dotted">
        <color indexed="64"/>
      </left>
      <right/>
      <top style="dashed">
        <color indexed="8"/>
      </top>
      <bottom/>
      <diagonal/>
    </border>
    <border>
      <left style="dotted">
        <color indexed="64"/>
      </left>
      <right style="medium">
        <color indexed="64"/>
      </right>
      <top style="dashed">
        <color indexed="8"/>
      </top>
      <bottom/>
      <diagonal/>
    </border>
    <border>
      <left style="medium">
        <color indexed="8"/>
      </left>
      <right/>
      <top style="dotted">
        <color indexed="8"/>
      </top>
      <bottom style="medium">
        <color indexed="8"/>
      </bottom>
      <diagonal/>
    </border>
    <border>
      <left style="medium">
        <color indexed="64"/>
      </left>
      <right style="dotted">
        <color indexed="64"/>
      </right>
      <top style="dashed">
        <color indexed="8"/>
      </top>
      <bottom style="medium">
        <color indexed="64"/>
      </bottom>
      <diagonal/>
    </border>
    <border>
      <left style="dotted">
        <color indexed="64"/>
      </left>
      <right/>
      <top style="dashed">
        <color indexed="8"/>
      </top>
      <bottom style="medium">
        <color indexed="64"/>
      </bottom>
      <diagonal/>
    </border>
    <border>
      <left style="dotted">
        <color indexed="64"/>
      </left>
      <right style="medium">
        <color indexed="64"/>
      </right>
      <top style="dashed">
        <color indexed="8"/>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auto="1"/>
      </left>
      <right style="medium">
        <color indexed="64"/>
      </right>
      <top/>
      <bottom/>
      <diagonal/>
    </border>
    <border>
      <left/>
      <right style="thin">
        <color auto="1"/>
      </right>
      <top/>
      <bottom style="medium">
        <color indexed="64"/>
      </bottom>
      <diagonal/>
    </border>
    <border>
      <left style="thin">
        <color auto="1"/>
      </left>
      <right style="medium">
        <color indexed="64"/>
      </right>
      <top/>
      <bottom style="medium">
        <color indexed="64"/>
      </bottom>
      <diagonal/>
    </border>
    <border>
      <left style="medium">
        <color auto="1"/>
      </left>
      <right style="dotted">
        <color auto="1"/>
      </right>
      <top/>
      <bottom style="dotted">
        <color indexed="64"/>
      </bottom>
      <diagonal/>
    </border>
    <border>
      <left style="dotted">
        <color auto="1"/>
      </left>
      <right style="dotted">
        <color auto="1"/>
      </right>
      <top/>
      <bottom style="dotted">
        <color auto="1"/>
      </bottom>
      <diagonal/>
    </border>
    <border>
      <left style="dotted">
        <color auto="1"/>
      </left>
      <right style="medium">
        <color indexed="64"/>
      </right>
      <top/>
      <bottom style="dotted">
        <color auto="1"/>
      </bottom>
      <diagonal/>
    </border>
    <border>
      <left style="medium">
        <color auto="1"/>
      </left>
      <right style="dotted">
        <color auto="1"/>
      </right>
      <top style="dotted">
        <color auto="1"/>
      </top>
      <bottom style="dotted">
        <color auto="1"/>
      </bottom>
      <diagonal/>
    </border>
    <border>
      <left style="medium">
        <color auto="1"/>
      </left>
      <right style="medium">
        <color auto="1"/>
      </right>
      <top style="dotted">
        <color auto="1"/>
      </top>
      <bottom/>
      <diagonal/>
    </border>
    <border>
      <left style="medium">
        <color auto="1"/>
      </left>
      <right style="dotted">
        <color auto="1"/>
      </right>
      <top style="dotted">
        <color indexed="64"/>
      </top>
      <bottom/>
      <diagonal/>
    </border>
    <border>
      <left style="dotted">
        <color auto="1"/>
      </left>
      <right style="dotted">
        <color auto="1"/>
      </right>
      <top style="dotted">
        <color auto="1"/>
      </top>
      <bottom style="medium">
        <color auto="1"/>
      </bottom>
      <diagonal/>
    </border>
    <border>
      <left style="dotted">
        <color auto="1"/>
      </left>
      <right style="medium">
        <color auto="1"/>
      </right>
      <top style="dotted">
        <color auto="1"/>
      </top>
      <bottom style="medium">
        <color auto="1"/>
      </bottom>
      <diagonal/>
    </border>
    <border>
      <left style="medium">
        <color auto="1"/>
      </left>
      <right style="medium">
        <color auto="1"/>
      </right>
      <top style="medium">
        <color auto="1"/>
      </top>
      <bottom style="dotted">
        <color auto="1"/>
      </bottom>
      <diagonal/>
    </border>
    <border>
      <left style="medium">
        <color auto="1"/>
      </left>
      <right style="dotted">
        <color auto="1"/>
      </right>
      <top style="medium">
        <color indexed="64"/>
      </top>
      <bottom style="dotted">
        <color auto="1"/>
      </bottom>
      <diagonal/>
    </border>
    <border>
      <left style="dotted">
        <color auto="1"/>
      </left>
      <right style="dotted">
        <color auto="1"/>
      </right>
      <top style="medium">
        <color auto="1"/>
      </top>
      <bottom style="dotted">
        <color auto="1"/>
      </bottom>
      <diagonal/>
    </border>
    <border>
      <left style="dotted">
        <color auto="1"/>
      </left>
      <right style="medium">
        <color auto="1"/>
      </right>
      <top style="medium">
        <color auto="1"/>
      </top>
      <bottom style="dotted">
        <color auto="1"/>
      </bottom>
      <diagonal/>
    </border>
    <border>
      <left style="medium">
        <color auto="1"/>
      </left>
      <right style="medium">
        <color auto="1"/>
      </right>
      <top style="dotted">
        <color auto="1"/>
      </top>
      <bottom style="medium">
        <color auto="1"/>
      </bottom>
      <diagonal/>
    </border>
    <border>
      <left style="medium">
        <color auto="1"/>
      </left>
      <right style="dotted">
        <color auto="1"/>
      </right>
      <top style="dotted">
        <color auto="1"/>
      </top>
      <bottom style="medium">
        <color auto="1"/>
      </bottom>
      <diagonal/>
    </border>
    <border>
      <left style="dashed">
        <color auto="1"/>
      </left>
      <right style="dotted">
        <color auto="1"/>
      </right>
      <top style="medium">
        <color auto="1"/>
      </top>
      <bottom style="medium">
        <color indexed="64"/>
      </bottom>
      <diagonal/>
    </border>
    <border>
      <left style="medium">
        <color auto="1"/>
      </left>
      <right style="medium">
        <color auto="1"/>
      </right>
      <top style="medium">
        <color auto="1"/>
      </top>
      <bottom style="dashed">
        <color auto="1"/>
      </bottom>
      <diagonal/>
    </border>
    <border>
      <left style="medium">
        <color auto="1"/>
      </left>
      <right style="dashed">
        <color auto="1"/>
      </right>
      <top style="medium">
        <color auto="1"/>
      </top>
      <bottom style="dashed">
        <color auto="1"/>
      </bottom>
      <diagonal/>
    </border>
    <border>
      <left style="dashed">
        <color auto="1"/>
      </left>
      <right style="dashed">
        <color auto="1"/>
      </right>
      <top style="medium">
        <color auto="1"/>
      </top>
      <bottom style="dashed">
        <color auto="1"/>
      </bottom>
      <diagonal/>
    </border>
    <border>
      <left style="dashed">
        <color auto="1"/>
      </left>
      <right/>
      <top style="medium">
        <color auto="1"/>
      </top>
      <bottom style="dashed">
        <color auto="1"/>
      </bottom>
      <diagonal/>
    </border>
    <border>
      <left style="dashed">
        <color auto="1"/>
      </left>
      <right style="medium">
        <color auto="1"/>
      </right>
      <top style="medium">
        <color auto="1"/>
      </top>
      <bottom style="dashed">
        <color auto="1"/>
      </bottom>
      <diagonal/>
    </border>
    <border>
      <left style="medium">
        <color auto="1"/>
      </left>
      <right style="dashed">
        <color auto="1"/>
      </right>
      <top style="dashed">
        <color auto="1"/>
      </top>
      <bottom/>
      <diagonal/>
    </border>
    <border>
      <left style="dashed">
        <color auto="1"/>
      </left>
      <right style="dashed">
        <color auto="1"/>
      </right>
      <top style="dashed">
        <color auto="1"/>
      </top>
      <bottom/>
      <diagonal/>
    </border>
    <border>
      <left style="dashed">
        <color auto="1"/>
      </left>
      <right style="medium">
        <color auto="1"/>
      </right>
      <top style="dashed">
        <color auto="1"/>
      </top>
      <bottom/>
      <diagonal/>
    </border>
    <border>
      <left style="dotted">
        <color auto="1"/>
      </left>
      <right style="dotted">
        <color auto="1"/>
      </right>
      <top style="dotted">
        <color auto="1"/>
      </top>
      <bottom/>
      <diagonal/>
    </border>
    <border>
      <left style="dotted">
        <color auto="1"/>
      </left>
      <right style="medium">
        <color indexed="64"/>
      </right>
      <top style="dotted">
        <color auto="1"/>
      </top>
      <bottom/>
      <diagonal/>
    </border>
    <border>
      <left style="medium">
        <color auto="1"/>
      </left>
      <right style="dotted">
        <color auto="1"/>
      </right>
      <top style="medium">
        <color auto="1"/>
      </top>
      <bottom style="medium">
        <color auto="1"/>
      </bottom>
      <diagonal/>
    </border>
    <border>
      <left style="dotted">
        <color auto="1"/>
      </left>
      <right style="dotted">
        <color auto="1"/>
      </right>
      <top style="medium">
        <color auto="1"/>
      </top>
      <bottom style="medium">
        <color auto="1"/>
      </bottom>
      <diagonal/>
    </border>
    <border>
      <left style="dotted">
        <color auto="1"/>
      </left>
      <right style="medium">
        <color auto="1"/>
      </right>
      <top style="medium">
        <color auto="1"/>
      </top>
      <bottom style="medium">
        <color auto="1"/>
      </bottom>
      <diagonal/>
    </border>
    <border>
      <left style="medium">
        <color auto="1"/>
      </left>
      <right style="dotted">
        <color auto="1"/>
      </right>
      <top style="dotted">
        <color auto="1"/>
      </top>
      <bottom style="dotted">
        <color auto="1"/>
      </bottom>
      <diagonal/>
    </border>
    <border>
      <left/>
      <right style="dotted">
        <color indexed="64"/>
      </right>
      <top/>
      <bottom style="dotted">
        <color indexed="64"/>
      </bottom>
      <diagonal/>
    </border>
    <border>
      <left/>
      <right style="dotted">
        <color auto="1"/>
      </right>
      <top style="dotted">
        <color auto="1"/>
      </top>
      <bottom style="dotted">
        <color auto="1"/>
      </bottom>
      <diagonal/>
    </border>
    <border>
      <left style="medium">
        <color auto="1"/>
      </left>
      <right style="medium">
        <color auto="1"/>
      </right>
      <top style="dotted">
        <color auto="1"/>
      </top>
      <bottom style="medium">
        <color auto="1"/>
      </bottom>
      <diagonal/>
    </border>
    <border>
      <left/>
      <right style="dotted">
        <color auto="1"/>
      </right>
      <top style="dotted">
        <color auto="1"/>
      </top>
      <bottom style="medium">
        <color auto="1"/>
      </bottom>
      <diagonal/>
    </border>
    <border>
      <left style="dotted">
        <color auto="1"/>
      </left>
      <right style="dotted">
        <color auto="1"/>
      </right>
      <top style="dotted">
        <color auto="1"/>
      </top>
      <bottom style="medium">
        <color auto="1"/>
      </bottom>
      <diagonal/>
    </border>
    <border>
      <left style="dotted">
        <color auto="1"/>
      </left>
      <right style="medium">
        <color auto="1"/>
      </right>
      <top style="dotted">
        <color auto="1"/>
      </top>
      <bottom style="medium">
        <color auto="1"/>
      </bottom>
      <diagonal/>
    </border>
    <border>
      <left style="dotted">
        <color auto="1"/>
      </left>
      <right style="dotted">
        <color auto="1"/>
      </right>
      <top/>
      <bottom/>
      <diagonal/>
    </border>
    <border>
      <left style="medium">
        <color auto="1"/>
      </left>
      <right/>
      <top style="medium">
        <color indexed="64"/>
      </top>
      <bottom style="dotted">
        <color indexed="64"/>
      </bottom>
      <diagonal/>
    </border>
    <border>
      <left style="medium">
        <color indexed="64"/>
      </left>
      <right style="dotted">
        <color indexed="64"/>
      </right>
      <top style="medium">
        <color indexed="64"/>
      </top>
      <bottom/>
      <diagonal/>
    </border>
    <border>
      <left style="dotted">
        <color indexed="64"/>
      </left>
      <right style="dotted">
        <color indexed="64"/>
      </right>
      <top style="medium">
        <color indexed="64"/>
      </top>
      <bottom/>
      <diagonal/>
    </border>
    <border>
      <left style="dotted">
        <color indexed="64"/>
      </left>
      <right style="medium">
        <color auto="1"/>
      </right>
      <top style="medium">
        <color indexed="64"/>
      </top>
      <bottom/>
      <diagonal/>
    </border>
    <border>
      <left style="medium">
        <color auto="1"/>
      </left>
      <right/>
      <top style="dotted">
        <color indexed="64"/>
      </top>
      <bottom style="medium">
        <color indexed="64"/>
      </bottom>
      <diagonal/>
    </border>
    <border>
      <left style="dotted">
        <color auto="1"/>
      </left>
      <right style="dotted">
        <color auto="1"/>
      </right>
      <top/>
      <bottom style="medium">
        <color indexed="64"/>
      </bottom>
      <diagonal/>
    </border>
    <border>
      <left style="medium">
        <color indexed="64"/>
      </left>
      <right/>
      <top style="medium">
        <color indexed="64"/>
      </top>
      <bottom style="medium">
        <color indexed="64"/>
      </bottom>
      <diagonal/>
    </border>
    <border>
      <left/>
      <right/>
      <top style="medium">
        <color auto="1"/>
      </top>
      <bottom style="medium">
        <color indexed="64"/>
      </bottom>
      <diagonal/>
    </border>
    <border>
      <left/>
      <right style="medium">
        <color indexed="64"/>
      </right>
      <top style="medium">
        <color indexed="64"/>
      </top>
      <bottom style="medium">
        <color indexed="64"/>
      </bottom>
      <diagonal/>
    </border>
    <border>
      <left style="medium">
        <color auto="1"/>
      </left>
      <right/>
      <top/>
      <bottom style="dotted">
        <color indexed="64"/>
      </bottom>
      <diagonal/>
    </border>
    <border>
      <left style="medium">
        <color auto="1"/>
      </left>
      <right/>
      <top style="dotted">
        <color indexed="64"/>
      </top>
      <bottom style="dotted">
        <color indexed="64"/>
      </bottom>
      <diagonal/>
    </border>
    <border>
      <left style="medium">
        <color auto="1"/>
      </left>
      <right/>
      <top style="dotted">
        <color indexed="64"/>
      </top>
      <bottom/>
      <diagonal/>
    </border>
    <border>
      <left style="medium">
        <color indexed="64"/>
      </left>
      <right style="dotted">
        <color indexed="64"/>
      </right>
      <top style="dotted">
        <color indexed="64"/>
      </top>
      <bottom/>
      <diagonal/>
    </border>
    <border>
      <left style="dotted">
        <color indexed="64"/>
      </left>
      <right style="dotted">
        <color indexed="64"/>
      </right>
      <top style="dotted">
        <color indexed="64"/>
      </top>
      <bottom/>
      <diagonal/>
    </border>
    <border>
      <left style="dotted">
        <color indexed="64"/>
      </left>
      <right style="medium">
        <color indexed="64"/>
      </right>
      <top style="dotted">
        <color indexed="64"/>
      </top>
      <bottom/>
      <diagonal/>
    </border>
    <border>
      <left style="dotted">
        <color auto="1"/>
      </left>
      <right style="medium">
        <color auto="1"/>
      </right>
      <top style="dotted">
        <color auto="1"/>
      </top>
      <bottom style="medium">
        <color auto="1"/>
      </bottom>
      <diagonal/>
    </border>
    <border>
      <left style="medium">
        <color auto="1"/>
      </left>
      <right/>
      <top style="medium">
        <color auto="1"/>
      </top>
      <bottom style="hair">
        <color auto="1"/>
      </bottom>
      <diagonal/>
    </border>
    <border>
      <left/>
      <right style="medium">
        <color auto="1"/>
      </right>
      <top style="medium">
        <color auto="1"/>
      </top>
      <bottom style="hair">
        <color auto="1"/>
      </bottom>
      <diagonal/>
    </border>
    <border>
      <left style="medium">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hair">
        <color auto="1"/>
      </left>
      <right style="medium">
        <color auto="1"/>
      </right>
      <top style="medium">
        <color auto="1"/>
      </top>
      <bottom style="hair">
        <color auto="1"/>
      </bottom>
      <diagonal/>
    </border>
  </borders>
  <cellStyleXfs count="345">
    <xf numFmtId="0" fontId="0" fillId="0" borderId="0"/>
    <xf numFmtId="9" fontId="11" fillId="0" borderId="0" applyFont="0" applyFill="0" applyBorder="0" applyAlignment="0" applyProtection="0"/>
    <xf numFmtId="0" fontId="11" fillId="0" borderId="0"/>
    <xf numFmtId="9" fontId="8" fillId="0" borderId="0" applyFont="0" applyFill="0" applyBorder="0" applyAlignment="0" applyProtection="0"/>
    <xf numFmtId="0" fontId="11" fillId="0" borderId="0" applyNumberFormat="0" applyFill="0" applyBorder="0" applyProtection="0">
      <alignment horizontal="left"/>
    </xf>
    <xf numFmtId="0" fontId="11" fillId="0" borderId="0" applyNumberFormat="0" applyFill="0" applyBorder="0" applyAlignment="0" applyProtection="0"/>
    <xf numFmtId="0" fontId="11" fillId="0" borderId="0" applyNumberFormat="0" applyFill="0" applyBorder="0" applyAlignment="0" applyProtection="0"/>
    <xf numFmtId="0" fontId="8" fillId="0" borderId="0"/>
    <xf numFmtId="164" fontId="8" fillId="0" borderId="0" applyFont="0" applyFill="0" applyBorder="0" applyAlignment="0" applyProtection="0"/>
    <xf numFmtId="0" fontId="16" fillId="0" borderId="0"/>
    <xf numFmtId="164" fontId="11" fillId="0" borderId="0" applyFont="0" applyFill="0" applyBorder="0" applyAlignment="0" applyProtection="0"/>
    <xf numFmtId="0" fontId="19" fillId="0" borderId="0"/>
    <xf numFmtId="0" fontId="20" fillId="0" borderId="0"/>
    <xf numFmtId="170" fontId="11" fillId="0" borderId="0" applyFont="0" applyFill="0" applyBorder="0" applyAlignment="0" applyProtection="0"/>
    <xf numFmtId="171" fontId="11" fillId="0" borderId="0" applyFont="0" applyFill="0" applyBorder="0" applyAlignment="0" applyProtection="0"/>
    <xf numFmtId="44" fontId="11" fillId="0" borderId="0" applyFont="0" applyFill="0" applyBorder="0" applyAlignment="0" applyProtection="0"/>
    <xf numFmtId="172" fontId="11" fillId="0" borderId="0" applyFont="0" applyFill="0" applyBorder="0" applyAlignment="0" applyProtection="0"/>
    <xf numFmtId="0" fontId="11" fillId="0" borderId="0"/>
    <xf numFmtId="9" fontId="16" fillId="0" borderId="0" applyFont="0" applyFill="0" applyBorder="0" applyAlignment="0" applyProtection="0"/>
    <xf numFmtId="0" fontId="27" fillId="6" borderId="0" applyNumberFormat="0" applyBorder="0" applyAlignment="0" applyProtection="0"/>
    <xf numFmtId="0" fontId="27" fillId="7" borderId="0" applyNumberFormat="0" applyBorder="0" applyAlignment="0" applyProtection="0"/>
    <xf numFmtId="0" fontId="27" fillId="8" borderId="0" applyNumberFormat="0" applyBorder="0" applyAlignment="0" applyProtection="0"/>
    <xf numFmtId="0" fontId="27" fillId="9" borderId="0" applyNumberFormat="0" applyBorder="0" applyAlignment="0" applyProtection="0"/>
    <xf numFmtId="0" fontId="27" fillId="10" borderId="0" applyNumberFormat="0" applyBorder="0" applyAlignment="0" applyProtection="0"/>
    <xf numFmtId="0" fontId="27"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4" borderId="0" applyNumberFormat="0" applyBorder="0" applyAlignment="0" applyProtection="0"/>
    <xf numFmtId="0" fontId="27" fillId="9" borderId="0" applyNumberFormat="0" applyBorder="0" applyAlignment="0" applyProtection="0"/>
    <xf numFmtId="0" fontId="27" fillId="12" borderId="0" applyNumberFormat="0" applyBorder="0" applyAlignment="0" applyProtection="0"/>
    <xf numFmtId="0" fontId="27" fillId="15" borderId="0" applyNumberFormat="0" applyBorder="0" applyAlignment="0" applyProtection="0"/>
    <xf numFmtId="0" fontId="28" fillId="16"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19" borderId="0" applyNumberFormat="0" applyBorder="0" applyAlignment="0" applyProtection="0"/>
    <xf numFmtId="0" fontId="17" fillId="0" borderId="83">
      <alignment horizontal="center" vertical="center"/>
    </xf>
    <xf numFmtId="0" fontId="29" fillId="7" borderId="0" applyNumberFormat="0" applyBorder="0" applyAlignment="0" applyProtection="0"/>
    <xf numFmtId="173" fontId="30" fillId="0" borderId="0">
      <alignment vertical="top"/>
    </xf>
    <xf numFmtId="0" fontId="31" fillId="20" borderId="84" applyNumberFormat="0" applyAlignment="0" applyProtection="0"/>
    <xf numFmtId="0" fontId="32" fillId="0" borderId="85"/>
    <xf numFmtId="0" fontId="33" fillId="21" borderId="86" applyNumberFormat="0" applyAlignment="0" applyProtection="0"/>
    <xf numFmtId="0" fontId="34" fillId="22" borderId="0">
      <alignment horizontal="center"/>
    </xf>
    <xf numFmtId="174" fontId="17" fillId="0" borderId="0" applyFont="0" applyFill="0" applyBorder="0" applyProtection="0">
      <alignment horizontal="right" vertical="top"/>
    </xf>
    <xf numFmtId="1" fontId="35" fillId="0" borderId="0">
      <alignment vertical="top"/>
    </xf>
    <xf numFmtId="3" fontId="36" fillId="0" borderId="0">
      <alignment horizontal="right"/>
    </xf>
    <xf numFmtId="165" fontId="36" fillId="0" borderId="0">
      <alignment horizontal="right" vertical="top"/>
    </xf>
    <xf numFmtId="175" fontId="36" fillId="0" borderId="0">
      <alignment horizontal="right" vertical="top"/>
    </xf>
    <xf numFmtId="3" fontId="35" fillId="0" borderId="0" applyFill="0" applyBorder="0">
      <alignment horizontal="right" vertical="top"/>
    </xf>
    <xf numFmtId="165" fontId="36" fillId="0" borderId="0">
      <alignment horizontal="right" vertical="top"/>
    </xf>
    <xf numFmtId="176" fontId="37" fillId="0" borderId="0" applyFont="0" applyFill="0" applyBorder="0" applyAlignment="0" applyProtection="0">
      <alignment horizontal="right" vertical="top"/>
    </xf>
    <xf numFmtId="175" fontId="35" fillId="0" borderId="0">
      <alignment horizontal="right" vertical="top"/>
    </xf>
    <xf numFmtId="3" fontId="38" fillId="0" borderId="0" applyFont="0" applyFill="0" applyBorder="0" applyAlignment="0" applyProtection="0"/>
    <xf numFmtId="177" fontId="38" fillId="0" borderId="0" applyFont="0" applyFill="0" applyBorder="0" applyAlignment="0" applyProtection="0"/>
    <xf numFmtId="178" fontId="11" fillId="0" borderId="0" applyFill="0" applyBorder="0" applyAlignment="0" applyProtection="0"/>
    <xf numFmtId="179" fontId="17" fillId="0" borderId="0" applyBorder="0"/>
    <xf numFmtId="179" fontId="17" fillId="0" borderId="87"/>
    <xf numFmtId="0" fontId="39" fillId="0" borderId="0" applyNumberFormat="0" applyFill="0" applyBorder="0" applyAlignment="0" applyProtection="0"/>
    <xf numFmtId="0" fontId="40" fillId="0" borderId="0" applyNumberForma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41" fillId="0" borderId="0" applyNumberFormat="0" applyFill="0" applyBorder="0" applyAlignment="0" applyProtection="0"/>
    <xf numFmtId="165" fontId="11" fillId="0" borderId="0" applyFill="0" applyBorder="0" applyAlignment="0" applyProtection="0"/>
    <xf numFmtId="3" fontId="11" fillId="0" borderId="0" applyFill="0" applyBorder="0" applyAlignment="0" applyProtection="0"/>
    <xf numFmtId="2" fontId="38" fillId="0" borderId="0" applyFont="0" applyFill="0" applyBorder="0" applyAlignment="0" applyProtection="0"/>
    <xf numFmtId="180" fontId="42" fillId="0" borderId="0">
      <alignment horizontal="right"/>
      <protection locked="0"/>
    </xf>
    <xf numFmtId="0" fontId="43" fillId="8" borderId="0" applyNumberFormat="0" applyBorder="0" applyAlignment="0" applyProtection="0"/>
    <xf numFmtId="38" fontId="32" fillId="22" borderId="0" applyNumberFormat="0" applyBorder="0" applyAlignment="0" applyProtection="0"/>
    <xf numFmtId="0" fontId="40" fillId="0" borderId="88" applyNumberFormat="0" applyAlignment="0" applyProtection="0">
      <alignment horizontal="left" vertical="center"/>
    </xf>
    <xf numFmtId="0" fontId="40" fillId="0" borderId="83">
      <alignment horizontal="left" vertical="center"/>
    </xf>
    <xf numFmtId="181" fontId="44" fillId="0" borderId="89" applyNumberFormat="0" applyFill="0" applyBorder="0" applyProtection="0">
      <alignment horizontal="left"/>
    </xf>
    <xf numFmtId="0" fontId="45" fillId="0" borderId="90" applyNumberFormat="0" applyFill="0" applyAlignment="0" applyProtection="0"/>
    <xf numFmtId="0" fontId="46" fillId="0" borderId="91" applyNumberFormat="0" applyFill="0" applyAlignment="0" applyProtection="0"/>
    <xf numFmtId="0" fontId="47" fillId="0" borderId="92" applyNumberFormat="0" applyFill="0" applyAlignment="0" applyProtection="0"/>
    <xf numFmtId="0" fontId="47" fillId="0" borderId="0" applyNumberFormat="0" applyFill="0" applyBorder="0" applyAlignment="0" applyProtection="0"/>
    <xf numFmtId="182" fontId="37" fillId="0" borderId="0">
      <protection locked="0"/>
    </xf>
    <xf numFmtId="182" fontId="37" fillId="0" borderId="0">
      <protection locked="0"/>
    </xf>
    <xf numFmtId="0" fontId="48" fillId="11" borderId="84" applyNumberFormat="0" applyAlignment="0" applyProtection="0"/>
    <xf numFmtId="10" fontId="32" fillId="23" borderId="85" applyNumberFormat="0" applyBorder="0" applyAlignment="0" applyProtection="0"/>
    <xf numFmtId="0" fontId="32" fillId="22" borderId="93">
      <alignment horizontal="center" wrapText="1"/>
    </xf>
    <xf numFmtId="0" fontId="49" fillId="0" borderId="0" applyNumberFormat="0" applyFill="0" applyBorder="0" applyAlignment="0" applyProtection="0">
      <alignment vertical="top"/>
      <protection locked="0"/>
    </xf>
    <xf numFmtId="0" fontId="50" fillId="0" borderId="94" applyNumberFormat="0" applyFill="0" applyAlignment="0" applyProtection="0"/>
    <xf numFmtId="0" fontId="51" fillId="0" borderId="0"/>
    <xf numFmtId="164" fontId="52" fillId="0" borderId="0" applyFont="0" applyFill="0" applyBorder="0" applyAlignment="0" applyProtection="0"/>
    <xf numFmtId="164" fontId="11" fillId="0" borderId="0" applyFont="0" applyFill="0" applyBorder="0" applyAlignment="0" applyProtection="0"/>
    <xf numFmtId="183" fontId="11" fillId="0" borderId="0" applyFill="0" applyBorder="0" applyAlignment="0" applyProtection="0"/>
    <xf numFmtId="0" fontId="10" fillId="0" borderId="0"/>
    <xf numFmtId="0" fontId="11" fillId="0" borderId="0"/>
    <xf numFmtId="0" fontId="53" fillId="24" borderId="0" applyNumberFormat="0" applyBorder="0" applyAlignment="0" applyProtection="0"/>
    <xf numFmtId="184" fontId="54" fillId="0" borderId="0"/>
    <xf numFmtId="0" fontId="11" fillId="0" borderId="0"/>
    <xf numFmtId="0" fontId="11" fillId="0" borderId="0"/>
    <xf numFmtId="0" fontId="11" fillId="0" borderId="0"/>
    <xf numFmtId="0" fontId="11" fillId="0" borderId="0"/>
    <xf numFmtId="0" fontId="11" fillId="0" borderId="0"/>
    <xf numFmtId="1" fontId="30" fillId="0" borderId="0">
      <alignment vertical="top" wrapText="1"/>
    </xf>
    <xf numFmtId="1" fontId="55" fillId="0" borderId="0" applyFill="0" applyBorder="0" applyProtection="0"/>
    <xf numFmtId="1" fontId="37" fillId="0" borderId="0" applyFont="0" applyFill="0" applyBorder="0" applyProtection="0">
      <alignment vertical="center"/>
    </xf>
    <xf numFmtId="1" fontId="36" fillId="0" borderId="0">
      <alignment horizontal="right" vertical="top"/>
    </xf>
    <xf numFmtId="173" fontId="36" fillId="0" borderId="0">
      <alignment horizontal="right" vertical="top"/>
    </xf>
    <xf numFmtId="0" fontId="11" fillId="0" borderId="0"/>
    <xf numFmtId="1" fontId="35" fillId="0" borderId="0" applyNumberFormat="0" applyFill="0" applyBorder="0">
      <alignment vertical="top"/>
    </xf>
    <xf numFmtId="0" fontId="56" fillId="25" borderId="95" applyNumberFormat="0" applyFont="0" applyAlignment="0" applyProtection="0"/>
    <xf numFmtId="0" fontId="37" fillId="0" borderId="0">
      <alignment horizontal="left"/>
    </xf>
    <xf numFmtId="0" fontId="57" fillId="20" borderId="96" applyNumberFormat="0" applyAlignment="0" applyProtection="0"/>
    <xf numFmtId="10" fontId="11" fillId="0" borderId="0" applyFont="0" applyFill="0" applyBorder="0" applyAlignment="0" applyProtection="0"/>
    <xf numFmtId="9" fontId="10"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7" fillId="0" borderId="97">
      <alignment horizontal="center" vertical="center"/>
    </xf>
    <xf numFmtId="173" fontId="17" fillId="0" borderId="0" applyNumberFormat="0" applyBorder="0" applyAlignment="0"/>
    <xf numFmtId="173" fontId="17" fillId="0" borderId="0" applyNumberFormat="0" applyBorder="0" applyAlignment="0"/>
    <xf numFmtId="180" fontId="42" fillId="0" borderId="0">
      <alignment vertical="top" wrapText="1"/>
      <protection locked="0"/>
    </xf>
    <xf numFmtId="181" fontId="58" fillId="0" borderId="89" applyNumberFormat="0" applyFill="0" applyBorder="0" applyProtection="0">
      <alignment horizontal="left"/>
    </xf>
    <xf numFmtId="0" fontId="11" fillId="0" borderId="0"/>
    <xf numFmtId="1" fontId="11" fillId="0" borderId="98"/>
    <xf numFmtId="0" fontId="59" fillId="0" borderId="0"/>
    <xf numFmtId="49" fontId="35" fillId="0" borderId="0" applyFill="0" applyBorder="0" applyAlignment="0" applyProtection="0">
      <alignment vertical="top"/>
    </xf>
    <xf numFmtId="0" fontId="60" fillId="0" borderId="0" applyNumberFormat="0" applyFill="0" applyBorder="0" applyAlignment="0" applyProtection="0"/>
    <xf numFmtId="181" fontId="58" fillId="0" borderId="89" applyNumberFormat="0" applyFill="0" applyBorder="0" applyProtection="0">
      <alignment horizontal="right"/>
    </xf>
    <xf numFmtId="181" fontId="61" fillId="0" borderId="0" applyNumberFormat="0" applyFill="0" applyBorder="0" applyAlignment="0" applyProtection="0">
      <alignment horizontal="left"/>
    </xf>
    <xf numFmtId="2" fontId="11" fillId="0" borderId="0" applyFill="0" applyBorder="0" applyAlignment="0" applyProtection="0"/>
    <xf numFmtId="0" fontId="62" fillId="0" borderId="0" applyNumberFormat="0" applyFill="0" applyBorder="0" applyAlignment="0" applyProtection="0"/>
    <xf numFmtId="1" fontId="36" fillId="0" borderId="0">
      <alignment vertical="top" wrapText="1"/>
    </xf>
    <xf numFmtId="0" fontId="11" fillId="0" borderId="0"/>
    <xf numFmtId="0" fontId="11" fillId="0" borderId="0"/>
    <xf numFmtId="0" fontId="11" fillId="0" borderId="0"/>
    <xf numFmtId="185" fontId="65" fillId="0" borderId="0" applyFill="0" applyBorder="0" applyProtection="0">
      <alignment horizontal="right" vertical="center"/>
    </xf>
    <xf numFmtId="0" fontId="11" fillId="0" borderId="0" applyNumberFormat="0" applyFill="0" applyBorder="0" applyAlignment="0" applyProtection="0"/>
    <xf numFmtId="0" fontId="32" fillId="27" borderId="104"/>
    <xf numFmtId="0" fontId="66" fillId="28" borderId="105">
      <alignment horizontal="right" vertical="top" wrapText="1"/>
    </xf>
    <xf numFmtId="0" fontId="67" fillId="22" borderId="0">
      <alignment horizontal="center"/>
    </xf>
    <xf numFmtId="0" fontId="68" fillId="22" borderId="0">
      <alignment horizontal="center" vertical="center"/>
    </xf>
    <xf numFmtId="0" fontId="69"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11" fillId="29" borderId="0">
      <alignment horizontal="center" wrapText="1"/>
    </xf>
    <xf numFmtId="164" fontId="11" fillId="0" borderId="0" applyFont="0" applyFill="0" applyBorder="0" applyAlignment="0" applyProtection="0"/>
    <xf numFmtId="43" fontId="71" fillId="0" borderId="0" applyFont="0" applyFill="0" applyBorder="0" applyAlignment="0" applyProtection="0"/>
    <xf numFmtId="3" fontId="38" fillId="0" borderId="0" applyFont="0" applyFill="0" applyBorder="0" applyAlignment="0" applyProtection="0"/>
    <xf numFmtId="177" fontId="38" fillId="0" borderId="0" applyFont="0" applyFill="0" applyBorder="0" applyAlignment="0" applyProtection="0"/>
    <xf numFmtId="0" fontId="72" fillId="23" borderId="104" applyBorder="0">
      <protection locked="0"/>
    </xf>
    <xf numFmtId="0" fontId="38" fillId="0" borderId="0" applyFont="0" applyFill="0" applyBorder="0" applyAlignment="0" applyProtection="0"/>
    <xf numFmtId="186" fontId="73" fillId="0" borderId="0" applyFont="0" applyFill="0" applyBorder="0" applyAlignment="0" applyProtection="0"/>
    <xf numFmtId="0" fontId="74" fillId="23" borderId="104">
      <protection locked="0"/>
    </xf>
    <xf numFmtId="0" fontId="11" fillId="23" borderId="85"/>
    <xf numFmtId="0" fontId="11" fillId="22" borderId="0"/>
    <xf numFmtId="3" fontId="75" fillId="0" borderId="0"/>
    <xf numFmtId="2" fontId="38" fillId="0" borderId="0" applyFont="0" applyFill="0" applyBorder="0" applyAlignment="0" applyProtection="0"/>
    <xf numFmtId="0" fontId="76" fillId="22" borderId="85">
      <alignment horizontal="left"/>
    </xf>
    <xf numFmtId="0" fontId="27" fillId="22" borderId="0">
      <alignment horizontal="left"/>
    </xf>
    <xf numFmtId="0" fontId="66" fillId="30" borderId="0">
      <alignment horizontal="right" vertical="top" textRotation="90" wrapText="1"/>
    </xf>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77" fillId="0" borderId="0" applyNumberFormat="0" applyFill="0" applyBorder="0" applyAlignment="0" applyProtection="0"/>
    <xf numFmtId="0" fontId="49"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79"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80" fillId="29" borderId="0">
      <alignment horizontal="center"/>
    </xf>
    <xf numFmtId="0" fontId="11" fillId="22" borderId="85">
      <alignment horizontal="centerContinuous" wrapText="1"/>
    </xf>
    <xf numFmtId="0" fontId="81" fillId="31" borderId="0">
      <alignment horizontal="center" wrapText="1"/>
    </xf>
    <xf numFmtId="0" fontId="32" fillId="22" borderId="83">
      <alignment wrapText="1"/>
    </xf>
    <xf numFmtId="0" fontId="32" fillId="22" borderId="106"/>
    <xf numFmtId="0" fontId="32" fillId="22" borderId="97"/>
    <xf numFmtId="0" fontId="82" fillId="0" borderId="0" applyNumberFormat="0" applyFill="0" applyBorder="0" applyAlignment="0" applyProtection="0">
      <alignment vertical="top"/>
      <protection locked="0"/>
    </xf>
    <xf numFmtId="0" fontId="11" fillId="0" borderId="0" applyFont="0" applyFill="0" applyBorder="0" applyAlignment="0" applyProtection="0"/>
    <xf numFmtId="164" fontId="11" fillId="0" borderId="0" applyFont="0" applyFill="0" applyBorder="0" applyAlignment="0" applyProtection="0"/>
    <xf numFmtId="187" fontId="11" fillId="0" borderId="0" applyFont="0" applyFill="0" applyBorder="0" applyAlignment="0" applyProtection="0"/>
    <xf numFmtId="164" fontId="19" fillId="0" borderId="0" applyFont="0" applyFill="0" applyBorder="0" applyAlignment="0" applyProtection="0"/>
    <xf numFmtId="188" fontId="65" fillId="0" borderId="107" applyFill="0" applyBorder="0" applyProtection="0">
      <alignment horizontal="right" vertical="center"/>
    </xf>
    <xf numFmtId="0" fontId="11" fillId="0" borderId="0"/>
    <xf numFmtId="0" fontId="11" fillId="0" borderId="0"/>
    <xf numFmtId="0" fontId="11" fillId="0" borderId="0"/>
    <xf numFmtId="0" fontId="11" fillId="0" borderId="0"/>
    <xf numFmtId="0" fontId="83" fillId="0" borderId="0"/>
    <xf numFmtId="0" fontId="71" fillId="0" borderId="0"/>
    <xf numFmtId="0" fontId="11" fillId="0" borderId="0"/>
    <xf numFmtId="0" fontId="17" fillId="0" borderId="0"/>
    <xf numFmtId="0" fontId="11" fillId="0" borderId="0"/>
    <xf numFmtId="0" fontId="71" fillId="0" borderId="0"/>
    <xf numFmtId="0" fontId="16" fillId="0" borderId="0"/>
    <xf numFmtId="0" fontId="16" fillId="0" borderId="0"/>
    <xf numFmtId="0" fontId="11" fillId="0" borderId="0" applyNumberFormat="0" applyFont="0" applyFill="0" applyBorder="0" applyAlignment="0" applyProtection="0"/>
    <xf numFmtId="0" fontId="32" fillId="0" borderId="0"/>
    <xf numFmtId="0" fontId="32" fillId="0" borderId="0"/>
    <xf numFmtId="0" fontId="32" fillId="0" borderId="0"/>
    <xf numFmtId="0" fontId="11" fillId="0" borderId="0"/>
    <xf numFmtId="0" fontId="17" fillId="0" borderId="0"/>
    <xf numFmtId="0" fontId="19" fillId="0" borderId="0"/>
    <xf numFmtId="0" fontId="11" fillId="0" borderId="0"/>
    <xf numFmtId="0" fontId="16" fillId="0" borderId="0"/>
    <xf numFmtId="0" fontId="16" fillId="0" borderId="0"/>
    <xf numFmtId="0" fontId="16" fillId="0" borderId="0"/>
    <xf numFmtId="0" fontId="16" fillId="0" borderId="0"/>
    <xf numFmtId="0" fontId="11" fillId="0" borderId="0"/>
    <xf numFmtId="0" fontId="11" fillId="0" borderId="0"/>
    <xf numFmtId="0" fontId="16" fillId="0" borderId="0"/>
    <xf numFmtId="0" fontId="11" fillId="0" borderId="0"/>
    <xf numFmtId="0" fontId="71" fillId="0" borderId="0"/>
    <xf numFmtId="0" fontId="19" fillId="0" borderId="0"/>
    <xf numFmtId="0" fontId="84" fillId="0" borderId="0"/>
    <xf numFmtId="0" fontId="11" fillId="0" borderId="0"/>
    <xf numFmtId="0" fontId="84" fillId="0" borderId="0"/>
    <xf numFmtId="0" fontId="11" fillId="0" borderId="0"/>
    <xf numFmtId="0" fontId="11" fillId="0" borderId="0"/>
    <xf numFmtId="0" fontId="11" fillId="0" borderId="0"/>
    <xf numFmtId="0" fontId="11" fillId="0" borderId="0"/>
    <xf numFmtId="0" fontId="11" fillId="0" borderId="0"/>
    <xf numFmtId="0" fontId="85" fillId="0" borderId="0"/>
    <xf numFmtId="0" fontId="84" fillId="0" borderId="0"/>
    <xf numFmtId="0" fontId="84" fillId="0" borderId="0"/>
    <xf numFmtId="0" fontId="85" fillId="0" borderId="0"/>
    <xf numFmtId="0" fontId="11" fillId="0" borderId="0"/>
    <xf numFmtId="0" fontId="17" fillId="0" borderId="0"/>
    <xf numFmtId="0" fontId="75" fillId="0" borderId="0"/>
    <xf numFmtId="0" fontId="27" fillId="26" borderId="99" applyNumberFormat="0" applyFont="0" applyAlignment="0" applyProtection="0"/>
    <xf numFmtId="9" fontId="11" fillId="0" borderId="0" applyFont="0" applyFill="0" applyBorder="0" applyAlignment="0" applyProtection="0"/>
    <xf numFmtId="9" fontId="85" fillId="0" borderId="0" applyFont="0" applyFill="0" applyBorder="0" applyAlignment="0" applyProtection="0"/>
    <xf numFmtId="9" fontId="16" fillId="0" borderId="0" applyFont="0" applyFill="0" applyBorder="0" applyAlignment="0" applyProtection="0"/>
    <xf numFmtId="9" fontId="84" fillId="0" borderId="0" applyFont="0" applyFill="0" applyBorder="0" applyAlignment="0" applyProtection="0"/>
    <xf numFmtId="9" fontId="71" fillId="0" borderId="0" applyFont="0" applyFill="0" applyBorder="0" applyAlignment="0" applyProtection="0"/>
    <xf numFmtId="9" fontId="85" fillId="0" borderId="0" applyFont="0" applyFill="0" applyBorder="0" applyAlignment="0" applyProtection="0"/>
    <xf numFmtId="9" fontId="19" fillId="0" borderId="0" applyFont="0" applyFill="0" applyBorder="0" applyAlignment="0" applyProtection="0"/>
    <xf numFmtId="9" fontId="71" fillId="0" borderId="0" applyFont="0" applyFill="0" applyBorder="0" applyAlignment="0" applyProtection="0"/>
    <xf numFmtId="9" fontId="11" fillId="0" borderId="0" applyNumberFormat="0" applyFont="0" applyFill="0" applyBorder="0" applyAlignment="0" applyProtection="0"/>
    <xf numFmtId="0" fontId="32" fillId="22" borderId="85"/>
    <xf numFmtId="0" fontId="68" fillId="22" borderId="0">
      <alignment horizontal="right"/>
    </xf>
    <xf numFmtId="0" fontId="86" fillId="31" borderId="0">
      <alignment horizontal="center"/>
    </xf>
    <xf numFmtId="0" fontId="87" fillId="30" borderId="85">
      <alignment horizontal="left" vertical="top" wrapText="1"/>
    </xf>
    <xf numFmtId="0" fontId="88" fillId="30" borderId="108">
      <alignment horizontal="left" vertical="top" wrapText="1"/>
    </xf>
    <xf numFmtId="0" fontId="87" fillId="30" borderId="109">
      <alignment horizontal="left" vertical="top" wrapText="1"/>
    </xf>
    <xf numFmtId="0" fontId="87" fillId="30" borderId="108">
      <alignment horizontal="left" vertical="top"/>
    </xf>
    <xf numFmtId="37" fontId="89" fillId="0" borderId="0"/>
    <xf numFmtId="0" fontId="90" fillId="0" borderId="110"/>
    <xf numFmtId="0" fontId="91" fillId="0" borderId="0"/>
    <xf numFmtId="0" fontId="67" fillId="22" borderId="0">
      <alignment horizontal="center"/>
    </xf>
    <xf numFmtId="0" fontId="92" fillId="22" borderId="0"/>
    <xf numFmtId="0" fontId="11" fillId="0" borderId="111" applyNumberFormat="0" applyFont="0" applyFill="0" applyAlignment="0" applyProtection="0"/>
    <xf numFmtId="0" fontId="11" fillId="0" borderId="111" applyNumberFormat="0" applyFont="0" applyFill="0" applyAlignment="0" applyProtection="0"/>
    <xf numFmtId="0" fontId="11" fillId="0" borderId="111" applyNumberFormat="0" applyFont="0" applyFill="0" applyAlignment="0" applyProtection="0"/>
    <xf numFmtId="0" fontId="11" fillId="0" borderId="111" applyNumberFormat="0" applyFont="0" applyFill="0" applyAlignment="0" applyProtection="0"/>
    <xf numFmtId="0" fontId="11" fillId="0" borderId="111" applyNumberFormat="0" applyFont="0" applyFill="0" applyAlignment="0" applyProtection="0"/>
    <xf numFmtId="0" fontId="11" fillId="0" borderId="111" applyNumberFormat="0" applyFont="0" applyFill="0" applyAlignment="0" applyProtection="0"/>
    <xf numFmtId="0" fontId="11" fillId="0" borderId="111" applyNumberFormat="0" applyFont="0" applyFill="0" applyAlignment="0" applyProtection="0"/>
    <xf numFmtId="0" fontId="11" fillId="0" borderId="111" applyNumberFormat="0" applyFont="0" applyFill="0" applyAlignment="0" applyProtection="0"/>
    <xf numFmtId="0" fontId="11" fillId="0" borderId="111" applyNumberFormat="0" applyFont="0" applyFill="0" applyAlignment="0" applyProtection="0"/>
    <xf numFmtId="0" fontId="11" fillId="0" borderId="111" applyNumberFormat="0" applyFont="0" applyFill="0" applyAlignment="0" applyProtection="0"/>
    <xf numFmtId="0" fontId="11" fillId="0" borderId="111" applyNumberFormat="0" applyFont="0" applyFill="0" applyAlignment="0" applyProtection="0"/>
    <xf numFmtId="0" fontId="11" fillId="0" borderId="111" applyNumberFormat="0" applyFont="0" applyFill="0" applyAlignment="0" applyProtection="0"/>
    <xf numFmtId="0" fontId="11" fillId="0" borderId="111" applyNumberFormat="0" applyFont="0" applyFill="0" applyAlignment="0" applyProtection="0"/>
    <xf numFmtId="0" fontId="11" fillId="0" borderId="111" applyNumberFormat="0" applyFont="0" applyFill="0" applyAlignment="0" applyProtection="0"/>
    <xf numFmtId="0" fontId="11" fillId="0" borderId="111" applyNumberFormat="0" applyFont="0" applyFill="0" applyAlignment="0" applyProtection="0"/>
    <xf numFmtId="0" fontId="11" fillId="0" borderId="111" applyNumberFormat="0" applyFont="0" applyFill="0" applyAlignment="0" applyProtection="0"/>
    <xf numFmtId="0" fontId="11" fillId="0" borderId="111" applyNumberFormat="0" applyFont="0" applyFill="0" applyAlignment="0" applyProtection="0"/>
    <xf numFmtId="0" fontId="11" fillId="0" borderId="111" applyNumberFormat="0" applyFont="0" applyFill="0" applyAlignment="0" applyProtection="0"/>
    <xf numFmtId="0" fontId="11" fillId="0" borderId="111" applyNumberFormat="0" applyFont="0" applyFill="0" applyAlignment="0" applyProtection="0"/>
    <xf numFmtId="0" fontId="11" fillId="0" borderId="111" applyNumberFormat="0" applyFont="0" applyFill="0" applyAlignment="0" applyProtection="0"/>
    <xf numFmtId="0" fontId="11" fillId="0" borderId="111" applyNumberFormat="0" applyFont="0" applyFill="0" applyAlignment="0" applyProtection="0"/>
    <xf numFmtId="0" fontId="11" fillId="0" borderId="111" applyNumberFormat="0" applyFont="0" applyFill="0" applyAlignment="0" applyProtection="0"/>
    <xf numFmtId="0" fontId="11" fillId="0" borderId="111" applyNumberFormat="0" applyFont="0" applyFill="0" applyAlignment="0" applyProtection="0"/>
    <xf numFmtId="0" fontId="11" fillId="0" borderId="111" applyNumberFormat="0" applyFont="0" applyFill="0" applyAlignment="0" applyProtection="0"/>
    <xf numFmtId="0" fontId="93" fillId="0" borderId="0"/>
    <xf numFmtId="41" fontId="94" fillId="0" borderId="0" applyFont="0" applyFill="0" applyBorder="0" applyAlignment="0" applyProtection="0"/>
    <xf numFmtId="0" fontId="95" fillId="0" borderId="0"/>
    <xf numFmtId="164" fontId="16" fillId="0" borderId="0" applyFont="0" applyFill="0" applyBorder="0" applyAlignment="0" applyProtection="0"/>
    <xf numFmtId="0" fontId="7" fillId="0" borderId="0"/>
    <xf numFmtId="9" fontId="7" fillId="0" borderId="0" applyFont="0" applyFill="0" applyBorder="0" applyAlignment="0" applyProtection="0"/>
    <xf numFmtId="0" fontId="112" fillId="0" borderId="0"/>
    <xf numFmtId="192" fontId="112" fillId="0" borderId="0"/>
    <xf numFmtId="0" fontId="113" fillId="0" borderId="0"/>
    <xf numFmtId="0" fontId="114" fillId="0" borderId="0"/>
    <xf numFmtId="0" fontId="114" fillId="0" borderId="0">
      <alignment horizontal="left"/>
    </xf>
    <xf numFmtId="0" fontId="7" fillId="0" borderId="0"/>
    <xf numFmtId="9" fontId="7" fillId="0" borderId="0" applyFont="0" applyFill="0" applyBorder="0" applyAlignment="0" applyProtection="0"/>
    <xf numFmtId="0" fontId="113" fillId="0" borderId="0"/>
    <xf numFmtId="0" fontId="6" fillId="0" borderId="0"/>
    <xf numFmtId="9" fontId="6" fillId="0" borderId="0" applyFont="0" applyFill="0" applyBorder="0" applyAlignment="0" applyProtection="0"/>
    <xf numFmtId="0" fontId="5" fillId="0" borderId="0"/>
    <xf numFmtId="9" fontId="5" fillId="0" borderId="0" applyFont="0" applyFill="0" applyBorder="0" applyAlignment="0" applyProtection="0"/>
    <xf numFmtId="0" fontId="4" fillId="0" borderId="0"/>
    <xf numFmtId="9" fontId="4" fillId="0" borderId="0" applyFont="0" applyFill="0" applyBorder="0" applyAlignment="0" applyProtection="0"/>
    <xf numFmtId="164" fontId="4" fillId="0" borderId="0" applyFont="0" applyFill="0" applyBorder="0" applyAlignment="0" applyProtection="0"/>
    <xf numFmtId="0" fontId="142" fillId="0" borderId="0" applyNumberForma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164" fontId="19" fillId="0" borderId="0" applyFont="0" applyFill="0" applyBorder="0" applyAlignment="0" applyProtection="0"/>
    <xf numFmtId="0" fontId="2" fillId="0" borderId="0"/>
    <xf numFmtId="9" fontId="2"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cellStyleXfs>
  <cellXfs count="1927">
    <xf numFmtId="0" fontId="0" fillId="0" borderId="0" xfId="0"/>
    <xf numFmtId="0" fontId="9" fillId="0" borderId="0" xfId="0" applyFont="1"/>
    <xf numFmtId="0" fontId="10" fillId="0" borderId="1" xfId="0" applyFont="1" applyBorder="1"/>
    <xf numFmtId="165" fontId="10" fillId="0" borderId="2" xfId="0" applyNumberFormat="1" applyFont="1" applyFill="1" applyBorder="1" applyAlignment="1">
      <alignment horizontal="center" vertical="center"/>
    </xf>
    <xf numFmtId="165" fontId="10" fillId="0" borderId="3" xfId="0" applyNumberFormat="1" applyFont="1" applyFill="1" applyBorder="1" applyAlignment="1">
      <alignment horizontal="center" vertical="center"/>
    </xf>
    <xf numFmtId="165" fontId="10" fillId="0" borderId="4" xfId="0" applyNumberFormat="1" applyFont="1" applyFill="1" applyBorder="1" applyAlignment="1">
      <alignment horizontal="center" vertical="center"/>
    </xf>
    <xf numFmtId="0" fontId="10" fillId="0" borderId="5" xfId="0" applyFont="1" applyBorder="1"/>
    <xf numFmtId="9" fontId="12" fillId="0" borderId="6" xfId="1" applyFont="1" applyFill="1" applyBorder="1" applyAlignment="1">
      <alignment vertical="center"/>
    </xf>
    <xf numFmtId="9" fontId="12" fillId="0" borderId="7" xfId="1" applyFont="1" applyFill="1" applyBorder="1" applyAlignment="1">
      <alignment vertical="center"/>
    </xf>
    <xf numFmtId="9" fontId="12" fillId="0" borderId="8" xfId="1" applyFont="1" applyFill="1" applyBorder="1" applyAlignment="1">
      <alignment vertical="center"/>
    </xf>
    <xf numFmtId="0" fontId="10" fillId="0" borderId="9" xfId="0" applyFont="1" applyBorder="1"/>
    <xf numFmtId="9" fontId="12" fillId="0" borderId="10" xfId="1" applyFont="1" applyFill="1" applyBorder="1" applyAlignment="1">
      <alignment vertical="center"/>
    </xf>
    <xf numFmtId="9" fontId="12" fillId="0" borderId="11" xfId="1" applyFont="1" applyFill="1" applyBorder="1" applyAlignment="1">
      <alignment vertical="center"/>
    </xf>
    <xf numFmtId="9" fontId="12" fillId="0" borderId="12" xfId="1" applyFont="1" applyFill="1" applyBorder="1" applyAlignment="1">
      <alignment vertical="center"/>
    </xf>
    <xf numFmtId="0" fontId="13" fillId="0" borderId="0" xfId="2" applyFont="1" applyAlignment="1">
      <alignment horizontal="left" vertical="center"/>
    </xf>
    <xf numFmtId="0" fontId="10" fillId="0" borderId="0" xfId="2" applyFont="1"/>
    <xf numFmtId="0" fontId="10" fillId="0" borderId="13" xfId="2" applyFont="1" applyBorder="1"/>
    <xf numFmtId="0" fontId="10" fillId="0" borderId="15" xfId="2" applyFont="1" applyBorder="1"/>
    <xf numFmtId="3" fontId="10" fillId="0" borderId="16" xfId="2" applyNumberFormat="1" applyFont="1" applyBorder="1"/>
    <xf numFmtId="166" fontId="10" fillId="0" borderId="17" xfId="2" applyNumberFormat="1" applyFont="1" applyBorder="1"/>
    <xf numFmtId="166" fontId="10" fillId="0" borderId="18" xfId="2" applyNumberFormat="1" applyFont="1" applyBorder="1"/>
    <xf numFmtId="166" fontId="10" fillId="0" borderId="19" xfId="2" applyNumberFormat="1" applyFont="1" applyBorder="1"/>
    <xf numFmtId="166" fontId="10" fillId="0" borderId="20" xfId="2" applyNumberFormat="1" applyFont="1" applyBorder="1"/>
    <xf numFmtId="166" fontId="10" fillId="0" borderId="21" xfId="2" applyNumberFormat="1" applyFont="1" applyBorder="1"/>
    <xf numFmtId="166" fontId="10" fillId="0" borderId="22" xfId="2" applyNumberFormat="1" applyFont="1" applyBorder="1"/>
    <xf numFmtId="3" fontId="10" fillId="0" borderId="23" xfId="2" applyNumberFormat="1" applyFont="1" applyBorder="1"/>
    <xf numFmtId="166" fontId="10" fillId="0" borderId="24" xfId="2" applyNumberFormat="1" applyFont="1" applyBorder="1"/>
    <xf numFmtId="166" fontId="10" fillId="0" borderId="25" xfId="2" applyNumberFormat="1" applyFont="1" applyBorder="1"/>
    <xf numFmtId="166" fontId="10" fillId="0" borderId="26" xfId="2" applyNumberFormat="1" applyFont="1" applyBorder="1"/>
    <xf numFmtId="0" fontId="11" fillId="0" borderId="0" xfId="2" applyAlignment="1">
      <alignment vertical="center"/>
    </xf>
    <xf numFmtId="0" fontId="14" fillId="0" borderId="0" xfId="2" applyFont="1" applyAlignment="1">
      <alignment horizontal="center" vertical="center"/>
    </xf>
    <xf numFmtId="0" fontId="10" fillId="0" borderId="0" xfId="2" applyFont="1" applyAlignment="1">
      <alignment vertical="center"/>
    </xf>
    <xf numFmtId="0" fontId="10" fillId="0" borderId="27" xfId="2" applyFont="1" applyBorder="1" applyAlignment="1">
      <alignment vertical="center"/>
    </xf>
    <xf numFmtId="0" fontId="13" fillId="0" borderId="13" xfId="2" applyNumberFormat="1" applyFont="1" applyBorder="1" applyAlignment="1">
      <alignment horizontal="center" vertical="center"/>
    </xf>
    <xf numFmtId="0" fontId="13" fillId="0" borderId="14" xfId="2" applyNumberFormat="1" applyFont="1" applyBorder="1" applyAlignment="1">
      <alignment horizontal="center" vertical="center"/>
    </xf>
    <xf numFmtId="0" fontId="10" fillId="0" borderId="15" xfId="2" applyNumberFormat="1" applyFont="1" applyBorder="1" applyAlignment="1">
      <alignment horizontal="center" vertical="center"/>
    </xf>
    <xf numFmtId="0" fontId="10" fillId="0" borderId="1" xfId="2" applyFont="1" applyBorder="1" applyAlignment="1">
      <alignment vertical="center"/>
    </xf>
    <xf numFmtId="167" fontId="10" fillId="0" borderId="17" xfId="3" applyNumberFormat="1" applyFont="1" applyBorder="1" applyAlignment="1">
      <alignment horizontal="center" vertical="center"/>
    </xf>
    <xf numFmtId="167" fontId="10" fillId="0" borderId="18" xfId="3" applyNumberFormat="1" applyFont="1" applyBorder="1" applyAlignment="1">
      <alignment horizontal="center" vertical="center"/>
    </xf>
    <xf numFmtId="167" fontId="10" fillId="0" borderId="19" xfId="3" applyNumberFormat="1" applyFont="1" applyBorder="1" applyAlignment="1">
      <alignment horizontal="center" vertical="center"/>
    </xf>
    <xf numFmtId="0" fontId="13" fillId="0" borderId="0" xfId="2" applyFont="1" applyAlignment="1">
      <alignment horizontal="center" vertical="center"/>
    </xf>
    <xf numFmtId="0" fontId="10" fillId="0" borderId="16" xfId="2" applyFont="1" applyBorder="1" applyAlignment="1">
      <alignment vertical="center"/>
    </xf>
    <xf numFmtId="167" fontId="10" fillId="0" borderId="28" xfId="3" applyNumberFormat="1" applyFont="1" applyBorder="1" applyAlignment="1">
      <alignment horizontal="center" vertical="center"/>
    </xf>
    <xf numFmtId="167" fontId="10" fillId="0" borderId="29" xfId="3" applyNumberFormat="1" applyFont="1" applyBorder="1" applyAlignment="1">
      <alignment horizontal="center" vertical="center"/>
    </xf>
    <xf numFmtId="167" fontId="10" fillId="0" borderId="30" xfId="3" applyNumberFormat="1" applyFont="1" applyBorder="1" applyAlignment="1">
      <alignment horizontal="center" vertical="center"/>
    </xf>
    <xf numFmtId="0" fontId="10" fillId="0" borderId="31" xfId="2" applyFont="1" applyBorder="1" applyAlignment="1">
      <alignment vertical="center"/>
    </xf>
    <xf numFmtId="167" fontId="10" fillId="0" borderId="13" xfId="3" applyNumberFormat="1" applyFont="1" applyBorder="1" applyAlignment="1">
      <alignment horizontal="center" vertical="center"/>
    </xf>
    <xf numFmtId="167" fontId="10" fillId="0" borderId="14" xfId="3" applyNumberFormat="1" applyFont="1" applyBorder="1" applyAlignment="1">
      <alignment horizontal="center" vertical="center"/>
    </xf>
    <xf numFmtId="167" fontId="10" fillId="0" borderId="15" xfId="3" applyNumberFormat="1" applyFont="1" applyBorder="1" applyAlignment="1">
      <alignment horizontal="center" vertical="center"/>
    </xf>
    <xf numFmtId="0" fontId="10" fillId="0" borderId="23" xfId="2" applyFont="1" applyBorder="1" applyAlignment="1">
      <alignment horizontal="left" vertical="center"/>
    </xf>
    <xf numFmtId="168" fontId="10" fillId="0" borderId="13" xfId="3" applyNumberFormat="1" applyFont="1" applyBorder="1" applyAlignment="1">
      <alignment horizontal="center" vertical="center"/>
    </xf>
    <xf numFmtId="168" fontId="10" fillId="0" borderId="14" xfId="3" applyNumberFormat="1" applyFont="1" applyBorder="1" applyAlignment="1">
      <alignment horizontal="center" vertical="center"/>
    </xf>
    <xf numFmtId="168" fontId="10" fillId="0" borderId="15" xfId="3" applyNumberFormat="1" applyFont="1" applyBorder="1" applyAlignment="1">
      <alignment horizontal="center" vertical="center"/>
    </xf>
    <xf numFmtId="0" fontId="11" fillId="0" borderId="0" xfId="2"/>
    <xf numFmtId="0" fontId="10" fillId="0" borderId="31" xfId="2" applyFont="1" applyBorder="1"/>
    <xf numFmtId="0" fontId="10" fillId="0" borderId="14" xfId="2" applyFont="1" applyBorder="1"/>
    <xf numFmtId="0" fontId="10" fillId="0" borderId="16" xfId="2" applyFont="1" applyBorder="1"/>
    <xf numFmtId="167" fontId="10" fillId="0" borderId="32" xfId="1" applyNumberFormat="1" applyFont="1" applyBorder="1"/>
    <xf numFmtId="167" fontId="10" fillId="0" borderId="33" xfId="1" applyNumberFormat="1" applyFont="1" applyBorder="1"/>
    <xf numFmtId="167" fontId="10" fillId="0" borderId="34" xfId="1" applyNumberFormat="1" applyFont="1" applyBorder="1"/>
    <xf numFmtId="0" fontId="10" fillId="0" borderId="23" xfId="2" applyFont="1" applyBorder="1"/>
    <xf numFmtId="167" fontId="10" fillId="0" borderId="24" xfId="1" applyNumberFormat="1" applyFont="1" applyBorder="1"/>
    <xf numFmtId="167" fontId="10" fillId="0" borderId="25" xfId="1" applyNumberFormat="1" applyFont="1" applyBorder="1"/>
    <xf numFmtId="167" fontId="10" fillId="0" borderId="26" xfId="1" applyNumberFormat="1" applyFont="1" applyBorder="1"/>
    <xf numFmtId="166" fontId="11" fillId="0" borderId="13" xfId="2" applyNumberFormat="1" applyBorder="1"/>
    <xf numFmtId="166" fontId="11" fillId="0" borderId="14" xfId="2" applyNumberFormat="1" applyBorder="1"/>
    <xf numFmtId="166" fontId="11" fillId="0" borderId="15" xfId="2" applyNumberFormat="1" applyBorder="1"/>
    <xf numFmtId="0" fontId="8" fillId="0" borderId="0" xfId="7"/>
    <xf numFmtId="167" fontId="15" fillId="0" borderId="35" xfId="3" applyNumberFormat="1" applyFont="1" applyBorder="1"/>
    <xf numFmtId="0" fontId="15" fillId="0" borderId="36" xfId="7" applyFont="1" applyBorder="1"/>
    <xf numFmtId="169" fontId="15" fillId="0" borderId="26" xfId="8" applyNumberFormat="1" applyFont="1" applyBorder="1"/>
    <xf numFmtId="169" fontId="15" fillId="0" borderId="25" xfId="8" applyNumberFormat="1" applyFont="1" applyBorder="1"/>
    <xf numFmtId="169" fontId="15" fillId="0" borderId="35" xfId="8" applyNumberFormat="1" applyFont="1" applyBorder="1"/>
    <xf numFmtId="0" fontId="15" fillId="0" borderId="37" xfId="7" applyFont="1" applyBorder="1"/>
    <xf numFmtId="169" fontId="15" fillId="0" borderId="34" xfId="8" applyNumberFormat="1" applyFont="1" applyBorder="1"/>
    <xf numFmtId="169" fontId="15" fillId="0" borderId="33" xfId="8" applyNumberFormat="1" applyFont="1" applyBorder="1"/>
    <xf numFmtId="169" fontId="15" fillId="0" borderId="38" xfId="8" applyNumberFormat="1" applyFont="1" applyBorder="1"/>
    <xf numFmtId="0" fontId="15" fillId="0" borderId="39" xfId="7" applyFont="1" applyBorder="1"/>
    <xf numFmtId="0" fontId="15" fillId="0" borderId="15" xfId="7" applyFont="1" applyBorder="1"/>
    <xf numFmtId="0" fontId="15" fillId="0" borderId="14" xfId="7" applyFont="1" applyBorder="1"/>
    <xf numFmtId="0" fontId="15" fillId="0" borderId="40" xfId="7" applyFont="1" applyBorder="1"/>
    <xf numFmtId="0" fontId="13" fillId="0" borderId="0" xfId="7" applyFont="1" applyAlignment="1">
      <alignment horizontal="left" vertical="center"/>
    </xf>
    <xf numFmtId="0" fontId="9" fillId="0" borderId="0" xfId="7" applyFont="1" applyFill="1" applyBorder="1"/>
    <xf numFmtId="0" fontId="16" fillId="0" borderId="0" xfId="7" applyFont="1"/>
    <xf numFmtId="0" fontId="10" fillId="0" borderId="36" xfId="7" applyFont="1" applyBorder="1"/>
    <xf numFmtId="0" fontId="10" fillId="0" borderId="27" xfId="7" applyFont="1" applyFill="1" applyBorder="1" applyAlignment="1">
      <alignment horizontal="center" vertical="center"/>
    </xf>
    <xf numFmtId="0" fontId="10" fillId="0" borderId="41" xfId="7" applyFont="1" applyBorder="1" applyAlignment="1">
      <alignment horizontal="left" wrapText="1"/>
    </xf>
    <xf numFmtId="9" fontId="17" fillId="0" borderId="42" xfId="3" applyFont="1" applyBorder="1"/>
    <xf numFmtId="9" fontId="17" fillId="0" borderId="18" xfId="3" applyFont="1" applyBorder="1"/>
    <xf numFmtId="9" fontId="10" fillId="0" borderId="37" xfId="3" applyFont="1" applyBorder="1" applyAlignment="1">
      <alignment horizontal="left" wrapText="1"/>
    </xf>
    <xf numFmtId="9" fontId="17" fillId="0" borderId="35" xfId="3" applyFont="1" applyBorder="1"/>
    <xf numFmtId="9" fontId="17" fillId="0" borderId="25" xfId="3" applyFont="1" applyBorder="1"/>
    <xf numFmtId="9" fontId="17" fillId="0" borderId="26" xfId="3" applyFont="1" applyBorder="1"/>
    <xf numFmtId="0" fontId="18" fillId="0" borderId="0" xfId="9" applyFont="1" applyAlignment="1"/>
    <xf numFmtId="0" fontId="15" fillId="0" borderId="0" xfId="9" applyFont="1"/>
    <xf numFmtId="0" fontId="15" fillId="0" borderId="5" xfId="9" applyFont="1" applyBorder="1"/>
    <xf numFmtId="0" fontId="15" fillId="0" borderId="46" xfId="9" applyFont="1" applyBorder="1"/>
    <xf numFmtId="0" fontId="10" fillId="2" borderId="47" xfId="9" applyFont="1" applyFill="1" applyBorder="1" applyAlignment="1">
      <alignment horizontal="right"/>
    </xf>
    <xf numFmtId="0" fontId="10" fillId="2" borderId="48" xfId="9" applyFont="1" applyFill="1" applyBorder="1" applyAlignment="1">
      <alignment horizontal="right"/>
    </xf>
    <xf numFmtId="0" fontId="10" fillId="2" borderId="49" xfId="9" applyFont="1" applyFill="1" applyBorder="1" applyAlignment="1">
      <alignment horizontal="right"/>
    </xf>
    <xf numFmtId="0" fontId="10" fillId="0" borderId="41" xfId="11" applyFont="1" applyFill="1" applyBorder="1" applyAlignment="1">
      <alignment vertical="center"/>
    </xf>
    <xf numFmtId="3" fontId="10" fillId="2" borderId="32" xfId="9" applyNumberFormat="1" applyFont="1" applyFill="1" applyBorder="1"/>
    <xf numFmtId="3" fontId="10" fillId="2" borderId="33" xfId="9" applyNumberFormat="1" applyFont="1" applyFill="1" applyBorder="1"/>
    <xf numFmtId="3" fontId="10" fillId="2" borderId="34" xfId="9" applyNumberFormat="1" applyFont="1" applyFill="1" applyBorder="1"/>
    <xf numFmtId="0" fontId="10" fillId="0" borderId="50" xfId="11" applyFont="1" applyFill="1" applyBorder="1" applyAlignment="1">
      <alignment vertical="center"/>
    </xf>
    <xf numFmtId="3" fontId="10" fillId="2" borderId="20" xfId="9" applyNumberFormat="1" applyFont="1" applyFill="1" applyBorder="1"/>
    <xf numFmtId="3" fontId="10" fillId="2" borderId="21" xfId="9" applyNumberFormat="1" applyFont="1" applyFill="1" applyBorder="1"/>
    <xf numFmtId="3" fontId="10" fillId="2" borderId="22" xfId="9" applyNumberFormat="1" applyFont="1" applyFill="1" applyBorder="1"/>
    <xf numFmtId="0" fontId="10" fillId="0" borderId="37" xfId="11" applyFont="1" applyFill="1" applyBorder="1" applyAlignment="1">
      <alignment vertical="center"/>
    </xf>
    <xf numFmtId="3" fontId="10" fillId="2" borderId="24" xfId="9" applyNumberFormat="1" applyFont="1" applyFill="1" applyBorder="1"/>
    <xf numFmtId="3" fontId="10" fillId="2" borderId="25" xfId="9" applyNumberFormat="1" applyFont="1" applyFill="1" applyBorder="1"/>
    <xf numFmtId="3" fontId="10" fillId="2" borderId="26" xfId="9" applyNumberFormat="1" applyFont="1" applyFill="1" applyBorder="1"/>
    <xf numFmtId="3" fontId="15" fillId="0" borderId="0" xfId="9" applyNumberFormat="1" applyFont="1"/>
    <xf numFmtId="0" fontId="9" fillId="0" borderId="0" xfId="9" applyFont="1" applyFill="1" applyAlignment="1">
      <alignment horizontal="left"/>
    </xf>
    <xf numFmtId="0" fontId="21" fillId="0" borderId="0" xfId="9" applyFont="1" applyFill="1" applyAlignment="1">
      <alignment horizontal="center"/>
    </xf>
    <xf numFmtId="0" fontId="22" fillId="0" borderId="0" xfId="9" applyFont="1" applyFill="1" applyAlignment="1">
      <alignment horizontal="center"/>
    </xf>
    <xf numFmtId="0" fontId="23" fillId="0" borderId="0" xfId="9" applyFont="1" applyFill="1" applyAlignment="1">
      <alignment horizontal="center"/>
    </xf>
    <xf numFmtId="0" fontId="23" fillId="0" borderId="0" xfId="9" applyFont="1" applyFill="1"/>
    <xf numFmtId="0" fontId="24" fillId="0" borderId="0" xfId="9" applyFont="1" applyFill="1"/>
    <xf numFmtId="0" fontId="21" fillId="0" borderId="0" xfId="9" applyFont="1"/>
    <xf numFmtId="0" fontId="21" fillId="0" borderId="0" xfId="9" applyFont="1" applyAlignment="1">
      <alignment horizontal="center"/>
    </xf>
    <xf numFmtId="0" fontId="23" fillId="0" borderId="0" xfId="9" applyFont="1" applyAlignment="1">
      <alignment horizontal="center"/>
    </xf>
    <xf numFmtId="0" fontId="23" fillId="0" borderId="0" xfId="9" applyFont="1"/>
    <xf numFmtId="0" fontId="21" fillId="0" borderId="0" xfId="9" applyFont="1" applyAlignment="1">
      <alignment wrapText="1"/>
    </xf>
    <xf numFmtId="0" fontId="13" fillId="0" borderId="36" xfId="9" applyFont="1" applyBorder="1" applyAlignment="1">
      <alignment horizontal="center" vertical="center"/>
    </xf>
    <xf numFmtId="0" fontId="13" fillId="0" borderId="36" xfId="9" applyFont="1" applyBorder="1" applyAlignment="1">
      <alignment horizontal="center" wrapText="1"/>
    </xf>
    <xf numFmtId="0" fontId="23" fillId="0" borderId="0" xfId="9" applyFont="1" applyAlignment="1">
      <alignment wrapText="1"/>
    </xf>
    <xf numFmtId="0" fontId="13" fillId="3" borderId="36" xfId="9" applyFont="1" applyFill="1" applyBorder="1" applyAlignment="1">
      <alignment horizontal="center"/>
    </xf>
    <xf numFmtId="0" fontId="13" fillId="3" borderId="36" xfId="9" applyFont="1" applyFill="1" applyBorder="1" applyAlignment="1">
      <alignment horizontal="center" wrapText="1"/>
    </xf>
    <xf numFmtId="0" fontId="13" fillId="0" borderId="36" xfId="9" applyFont="1" applyFill="1" applyBorder="1" applyAlignment="1">
      <alignment horizontal="center" vertical="center" wrapText="1"/>
    </xf>
    <xf numFmtId="167" fontId="25" fillId="0" borderId="53" xfId="9" applyNumberFormat="1" applyFont="1" applyBorder="1" applyAlignment="1">
      <alignment horizontal="center" vertical="center"/>
    </xf>
    <xf numFmtId="167" fontId="25" fillId="0" borderId="54" xfId="9" applyNumberFormat="1" applyFont="1" applyBorder="1" applyAlignment="1">
      <alignment horizontal="center" vertical="center"/>
    </xf>
    <xf numFmtId="9" fontId="25" fillId="0" borderId="55" xfId="9" applyNumberFormat="1" applyFont="1" applyBorder="1" applyAlignment="1">
      <alignment horizontal="center" vertical="center"/>
    </xf>
    <xf numFmtId="0" fontId="13" fillId="0" borderId="57" xfId="9" applyFont="1" applyFill="1" applyBorder="1" applyAlignment="1">
      <alignment horizontal="center"/>
    </xf>
    <xf numFmtId="167" fontId="10" fillId="2" borderId="57" xfId="9" applyNumberFormat="1" applyFont="1" applyFill="1" applyBorder="1" applyAlignment="1">
      <alignment horizontal="center"/>
    </xf>
    <xf numFmtId="0" fontId="10" fillId="2" borderId="57" xfId="9" applyFont="1" applyFill="1" applyBorder="1" applyAlignment="1">
      <alignment horizontal="center"/>
    </xf>
    <xf numFmtId="167" fontId="10" fillId="2" borderId="57" xfId="18" applyNumberFormat="1" applyFont="1" applyFill="1" applyBorder="1" applyAlignment="1">
      <alignment horizontal="center"/>
    </xf>
    <xf numFmtId="0" fontId="10" fillId="2" borderId="58" xfId="9" applyFont="1" applyFill="1" applyBorder="1" applyAlignment="1">
      <alignment horizontal="center"/>
    </xf>
    <xf numFmtId="0" fontId="10" fillId="2" borderId="59" xfId="9" applyFont="1" applyFill="1" applyBorder="1" applyAlignment="1">
      <alignment horizontal="center"/>
    </xf>
    <xf numFmtId="0" fontId="26" fillId="0" borderId="0" xfId="9" applyFont="1"/>
    <xf numFmtId="0" fontId="13" fillId="0" borderId="57" xfId="9" applyFont="1" applyBorder="1" applyAlignment="1">
      <alignment horizontal="center"/>
    </xf>
    <xf numFmtId="0" fontId="13" fillId="0" borderId="60" xfId="9" applyFont="1" applyFill="1" applyBorder="1" applyAlignment="1">
      <alignment horizontal="center"/>
    </xf>
    <xf numFmtId="0" fontId="10" fillId="2" borderId="61" xfId="9" applyFont="1" applyFill="1" applyBorder="1" applyAlignment="1">
      <alignment horizontal="center"/>
    </xf>
    <xf numFmtId="0" fontId="10" fillId="2" borderId="62" xfId="9" applyFont="1" applyFill="1" applyBorder="1" applyAlignment="1">
      <alignment horizontal="center"/>
    </xf>
    <xf numFmtId="0" fontId="13" fillId="0" borderId="63" xfId="9" applyFont="1" applyBorder="1" applyAlignment="1">
      <alignment horizontal="center"/>
    </xf>
    <xf numFmtId="0" fontId="13" fillId="0" borderId="64" xfId="9" applyFont="1" applyBorder="1" applyAlignment="1">
      <alignment horizontal="center"/>
    </xf>
    <xf numFmtId="167" fontId="10" fillId="2" borderId="64" xfId="18" applyNumberFormat="1" applyFont="1" applyFill="1" applyBorder="1" applyAlignment="1">
      <alignment horizontal="center"/>
    </xf>
    <xf numFmtId="167" fontId="10" fillId="2" borderId="65" xfId="18" applyNumberFormat="1" applyFont="1" applyFill="1" applyBorder="1" applyAlignment="1">
      <alignment horizontal="center"/>
    </xf>
    <xf numFmtId="167" fontId="10" fillId="0" borderId="66" xfId="18" applyNumberFormat="1" applyFont="1" applyBorder="1" applyAlignment="1">
      <alignment horizontal="center"/>
    </xf>
    <xf numFmtId="167" fontId="10" fillId="2" borderId="63" xfId="18" applyNumberFormat="1" applyFont="1" applyFill="1" applyBorder="1" applyAlignment="1">
      <alignment horizontal="center"/>
    </xf>
    <xf numFmtId="167" fontId="10" fillId="2" borderId="58" xfId="18" applyNumberFormat="1" applyFont="1" applyFill="1" applyBorder="1" applyAlignment="1">
      <alignment horizontal="center"/>
    </xf>
    <xf numFmtId="167" fontId="10" fillId="0" borderId="59" xfId="18" applyNumberFormat="1" applyFont="1" applyBorder="1" applyAlignment="1">
      <alignment horizontal="center"/>
    </xf>
    <xf numFmtId="0" fontId="13" fillId="0" borderId="60" xfId="9" applyFont="1" applyBorder="1" applyAlignment="1">
      <alignment horizontal="center"/>
    </xf>
    <xf numFmtId="167" fontId="10" fillId="2" borderId="60" xfId="18" applyNumberFormat="1" applyFont="1" applyFill="1" applyBorder="1" applyAlignment="1">
      <alignment horizontal="center"/>
    </xf>
    <xf numFmtId="167" fontId="10" fillId="2" borderId="61" xfId="18" applyNumberFormat="1" applyFont="1" applyFill="1" applyBorder="1" applyAlignment="1">
      <alignment horizontal="center"/>
    </xf>
    <xf numFmtId="167" fontId="10" fillId="0" borderId="62" xfId="18" applyNumberFormat="1" applyFont="1" applyBorder="1" applyAlignment="1">
      <alignment horizontal="center"/>
    </xf>
    <xf numFmtId="0" fontId="13" fillId="2" borderId="57" xfId="9" applyFont="1" applyFill="1" applyBorder="1" applyAlignment="1">
      <alignment horizontal="center"/>
    </xf>
    <xf numFmtId="167" fontId="10" fillId="2" borderId="59" xfId="18" applyNumberFormat="1" applyFont="1" applyFill="1" applyBorder="1" applyAlignment="1">
      <alignment horizontal="center"/>
    </xf>
    <xf numFmtId="0" fontId="13" fillId="0" borderId="67" xfId="9" applyFont="1" applyFill="1" applyBorder="1" applyAlignment="1">
      <alignment horizontal="center"/>
    </xf>
    <xf numFmtId="167" fontId="10" fillId="2" borderId="67" xfId="18" applyNumberFormat="1" applyFont="1" applyFill="1" applyBorder="1" applyAlignment="1">
      <alignment horizontal="center"/>
    </xf>
    <xf numFmtId="167" fontId="10" fillId="0" borderId="68" xfId="18" applyNumberFormat="1" applyFont="1" applyFill="1" applyBorder="1" applyAlignment="1">
      <alignment horizontal="center"/>
    </xf>
    <xf numFmtId="167" fontId="10" fillId="0" borderId="69" xfId="18" applyNumberFormat="1" applyFont="1" applyFill="1" applyBorder="1" applyAlignment="1">
      <alignment horizontal="center"/>
    </xf>
    <xf numFmtId="167" fontId="10" fillId="0" borderId="70" xfId="18" applyNumberFormat="1" applyFont="1" applyFill="1" applyBorder="1" applyAlignment="1">
      <alignment horizontal="center"/>
    </xf>
    <xf numFmtId="0" fontId="13" fillId="2" borderId="71" xfId="9" applyFont="1" applyFill="1" applyBorder="1" applyAlignment="1">
      <alignment horizontal="center"/>
    </xf>
    <xf numFmtId="167" fontId="10" fillId="2" borderId="71" xfId="18" applyNumberFormat="1" applyFont="1" applyFill="1" applyBorder="1" applyAlignment="1">
      <alignment horizontal="center"/>
    </xf>
    <xf numFmtId="0" fontId="13" fillId="0" borderId="72" xfId="9" applyFont="1" applyFill="1" applyBorder="1" applyAlignment="1">
      <alignment horizontal="center"/>
    </xf>
    <xf numFmtId="167" fontId="10" fillId="0" borderId="72" xfId="9" applyNumberFormat="1" applyFont="1" applyFill="1" applyBorder="1" applyAlignment="1">
      <alignment horizontal="center"/>
    </xf>
    <xf numFmtId="167" fontId="10" fillId="0" borderId="73" xfId="9" applyNumberFormat="1" applyFont="1" applyFill="1" applyBorder="1" applyAlignment="1">
      <alignment horizontal="center"/>
    </xf>
    <xf numFmtId="167" fontId="10" fillId="0" borderId="74" xfId="9" applyNumberFormat="1" applyFont="1" applyFill="1" applyBorder="1" applyAlignment="1">
      <alignment horizontal="center"/>
    </xf>
    <xf numFmtId="167" fontId="10" fillId="0" borderId="75" xfId="9" applyNumberFormat="1" applyFont="1" applyFill="1" applyBorder="1" applyAlignment="1">
      <alignment horizontal="center"/>
    </xf>
    <xf numFmtId="0" fontId="13" fillId="4" borderId="63" xfId="9" applyFont="1" applyFill="1" applyBorder="1" applyAlignment="1">
      <alignment horizontal="center"/>
    </xf>
    <xf numFmtId="167" fontId="10" fillId="4" borderId="63" xfId="9" applyNumberFormat="1" applyFont="1" applyFill="1" applyBorder="1" applyAlignment="1">
      <alignment horizontal="center"/>
    </xf>
    <xf numFmtId="0" fontId="10" fillId="4" borderId="63" xfId="9" applyFont="1" applyFill="1" applyBorder="1" applyAlignment="1">
      <alignment horizontal="center"/>
    </xf>
    <xf numFmtId="167" fontId="10" fillId="5" borderId="77" xfId="18" applyNumberFormat="1" applyFont="1" applyFill="1" applyBorder="1" applyAlignment="1">
      <alignment horizontal="center"/>
    </xf>
    <xf numFmtId="167" fontId="10" fillId="5" borderId="78" xfId="18" applyNumberFormat="1" applyFont="1" applyFill="1" applyBorder="1" applyAlignment="1">
      <alignment horizontal="center"/>
    </xf>
    <xf numFmtId="167" fontId="10" fillId="5" borderId="79" xfId="18" applyNumberFormat="1" applyFont="1" applyFill="1" applyBorder="1" applyAlignment="1">
      <alignment horizontal="center"/>
    </xf>
    <xf numFmtId="0" fontId="13" fillId="4" borderId="57" xfId="9" applyFont="1" applyFill="1" applyBorder="1" applyAlignment="1">
      <alignment horizontal="center"/>
    </xf>
    <xf numFmtId="167" fontId="10" fillId="4" borderId="57" xfId="9" applyNumberFormat="1" applyFont="1" applyFill="1" applyBorder="1" applyAlignment="1">
      <alignment horizontal="center"/>
    </xf>
    <xf numFmtId="0" fontId="10" fillId="4" borderId="57" xfId="9" applyFont="1" applyFill="1" applyBorder="1" applyAlignment="1">
      <alignment horizontal="center"/>
    </xf>
    <xf numFmtId="167" fontId="10" fillId="4" borderId="57" xfId="18" applyNumberFormat="1" applyFont="1" applyFill="1" applyBorder="1" applyAlignment="1">
      <alignment horizontal="center"/>
    </xf>
    <xf numFmtId="167" fontId="10" fillId="4" borderId="60" xfId="18" applyNumberFormat="1" applyFont="1" applyFill="1" applyBorder="1" applyAlignment="1">
      <alignment horizontal="center"/>
    </xf>
    <xf numFmtId="0" fontId="13" fillId="4" borderId="60" xfId="9" applyFont="1" applyFill="1" applyBorder="1" applyAlignment="1">
      <alignment horizontal="center"/>
    </xf>
    <xf numFmtId="0" fontId="13" fillId="4" borderId="71" xfId="9" applyFont="1" applyFill="1" applyBorder="1" applyAlignment="1">
      <alignment horizontal="center"/>
    </xf>
    <xf numFmtId="167" fontId="10" fillId="4" borderId="71" xfId="18" applyNumberFormat="1" applyFont="1" applyFill="1" applyBorder="1" applyAlignment="1">
      <alignment horizontal="center"/>
    </xf>
    <xf numFmtId="0" fontId="13" fillId="4" borderId="72" xfId="9" applyFont="1" applyFill="1" applyBorder="1" applyAlignment="1">
      <alignment horizontal="center"/>
    </xf>
    <xf numFmtId="167" fontId="10" fillId="5" borderId="80" xfId="18" applyNumberFormat="1" applyFont="1" applyFill="1" applyBorder="1" applyAlignment="1">
      <alignment horizontal="center"/>
    </xf>
    <xf numFmtId="167" fontId="10" fillId="5" borderId="81" xfId="18" applyNumberFormat="1" applyFont="1" applyFill="1" applyBorder="1" applyAlignment="1">
      <alignment horizontal="center"/>
    </xf>
    <xf numFmtId="167" fontId="10" fillId="5" borderId="82" xfId="18" applyNumberFormat="1" applyFont="1" applyFill="1" applyBorder="1" applyAlignment="1">
      <alignment horizontal="center"/>
    </xf>
    <xf numFmtId="0" fontId="23" fillId="0" borderId="0" xfId="9" applyFont="1" applyBorder="1" applyAlignment="1">
      <alignment horizontal="center"/>
    </xf>
    <xf numFmtId="0" fontId="13" fillId="0" borderId="0" xfId="9" applyFont="1" applyBorder="1" applyAlignment="1">
      <alignment horizontal="center" wrapText="1"/>
    </xf>
    <xf numFmtId="0" fontId="23" fillId="0" borderId="0" xfId="9" applyFont="1" applyBorder="1"/>
    <xf numFmtId="0" fontId="16" fillId="0" borderId="0" xfId="9" applyAlignment="1">
      <alignment horizontal="center"/>
    </xf>
    <xf numFmtId="0" fontId="16" fillId="0" borderId="0" xfId="9"/>
    <xf numFmtId="0" fontId="18" fillId="0" borderId="0" xfId="9" applyFont="1" applyBorder="1"/>
    <xf numFmtId="0" fontId="63" fillId="0" borderId="0" xfId="9" applyFont="1" applyFill="1" applyBorder="1" applyAlignment="1">
      <alignment horizontal="center" vertical="center"/>
    </xf>
    <xf numFmtId="0" fontId="63" fillId="0" borderId="0" xfId="9" applyFont="1" applyFill="1" applyBorder="1" applyAlignment="1">
      <alignment horizontal="center" vertical="center" wrapText="1"/>
    </xf>
    <xf numFmtId="0" fontId="15" fillId="0" borderId="0" xfId="9" applyFont="1" applyBorder="1"/>
    <xf numFmtId="0" fontId="64" fillId="0" borderId="0" xfId="9" applyFont="1" applyFill="1" applyBorder="1" applyAlignment="1">
      <alignment horizontal="center" vertical="center"/>
    </xf>
    <xf numFmtId="0" fontId="15" fillId="0" borderId="0" xfId="9" applyFont="1" applyAlignment="1">
      <alignment vertical="center"/>
    </xf>
    <xf numFmtId="0" fontId="13" fillId="0" borderId="13" xfId="9" applyFont="1" applyFill="1" applyBorder="1" applyAlignment="1">
      <alignment horizontal="center" vertical="center" wrapText="1"/>
    </xf>
    <xf numFmtId="0" fontId="13" fillId="0" borderId="14" xfId="9" applyFont="1" applyFill="1" applyBorder="1" applyAlignment="1">
      <alignment horizontal="center" vertical="center" wrapText="1"/>
    </xf>
    <xf numFmtId="0" fontId="13" fillId="0" borderId="15" xfId="9" applyFont="1" applyFill="1" applyBorder="1" applyAlignment="1">
      <alignment horizontal="center" vertical="center" wrapText="1"/>
    </xf>
    <xf numFmtId="0" fontId="10" fillId="0" borderId="41" xfId="15" applyNumberFormat="1" applyFont="1" applyBorder="1" applyAlignment="1">
      <alignment horizontal="center" vertical="center" wrapText="1"/>
    </xf>
    <xf numFmtId="3" fontId="10" fillId="0" borderId="32" xfId="3" applyNumberFormat="1" applyFont="1" applyBorder="1" applyAlignment="1">
      <alignment horizontal="right" vertical="center" wrapText="1"/>
    </xf>
    <xf numFmtId="3" fontId="15" fillId="0" borderId="33" xfId="3" applyNumberFormat="1" applyFont="1" applyBorder="1" applyAlignment="1">
      <alignment horizontal="right" vertical="center"/>
    </xf>
    <xf numFmtId="3" fontId="10" fillId="0" borderId="33" xfId="3" applyNumberFormat="1" applyFont="1" applyBorder="1" applyAlignment="1">
      <alignment horizontal="right" vertical="center" wrapText="1"/>
    </xf>
    <xf numFmtId="3" fontId="15" fillId="0" borderId="34" xfId="3" applyNumberFormat="1" applyFont="1" applyBorder="1" applyAlignment="1">
      <alignment horizontal="right" vertical="center"/>
    </xf>
    <xf numFmtId="167" fontId="10" fillId="0" borderId="32" xfId="3" applyNumberFormat="1" applyFont="1" applyBorder="1" applyAlignment="1">
      <alignment horizontal="right" vertical="center" wrapText="1"/>
    </xf>
    <xf numFmtId="167" fontId="15" fillId="0" borderId="33" xfId="3" applyNumberFormat="1" applyFont="1" applyBorder="1" applyAlignment="1">
      <alignment horizontal="right" vertical="center"/>
    </xf>
    <xf numFmtId="167" fontId="10" fillId="0" borderId="33" xfId="3" applyNumberFormat="1" applyFont="1" applyBorder="1" applyAlignment="1">
      <alignment horizontal="right" vertical="center" wrapText="1"/>
    </xf>
    <xf numFmtId="167" fontId="15" fillId="0" borderId="34" xfId="3" applyNumberFormat="1" applyFont="1" applyBorder="1" applyAlignment="1">
      <alignment horizontal="right" vertical="center"/>
    </xf>
    <xf numFmtId="0" fontId="10" fillId="0" borderId="37" xfId="15" applyNumberFormat="1" applyFont="1" applyBorder="1" applyAlignment="1">
      <alignment horizontal="center" vertical="center" wrapText="1"/>
    </xf>
    <xf numFmtId="3" fontId="10" fillId="0" borderId="24" xfId="3" applyNumberFormat="1" applyFont="1" applyBorder="1" applyAlignment="1">
      <alignment horizontal="right" vertical="center" wrapText="1"/>
    </xf>
    <xf numFmtId="3" fontId="15" fillId="0" borderId="25" xfId="3" applyNumberFormat="1" applyFont="1" applyBorder="1" applyAlignment="1">
      <alignment horizontal="right" vertical="center"/>
    </xf>
    <xf numFmtId="3" fontId="10" fillId="0" borderId="25" xfId="3" applyNumberFormat="1" applyFont="1" applyBorder="1" applyAlignment="1">
      <alignment horizontal="right" vertical="center" wrapText="1"/>
    </xf>
    <xf numFmtId="3" fontId="15" fillId="0" borderId="26" xfId="3" applyNumberFormat="1" applyFont="1" applyBorder="1" applyAlignment="1">
      <alignment horizontal="right" vertical="center"/>
    </xf>
    <xf numFmtId="167" fontId="10" fillId="0" borderId="24" xfId="3" applyNumberFormat="1" applyFont="1" applyBorder="1" applyAlignment="1">
      <alignment horizontal="right" vertical="center" wrapText="1"/>
    </xf>
    <xf numFmtId="167" fontId="15" fillId="0" borderId="25" xfId="3" applyNumberFormat="1" applyFont="1" applyBorder="1" applyAlignment="1">
      <alignment horizontal="right" vertical="center"/>
    </xf>
    <xf numFmtId="167" fontId="10" fillId="0" borderId="25" xfId="3" applyNumberFormat="1" applyFont="1" applyBorder="1" applyAlignment="1">
      <alignment horizontal="right" vertical="center" wrapText="1"/>
    </xf>
    <xf numFmtId="167" fontId="15" fillId="0" borderId="26" xfId="3" applyNumberFormat="1" applyFont="1" applyBorder="1" applyAlignment="1">
      <alignment horizontal="right" vertical="center"/>
    </xf>
    <xf numFmtId="0" fontId="10" fillId="0" borderId="0" xfId="15" applyNumberFormat="1" applyFont="1" applyBorder="1" applyAlignment="1">
      <alignment horizontal="center" vertical="center" wrapText="1"/>
    </xf>
    <xf numFmtId="3" fontId="10" fillId="0" borderId="0" xfId="3" applyNumberFormat="1" applyFont="1" applyBorder="1" applyAlignment="1">
      <alignment horizontal="right" vertical="center" wrapText="1"/>
    </xf>
    <xf numFmtId="3" fontId="15" fillId="0" borderId="0" xfId="3" applyNumberFormat="1" applyFont="1" applyAlignment="1">
      <alignment horizontal="right"/>
    </xf>
    <xf numFmtId="0" fontId="15" fillId="2" borderId="0" xfId="9" applyFont="1" applyFill="1" applyBorder="1" applyAlignment="1"/>
    <xf numFmtId="0" fontId="15" fillId="2" borderId="0" xfId="9" applyFont="1" applyFill="1"/>
    <xf numFmtId="167" fontId="15" fillId="2" borderId="0" xfId="9" applyNumberFormat="1" applyFont="1" applyFill="1" applyBorder="1" applyAlignment="1"/>
    <xf numFmtId="167" fontId="15" fillId="2" borderId="0" xfId="18" applyNumberFormat="1" applyFont="1" applyFill="1" applyBorder="1" applyAlignment="1"/>
    <xf numFmtId="167" fontId="15" fillId="2" borderId="26" xfId="18" applyNumberFormat="1" applyFont="1" applyFill="1" applyBorder="1" applyAlignment="1"/>
    <xf numFmtId="167" fontId="15" fillId="2" borderId="25" xfId="18" applyNumberFormat="1" applyFont="1" applyFill="1" applyBorder="1" applyAlignment="1"/>
    <xf numFmtId="167" fontId="15" fillId="2" borderId="35" xfId="18" applyNumberFormat="1" applyFont="1" applyFill="1" applyBorder="1" applyAlignment="1"/>
    <xf numFmtId="167" fontId="17" fillId="2" borderId="37" xfId="18" applyNumberFormat="1" applyFont="1" applyFill="1" applyBorder="1"/>
    <xf numFmtId="167" fontId="15" fillId="2" borderId="22" xfId="9" applyNumberFormat="1" applyFont="1" applyFill="1" applyBorder="1" applyAlignment="1"/>
    <xf numFmtId="167" fontId="15" fillId="2" borderId="21" xfId="9" applyNumberFormat="1" applyFont="1" applyFill="1" applyBorder="1" applyAlignment="1"/>
    <xf numFmtId="167" fontId="15" fillId="2" borderId="100" xfId="9" applyNumberFormat="1" applyFont="1" applyFill="1" applyBorder="1" applyAlignment="1"/>
    <xf numFmtId="0" fontId="17" fillId="2" borderId="50" xfId="2" applyFont="1" applyFill="1" applyBorder="1"/>
    <xf numFmtId="167" fontId="15" fillId="2" borderId="19" xfId="18" applyNumberFormat="1" applyFont="1" applyFill="1" applyBorder="1" applyAlignment="1"/>
    <xf numFmtId="167" fontId="15" fillId="2" borderId="18" xfId="18" applyNumberFormat="1" applyFont="1" applyFill="1" applyBorder="1" applyAlignment="1"/>
    <xf numFmtId="167" fontId="15" fillId="2" borderId="42" xfId="18" applyNumberFormat="1" applyFont="1" applyFill="1" applyBorder="1" applyAlignment="1"/>
    <xf numFmtId="0" fontId="17" fillId="2" borderId="41" xfId="2" applyFont="1" applyFill="1" applyBorder="1"/>
    <xf numFmtId="0" fontId="18" fillId="2" borderId="0" xfId="9" applyFont="1" applyFill="1" applyBorder="1" applyAlignment="1">
      <alignment horizontal="center"/>
    </xf>
    <xf numFmtId="0" fontId="18" fillId="2" borderId="101" xfId="9" applyFont="1" applyFill="1" applyBorder="1" applyAlignment="1">
      <alignment horizontal="center"/>
    </xf>
    <xf numFmtId="0" fontId="18" fillId="2" borderId="102" xfId="9" applyFont="1" applyFill="1" applyBorder="1" applyAlignment="1">
      <alignment horizontal="center"/>
    </xf>
    <xf numFmtId="0" fontId="18" fillId="2" borderId="103" xfId="9" applyFont="1" applyFill="1" applyBorder="1" applyAlignment="1">
      <alignment horizontal="center"/>
    </xf>
    <xf numFmtId="0" fontId="15" fillId="2" borderId="36" xfId="9" applyFont="1" applyFill="1" applyBorder="1"/>
    <xf numFmtId="0" fontId="9" fillId="0" borderId="0" xfId="9" applyFont="1"/>
    <xf numFmtId="0" fontId="13" fillId="0" borderId="0" xfId="231" applyFont="1"/>
    <xf numFmtId="0" fontId="10" fillId="0" borderId="0" xfId="231" applyFont="1"/>
    <xf numFmtId="0" fontId="96" fillId="2" borderId="113" xfId="231" applyFont="1" applyFill="1" applyBorder="1" applyAlignment="1">
      <alignment horizontal="center" vertical="center" wrapText="1"/>
    </xf>
    <xf numFmtId="0" fontId="96" fillId="2" borderId="40" xfId="231" applyFont="1" applyFill="1" applyBorder="1" applyAlignment="1">
      <alignment horizontal="center" vertical="center" wrapText="1"/>
    </xf>
    <xf numFmtId="0" fontId="96" fillId="2" borderId="53" xfId="231" applyFont="1" applyFill="1" applyBorder="1" applyAlignment="1">
      <alignment horizontal="center" vertical="center" wrapText="1"/>
    </xf>
    <xf numFmtId="0" fontId="96" fillId="2" borderId="55" xfId="231" applyFont="1" applyFill="1" applyBorder="1" applyAlignment="1">
      <alignment horizontal="center" vertical="center" wrapText="1"/>
    </xf>
    <xf numFmtId="0" fontId="13" fillId="2" borderId="31" xfId="231" applyFont="1" applyFill="1" applyBorder="1" applyAlignment="1">
      <alignment horizontal="left" vertical="center" wrapText="1"/>
    </xf>
    <xf numFmtId="189" fontId="13" fillId="2" borderId="113" xfId="315" applyNumberFormat="1" applyFont="1" applyFill="1" applyBorder="1" applyAlignment="1">
      <alignment vertical="center"/>
    </xf>
    <xf numFmtId="189" fontId="13" fillId="2" borderId="114" xfId="315" applyNumberFormat="1" applyFont="1" applyFill="1" applyBorder="1" applyAlignment="1">
      <alignment vertical="center"/>
    </xf>
    <xf numFmtId="167" fontId="13" fillId="2" borderId="53" xfId="18" applyNumberFormat="1" applyFont="1" applyFill="1" applyBorder="1" applyAlignment="1">
      <alignment horizontal="center" vertical="center"/>
    </xf>
    <xf numFmtId="167" fontId="13" fillId="2" borderId="55" xfId="18" applyNumberFormat="1" applyFont="1" applyFill="1" applyBorder="1" applyAlignment="1">
      <alignment horizontal="center" vertical="center"/>
    </xf>
    <xf numFmtId="190" fontId="10" fillId="0" borderId="0" xfId="231" applyNumberFormat="1" applyFont="1"/>
    <xf numFmtId="0" fontId="10" fillId="2" borderId="115" xfId="231" applyFont="1" applyFill="1" applyBorder="1" applyAlignment="1">
      <alignment horizontal="left" vertical="center" wrapText="1"/>
    </xf>
    <xf numFmtId="189" fontId="10" fillId="2" borderId="116" xfId="315" applyNumberFormat="1" applyFont="1" applyFill="1" applyBorder="1" applyAlignment="1">
      <alignment vertical="center"/>
    </xf>
    <xf numFmtId="189" fontId="10" fillId="2" borderId="117" xfId="315" applyNumberFormat="1" applyFont="1" applyFill="1" applyBorder="1" applyAlignment="1">
      <alignment vertical="center"/>
    </xf>
    <xf numFmtId="167" fontId="10" fillId="2" borderId="118" xfId="18" applyNumberFormat="1" applyFont="1" applyFill="1" applyBorder="1" applyAlignment="1">
      <alignment horizontal="center" vertical="center"/>
    </xf>
    <xf numFmtId="167" fontId="10" fillId="2" borderId="119" xfId="18" applyNumberFormat="1" applyFont="1" applyFill="1" applyBorder="1" applyAlignment="1">
      <alignment horizontal="center" vertical="center"/>
    </xf>
    <xf numFmtId="0" fontId="10" fillId="2" borderId="16" xfId="231" applyFont="1" applyFill="1" applyBorder="1" applyAlignment="1">
      <alignment horizontal="left" vertical="center" wrapText="1"/>
    </xf>
    <xf numFmtId="189" fontId="10" fillId="2" borderId="120" xfId="315" applyNumberFormat="1" applyFont="1" applyFill="1" applyBorder="1" applyAlignment="1">
      <alignment vertical="center"/>
    </xf>
    <xf numFmtId="189" fontId="10" fillId="2" borderId="121" xfId="315" applyNumberFormat="1" applyFont="1" applyFill="1" applyBorder="1" applyAlignment="1">
      <alignment vertical="center"/>
    </xf>
    <xf numFmtId="167" fontId="10" fillId="2" borderId="107" xfId="18" applyNumberFormat="1" applyFont="1" applyFill="1" applyBorder="1" applyAlignment="1">
      <alignment horizontal="center" vertical="center"/>
    </xf>
    <xf numFmtId="167" fontId="10" fillId="2" borderId="122" xfId="18" applyNumberFormat="1" applyFont="1" applyFill="1" applyBorder="1" applyAlignment="1">
      <alignment horizontal="center" vertical="center"/>
    </xf>
    <xf numFmtId="0" fontId="97" fillId="0" borderId="0" xfId="231" applyFont="1"/>
    <xf numFmtId="0" fontId="10" fillId="2" borderId="123" xfId="231" applyFont="1" applyFill="1" applyBorder="1" applyAlignment="1">
      <alignment horizontal="left" vertical="center" wrapText="1"/>
    </xf>
    <xf numFmtId="189" fontId="10" fillId="2" borderId="124" xfId="315" applyNumberFormat="1" applyFont="1" applyFill="1" applyBorder="1" applyAlignment="1">
      <alignment vertical="center"/>
    </xf>
    <xf numFmtId="189" fontId="10" fillId="2" borderId="125" xfId="315" applyNumberFormat="1" applyFont="1" applyFill="1" applyBorder="1" applyAlignment="1">
      <alignment vertical="center"/>
    </xf>
    <xf numFmtId="167" fontId="10" fillId="2" borderId="126" xfId="18" applyNumberFormat="1" applyFont="1" applyFill="1" applyBorder="1" applyAlignment="1">
      <alignment horizontal="center" vertical="center"/>
    </xf>
    <xf numFmtId="167" fontId="10" fillId="2" borderId="127" xfId="18" applyNumberFormat="1" applyFont="1" applyFill="1" applyBorder="1" applyAlignment="1">
      <alignment horizontal="center" vertical="center"/>
    </xf>
    <xf numFmtId="189" fontId="10" fillId="2" borderId="120" xfId="315" applyNumberFormat="1" applyFont="1" applyFill="1" applyBorder="1" applyAlignment="1">
      <alignment horizontal="right" vertical="center"/>
    </xf>
    <xf numFmtId="0" fontId="10" fillId="0" borderId="0" xfId="231" applyFont="1" applyBorder="1"/>
    <xf numFmtId="0" fontId="10" fillId="0" borderId="0" xfId="231" applyFont="1" applyBorder="1" applyAlignment="1">
      <alignment horizontal="left" vertical="center" wrapText="1"/>
    </xf>
    <xf numFmtId="189" fontId="10" fillId="0" borderId="0" xfId="315" applyNumberFormat="1" applyFont="1" applyBorder="1" applyAlignment="1">
      <alignment vertical="center"/>
    </xf>
    <xf numFmtId="189" fontId="13" fillId="0" borderId="0" xfId="315" applyNumberFormat="1" applyFont="1" applyBorder="1" applyAlignment="1">
      <alignment vertical="center"/>
    </xf>
    <xf numFmtId="167" fontId="13" fillId="0" borderId="0" xfId="18" applyNumberFormat="1" applyFont="1" applyBorder="1" applyAlignment="1">
      <alignment horizontal="center" vertical="center"/>
    </xf>
    <xf numFmtId="0" fontId="13" fillId="2" borderId="1" xfId="231" applyFont="1" applyFill="1" applyBorder="1" applyAlignment="1">
      <alignment horizontal="left" vertical="center" wrapText="1"/>
    </xf>
    <xf numFmtId="189" fontId="13" fillId="2" borderId="128" xfId="315" applyNumberFormat="1" applyFont="1" applyFill="1" applyBorder="1" applyAlignment="1">
      <alignment vertical="center"/>
    </xf>
    <xf numFmtId="189" fontId="13" fillId="2" borderId="129" xfId="315" applyNumberFormat="1" applyFont="1" applyFill="1" applyBorder="1" applyAlignment="1">
      <alignment vertical="center"/>
    </xf>
    <xf numFmtId="167" fontId="13" fillId="2" borderId="130" xfId="18" applyNumberFormat="1" applyFont="1" applyFill="1" applyBorder="1" applyAlignment="1">
      <alignment horizontal="center" vertical="center"/>
    </xf>
    <xf numFmtId="167" fontId="13" fillId="2" borderId="131" xfId="18" applyNumberFormat="1" applyFont="1" applyFill="1" applyBorder="1" applyAlignment="1">
      <alignment horizontal="center" vertical="center"/>
    </xf>
    <xf numFmtId="0" fontId="13" fillId="2" borderId="132" xfId="231" applyFont="1" applyFill="1" applyBorder="1" applyAlignment="1">
      <alignment horizontal="left" vertical="center" wrapText="1"/>
    </xf>
    <xf numFmtId="189" fontId="13" fillId="2" borderId="133" xfId="315" applyNumberFormat="1" applyFont="1" applyFill="1" applyBorder="1" applyAlignment="1">
      <alignment vertical="center"/>
    </xf>
    <xf numFmtId="189" fontId="13" fillId="2" borderId="134" xfId="315" applyNumberFormat="1" applyFont="1" applyFill="1" applyBorder="1" applyAlignment="1">
      <alignment vertical="center"/>
    </xf>
    <xf numFmtId="167" fontId="13" fillId="2" borderId="135" xfId="18" applyNumberFormat="1" applyFont="1" applyFill="1" applyBorder="1" applyAlignment="1">
      <alignment horizontal="center" vertical="center"/>
    </xf>
    <xf numFmtId="167" fontId="13" fillId="2" borderId="136" xfId="18" applyNumberFormat="1" applyFont="1" applyFill="1" applyBorder="1" applyAlignment="1">
      <alignment horizontal="center" vertical="center"/>
    </xf>
    <xf numFmtId="1" fontId="10" fillId="0" borderId="0" xfId="231" applyNumberFormat="1" applyFont="1"/>
    <xf numFmtId="1" fontId="97" fillId="0" borderId="0" xfId="231" applyNumberFormat="1" applyFont="1"/>
    <xf numFmtId="2" fontId="97" fillId="0" borderId="0" xfId="231" applyNumberFormat="1" applyFont="1"/>
    <xf numFmtId="0" fontId="13" fillId="0" borderId="0" xfId="239" applyFont="1"/>
    <xf numFmtId="0" fontId="19" fillId="0" borderId="0" xfId="239"/>
    <xf numFmtId="0" fontId="9" fillId="0" borderId="36" xfId="239" applyFont="1" applyBorder="1" applyAlignment="1">
      <alignment horizontal="center" vertical="center" wrapText="1"/>
    </xf>
    <xf numFmtId="0" fontId="9" fillId="0" borderId="13" xfId="239" applyFont="1" applyBorder="1" applyAlignment="1">
      <alignment horizontal="center" vertical="center" wrapText="1"/>
    </xf>
    <xf numFmtId="0" fontId="9" fillId="0" borderId="15" xfId="239" applyFont="1" applyBorder="1" applyAlignment="1">
      <alignment horizontal="center" vertical="center" wrapText="1"/>
    </xf>
    <xf numFmtId="0" fontId="9" fillId="0" borderId="137" xfId="239" applyFont="1" applyBorder="1" applyAlignment="1">
      <alignment horizontal="left" vertical="center" wrapText="1"/>
    </xf>
    <xf numFmtId="167" fontId="9" fillId="0" borderId="138" xfId="273" applyNumberFormat="1" applyFont="1" applyFill="1" applyBorder="1" applyAlignment="1">
      <alignment horizontal="center" vertical="center"/>
    </xf>
    <xf numFmtId="191" fontId="19" fillId="0" borderId="0" xfId="239" applyNumberFormat="1"/>
    <xf numFmtId="0" fontId="98" fillId="0" borderId="139" xfId="239" applyFont="1" applyBorder="1" applyAlignment="1">
      <alignment horizontal="left" vertical="center" wrapText="1"/>
    </xf>
    <xf numFmtId="0" fontId="9" fillId="0" borderId="139" xfId="239" applyFont="1" applyBorder="1" applyAlignment="1">
      <alignment horizontal="left" vertical="center" wrapText="1"/>
    </xf>
    <xf numFmtId="167" fontId="19" fillId="0" borderId="0" xfId="239" applyNumberFormat="1"/>
    <xf numFmtId="0" fontId="98" fillId="0" borderId="76" xfId="239" applyFont="1" applyBorder="1" applyAlignment="1">
      <alignment horizontal="left" vertical="center" wrapText="1"/>
    </xf>
    <xf numFmtId="0" fontId="98" fillId="0" borderId="142" xfId="239" applyFont="1" applyBorder="1" applyAlignment="1">
      <alignment horizontal="left" vertical="center" wrapText="1"/>
    </xf>
    <xf numFmtId="0" fontId="9" fillId="0" borderId="143" xfId="239" applyFont="1" applyBorder="1" applyAlignment="1">
      <alignment horizontal="left" vertical="center" wrapText="1"/>
    </xf>
    <xf numFmtId="0" fontId="9" fillId="0" borderId="72" xfId="239" applyFont="1" applyBorder="1" applyAlignment="1">
      <alignment horizontal="left" vertical="center" wrapText="1"/>
    </xf>
    <xf numFmtId="167" fontId="9" fillId="0" borderId="145" xfId="273" applyNumberFormat="1" applyFont="1" applyBorder="1" applyAlignment="1">
      <alignment horizontal="center" vertical="center"/>
    </xf>
    <xf numFmtId="0" fontId="9" fillId="0" borderId="146" xfId="239" applyFont="1" applyBorder="1" applyAlignment="1">
      <alignment horizontal="center" vertical="center" wrapText="1"/>
    </xf>
    <xf numFmtId="0" fontId="9" fillId="0" borderId="36" xfId="239" applyFont="1" applyBorder="1" applyAlignment="1">
      <alignment horizontal="left" vertical="center" wrapText="1"/>
    </xf>
    <xf numFmtId="169" fontId="9" fillId="0" borderId="13" xfId="219" applyNumberFormat="1" applyFont="1" applyBorder="1" applyAlignment="1">
      <alignment vertical="center"/>
    </xf>
    <xf numFmtId="169" fontId="9" fillId="0" borderId="146" xfId="219" applyNumberFormat="1" applyFont="1" applyBorder="1" applyAlignment="1">
      <alignment vertical="center"/>
    </xf>
    <xf numFmtId="167" fontId="9" fillId="0" borderId="36" xfId="273" applyNumberFormat="1" applyFont="1" applyBorder="1" applyAlignment="1">
      <alignment horizontal="center" vertical="center"/>
    </xf>
    <xf numFmtId="0" fontId="13" fillId="0" borderId="36" xfId="239" quotePrefix="1" applyFont="1" applyBorder="1" applyAlignment="1">
      <alignment horizontal="left" vertical="center" wrapText="1"/>
    </xf>
    <xf numFmtId="169" fontId="9" fillId="0" borderId="13" xfId="219" applyNumberFormat="1" applyFont="1" applyBorder="1" applyAlignment="1">
      <alignment horizontal="center" vertical="center"/>
    </xf>
    <xf numFmtId="169" fontId="9" fillId="0" borderId="146" xfId="219" applyNumberFormat="1" applyFont="1" applyBorder="1" applyAlignment="1">
      <alignment horizontal="center" vertical="center"/>
    </xf>
    <xf numFmtId="0" fontId="98" fillId="0" borderId="147" xfId="239" applyFont="1" applyBorder="1" applyAlignment="1">
      <alignment horizontal="left" vertical="center" wrapText="1"/>
    </xf>
    <xf numFmtId="169" fontId="98" fillId="0" borderId="148" xfId="219" applyNumberFormat="1" applyFont="1" applyFill="1" applyBorder="1" applyAlignment="1">
      <alignment horizontal="center" vertical="center"/>
    </xf>
    <xf numFmtId="169" fontId="98" fillId="0" borderId="149" xfId="219" applyNumberFormat="1" applyFont="1" applyFill="1" applyBorder="1" applyAlignment="1">
      <alignment horizontal="center" vertical="center"/>
    </xf>
    <xf numFmtId="167" fontId="9" fillId="0" borderId="147" xfId="273" applyNumberFormat="1" applyFont="1" applyBorder="1" applyAlignment="1">
      <alignment horizontal="center" vertical="center"/>
    </xf>
    <xf numFmtId="169" fontId="9" fillId="0" borderId="144" xfId="219" applyNumberFormat="1" applyFont="1" applyFill="1" applyBorder="1" applyAlignment="1">
      <alignment horizontal="center" vertical="center"/>
    </xf>
    <xf numFmtId="169" fontId="9" fillId="0" borderId="150" xfId="219" applyNumberFormat="1" applyFont="1" applyFill="1" applyBorder="1" applyAlignment="1">
      <alignment horizontal="center" vertical="center"/>
    </xf>
    <xf numFmtId="167" fontId="9" fillId="0" borderId="72" xfId="273" applyNumberFormat="1" applyFont="1" applyFill="1" applyBorder="1" applyAlignment="1">
      <alignment horizontal="center" vertical="center"/>
    </xf>
    <xf numFmtId="0" fontId="9" fillId="0" borderId="0" xfId="231" applyFont="1" applyAlignment="1">
      <alignment vertical="center"/>
    </xf>
    <xf numFmtId="0" fontId="16" fillId="0" borderId="0" xfId="231"/>
    <xf numFmtId="0" fontId="16" fillId="0" borderId="0" xfId="231" applyAlignment="1">
      <alignment vertical="center"/>
    </xf>
    <xf numFmtId="3" fontId="101" fillId="0" borderId="44" xfId="231" applyNumberFormat="1" applyFont="1" applyBorder="1" applyAlignment="1">
      <alignment horizontal="center" vertical="center"/>
    </xf>
    <xf numFmtId="3" fontId="102" fillId="0" borderId="44" xfId="231" applyNumberFormat="1" applyFont="1" applyBorder="1" applyAlignment="1">
      <alignment horizontal="center" vertical="center"/>
    </xf>
    <xf numFmtId="1" fontId="101" fillId="0" borderId="44" xfId="231" applyNumberFormat="1" applyFont="1" applyBorder="1" applyAlignment="1">
      <alignment horizontal="center" vertical="center"/>
    </xf>
    <xf numFmtId="167" fontId="101" fillId="0" borderId="45" xfId="18" applyNumberFormat="1" applyFont="1" applyBorder="1" applyAlignment="1">
      <alignment horizontal="center" vertical="center" wrapText="1"/>
    </xf>
    <xf numFmtId="167" fontId="102" fillId="0" borderId="45" xfId="18" applyNumberFormat="1" applyFont="1" applyBorder="1" applyAlignment="1">
      <alignment horizontal="center" vertical="center"/>
    </xf>
    <xf numFmtId="3" fontId="101" fillId="0" borderId="93" xfId="231" applyNumberFormat="1" applyFont="1" applyBorder="1" applyAlignment="1">
      <alignment horizontal="center" vertical="center"/>
    </xf>
    <xf numFmtId="3" fontId="102" fillId="0" borderId="93" xfId="231" applyNumberFormat="1" applyFont="1" applyBorder="1" applyAlignment="1">
      <alignment horizontal="center" vertical="center"/>
    </xf>
    <xf numFmtId="1" fontId="101" fillId="0" borderId="93" xfId="231" applyNumberFormat="1" applyFont="1" applyBorder="1" applyAlignment="1">
      <alignment horizontal="center" vertical="center"/>
    </xf>
    <xf numFmtId="167" fontId="101" fillId="0" borderId="156" xfId="18" applyNumberFormat="1" applyFont="1" applyBorder="1" applyAlignment="1">
      <alignment horizontal="center" vertical="center" wrapText="1"/>
    </xf>
    <xf numFmtId="0" fontId="99" fillId="0" borderId="158" xfId="231" applyFont="1" applyBorder="1" applyAlignment="1">
      <alignment horizontal="center" vertical="center" wrapText="1"/>
    </xf>
    <xf numFmtId="3" fontId="101" fillId="0" borderId="158" xfId="231" applyNumberFormat="1" applyFont="1" applyBorder="1" applyAlignment="1">
      <alignment horizontal="center" vertical="center"/>
    </xf>
    <xf numFmtId="3" fontId="102" fillId="0" borderId="158" xfId="231" applyNumberFormat="1" applyFont="1" applyBorder="1" applyAlignment="1">
      <alignment horizontal="center" vertical="center"/>
    </xf>
    <xf numFmtId="167" fontId="101" fillId="0" borderId="159" xfId="18" applyNumberFormat="1" applyFont="1" applyBorder="1" applyAlignment="1">
      <alignment horizontal="center" vertical="center" wrapText="1"/>
    </xf>
    <xf numFmtId="0" fontId="100" fillId="0" borderId="160" xfId="231" applyFont="1" applyBorder="1" applyAlignment="1">
      <alignment horizontal="center" vertical="top" wrapText="1"/>
    </xf>
    <xf numFmtId="3" fontId="103" fillId="0" borderId="160" xfId="231" applyNumberFormat="1" applyFont="1" applyBorder="1" applyAlignment="1">
      <alignment horizontal="center"/>
    </xf>
    <xf numFmtId="3" fontId="104" fillId="0" borderId="160" xfId="231" applyNumberFormat="1" applyFont="1" applyBorder="1" applyAlignment="1">
      <alignment horizontal="center"/>
    </xf>
    <xf numFmtId="167" fontId="103" fillId="0" borderId="161" xfId="18" applyNumberFormat="1" applyFont="1" applyBorder="1" applyAlignment="1">
      <alignment horizontal="center" vertical="top" wrapText="1"/>
    </xf>
    <xf numFmtId="0" fontId="100" fillId="0" borderId="162" xfId="231" applyFont="1" applyBorder="1" applyAlignment="1">
      <alignment horizontal="center" vertical="top" wrapText="1"/>
    </xf>
    <xf numFmtId="3" fontId="103" fillId="0" borderId="162" xfId="231" applyNumberFormat="1" applyFont="1" applyBorder="1" applyAlignment="1">
      <alignment horizontal="center"/>
    </xf>
    <xf numFmtId="3" fontId="104" fillId="0" borderId="162" xfId="231" applyNumberFormat="1" applyFont="1" applyBorder="1" applyAlignment="1">
      <alignment horizontal="center"/>
    </xf>
    <xf numFmtId="167" fontId="103" fillId="0" borderId="163" xfId="18" applyNumberFormat="1" applyFont="1" applyBorder="1" applyAlignment="1">
      <alignment horizontal="center" vertical="top" wrapText="1"/>
    </xf>
    <xf numFmtId="0" fontId="100" fillId="0" borderId="164" xfId="231" applyFont="1" applyBorder="1" applyAlignment="1">
      <alignment horizontal="center" vertical="top" wrapText="1"/>
    </xf>
    <xf numFmtId="3" fontId="103" fillId="0" borderId="164" xfId="231" applyNumberFormat="1" applyFont="1" applyBorder="1" applyAlignment="1">
      <alignment horizontal="center"/>
    </xf>
    <xf numFmtId="3" fontId="104" fillId="0" borderId="164" xfId="231" applyNumberFormat="1" applyFont="1" applyBorder="1" applyAlignment="1">
      <alignment horizontal="center"/>
    </xf>
    <xf numFmtId="167" fontId="103" fillId="0" borderId="165" xfId="18" applyNumberFormat="1" applyFont="1" applyBorder="1" applyAlignment="1">
      <alignment horizontal="center" vertical="top" wrapText="1"/>
    </xf>
    <xf numFmtId="167" fontId="16" fillId="0" borderId="0" xfId="231" applyNumberFormat="1"/>
    <xf numFmtId="0" fontId="18" fillId="0" borderId="0" xfId="231" applyFont="1" applyFill="1"/>
    <xf numFmtId="0" fontId="15" fillId="0" borderId="0" xfId="231" applyFont="1" applyFill="1"/>
    <xf numFmtId="179" fontId="15" fillId="0" borderId="0" xfId="231" applyNumberFormat="1" applyFont="1" applyFill="1"/>
    <xf numFmtId="0" fontId="15" fillId="0" borderId="27" xfId="231" applyFont="1" applyFill="1" applyBorder="1"/>
    <xf numFmtId="0" fontId="15" fillId="0" borderId="27" xfId="315" applyNumberFormat="1" applyFont="1" applyFill="1" applyBorder="1"/>
    <xf numFmtId="189" fontId="15" fillId="0" borderId="27" xfId="315" applyNumberFormat="1" applyFont="1" applyFill="1" applyBorder="1"/>
    <xf numFmtId="0" fontId="15" fillId="0" borderId="76" xfId="231" applyFont="1" applyFill="1" applyBorder="1"/>
    <xf numFmtId="189" fontId="15" fillId="0" borderId="76" xfId="315" applyNumberFormat="1" applyFont="1" applyFill="1" applyBorder="1"/>
    <xf numFmtId="0" fontId="15" fillId="0" borderId="72" xfId="231" applyFont="1" applyFill="1" applyBorder="1"/>
    <xf numFmtId="189" fontId="15" fillId="0" borderId="72" xfId="231" applyNumberFormat="1" applyFont="1" applyFill="1" applyBorder="1"/>
    <xf numFmtId="0" fontId="16" fillId="0" borderId="0" xfId="231" applyFill="1"/>
    <xf numFmtId="0" fontId="9" fillId="0" borderId="0" xfId="231" applyFont="1" applyFill="1" applyAlignment="1">
      <alignment horizontal="left"/>
    </xf>
    <xf numFmtId="0" fontId="10" fillId="0" borderId="0" xfId="231" applyFont="1" applyFill="1"/>
    <xf numFmtId="0" fontId="10" fillId="4" borderId="0" xfId="231" applyFont="1" applyFill="1"/>
    <xf numFmtId="0" fontId="106" fillId="0" borderId="0" xfId="231" applyFont="1" applyFill="1"/>
    <xf numFmtId="0" fontId="13" fillId="0" borderId="31" xfId="231" applyFont="1" applyBorder="1" applyAlignment="1">
      <alignment horizontal="center" vertical="center"/>
    </xf>
    <xf numFmtId="0" fontId="13" fillId="0" borderId="36" xfId="231" applyFont="1" applyBorder="1" applyAlignment="1">
      <alignment horizontal="center" wrapText="1"/>
    </xf>
    <xf numFmtId="0" fontId="13" fillId="0" borderId="112" xfId="231" applyFont="1" applyBorder="1" applyAlignment="1">
      <alignment horizontal="center" vertical="center" wrapText="1"/>
    </xf>
    <xf numFmtId="0" fontId="13" fillId="0" borderId="63" xfId="231" applyFont="1" applyFill="1" applyBorder="1"/>
    <xf numFmtId="167" fontId="10" fillId="0" borderId="63" xfId="231" applyNumberFormat="1" applyFont="1" applyBorder="1"/>
    <xf numFmtId="167" fontId="10" fillId="0" borderId="0" xfId="231" applyNumberFormat="1" applyFont="1" applyFill="1"/>
    <xf numFmtId="0" fontId="13" fillId="0" borderId="57" xfId="231" applyFont="1" applyFill="1" applyBorder="1"/>
    <xf numFmtId="167" fontId="10" fillId="0" borderId="57" xfId="231" applyNumberFormat="1" applyFont="1" applyBorder="1"/>
    <xf numFmtId="0" fontId="13" fillId="0" borderId="60" xfId="231" applyFont="1" applyFill="1" applyBorder="1"/>
    <xf numFmtId="167" fontId="10" fillId="0" borderId="60" xfId="231" applyNumberFormat="1" applyFont="1" applyBorder="1"/>
    <xf numFmtId="0" fontId="13" fillId="0" borderId="71" xfId="231" applyFont="1" applyFill="1" applyBorder="1"/>
    <xf numFmtId="167" fontId="10" fillId="0" borderId="71" xfId="231" applyNumberFormat="1" applyFont="1" applyBorder="1"/>
    <xf numFmtId="0" fontId="12" fillId="0" borderId="14" xfId="2" applyNumberFormat="1" applyFont="1" applyFill="1" applyBorder="1" applyAlignment="1">
      <alignment horizontal="center" vertical="center" wrapText="1"/>
    </xf>
    <xf numFmtId="0" fontId="12" fillId="0" borderId="15" xfId="2" applyNumberFormat="1" applyFont="1" applyFill="1" applyBorder="1" applyAlignment="1">
      <alignment horizontal="center" vertical="center" wrapText="1"/>
    </xf>
    <xf numFmtId="0" fontId="99" fillId="0" borderId="0" xfId="316" applyFont="1" applyFill="1" applyAlignment="1">
      <alignment horizontal="left" vertical="center"/>
    </xf>
    <xf numFmtId="0" fontId="97" fillId="0" borderId="0" xfId="316" applyFont="1" applyFill="1" applyAlignment="1"/>
    <xf numFmtId="0" fontId="97" fillId="0" borderId="0" xfId="316" applyFont="1" applyFill="1" applyAlignment="1">
      <alignment horizontal="center"/>
    </xf>
    <xf numFmtId="0" fontId="97" fillId="0" borderId="0" xfId="316" applyFont="1" applyFill="1"/>
    <xf numFmtId="0" fontId="107" fillId="0" borderId="0" xfId="316" applyFont="1" applyFill="1" applyAlignment="1">
      <alignment horizontal="left" vertical="center"/>
    </xf>
    <xf numFmtId="167" fontId="97" fillId="0" borderId="0" xfId="316" applyNumberFormat="1" applyFont="1" applyFill="1" applyAlignment="1">
      <alignment horizontal="center"/>
    </xf>
    <xf numFmtId="0" fontId="15" fillId="0" borderId="0" xfId="316" applyFont="1" applyFill="1"/>
    <xf numFmtId="0" fontId="25" fillId="0" borderId="36" xfId="316" applyFont="1" applyFill="1" applyBorder="1" applyAlignment="1">
      <alignment horizontal="center" vertical="center" wrapText="1"/>
    </xf>
    <xf numFmtId="0" fontId="25" fillId="0" borderId="113" xfId="316" applyFont="1" applyFill="1" applyBorder="1" applyAlignment="1">
      <alignment horizontal="center"/>
    </xf>
    <xf numFmtId="0" fontId="25" fillId="0" borderId="54" xfId="316" applyFont="1" applyFill="1" applyBorder="1" applyAlignment="1">
      <alignment horizontal="center"/>
    </xf>
    <xf numFmtId="0" fontId="25" fillId="0" borderId="55" xfId="316" applyFont="1" applyFill="1" applyBorder="1" applyAlignment="1">
      <alignment horizontal="center"/>
    </xf>
    <xf numFmtId="167" fontId="108" fillId="0" borderId="57" xfId="317" applyNumberFormat="1" applyFont="1" applyFill="1" applyBorder="1" applyAlignment="1">
      <alignment horizontal="center"/>
    </xf>
    <xf numFmtId="2" fontId="109" fillId="0" borderId="166" xfId="317" applyNumberFormat="1" applyFont="1" applyFill="1" applyBorder="1" applyAlignment="1">
      <alignment horizontal="center"/>
    </xf>
    <xf numFmtId="2" fontId="109" fillId="0" borderId="167" xfId="317" applyNumberFormat="1" applyFont="1" applyFill="1" applyBorder="1" applyAlignment="1">
      <alignment horizontal="center"/>
    </xf>
    <xf numFmtId="2" fontId="109" fillId="0" borderId="168" xfId="317" applyNumberFormat="1" applyFont="1" applyFill="1" applyBorder="1" applyAlignment="1">
      <alignment horizontal="center"/>
    </xf>
    <xf numFmtId="2" fontId="109" fillId="0" borderId="169" xfId="317" applyNumberFormat="1" applyFont="1" applyFill="1" applyBorder="1" applyAlignment="1">
      <alignment horizontal="center"/>
    </xf>
    <xf numFmtId="2" fontId="109" fillId="0" borderId="58" xfId="317" applyNumberFormat="1" applyFont="1" applyFill="1" applyBorder="1" applyAlignment="1">
      <alignment horizontal="center"/>
    </xf>
    <xf numFmtId="2" fontId="109" fillId="0" borderId="59" xfId="317" applyNumberFormat="1" applyFont="1" applyFill="1" applyBorder="1" applyAlignment="1">
      <alignment horizontal="center"/>
    </xf>
    <xf numFmtId="167" fontId="108" fillId="0" borderId="71" xfId="317" applyNumberFormat="1" applyFont="1" applyFill="1" applyBorder="1" applyAlignment="1">
      <alignment horizontal="center"/>
    </xf>
    <xf numFmtId="2" fontId="109" fillId="0" borderId="170" xfId="317" applyNumberFormat="1" applyFont="1" applyFill="1" applyBorder="1" applyAlignment="1">
      <alignment horizontal="center"/>
    </xf>
    <xf numFmtId="2" fontId="109" fillId="0" borderId="171" xfId="317" applyNumberFormat="1" applyFont="1" applyFill="1" applyBorder="1" applyAlignment="1">
      <alignment horizontal="center"/>
    </xf>
    <xf numFmtId="2" fontId="109" fillId="0" borderId="172" xfId="317" applyNumberFormat="1" applyFont="1" applyFill="1" applyBorder="1" applyAlignment="1">
      <alignment horizontal="center"/>
    </xf>
    <xf numFmtId="167" fontId="15" fillId="0" borderId="0" xfId="316" applyNumberFormat="1" applyFont="1" applyFill="1"/>
    <xf numFmtId="0" fontId="108" fillId="0" borderId="0" xfId="316" applyFont="1" applyFill="1" applyBorder="1"/>
    <xf numFmtId="167" fontId="109" fillId="0" borderId="0" xfId="317" applyNumberFormat="1" applyFont="1" applyFill="1" applyBorder="1" applyAlignment="1">
      <alignment horizontal="center"/>
    </xf>
    <xf numFmtId="0" fontId="15" fillId="0" borderId="0" xfId="316" applyFont="1" applyFill="1" applyAlignment="1">
      <alignment horizontal="center"/>
    </xf>
    <xf numFmtId="0" fontId="110" fillId="0" borderId="0" xfId="316" applyFont="1" applyFill="1" applyAlignment="1">
      <alignment horizontal="justify" vertical="center"/>
    </xf>
    <xf numFmtId="0" fontId="111" fillId="0" borderId="0" xfId="316" applyFont="1" applyAlignment="1">
      <alignment horizontal="left" vertical="center"/>
    </xf>
    <xf numFmtId="0" fontId="7" fillId="0" borderId="0" xfId="316"/>
    <xf numFmtId="0" fontId="23" fillId="0" borderId="0" xfId="316" applyFont="1"/>
    <xf numFmtId="0" fontId="13" fillId="0" borderId="0" xfId="316" applyFont="1" applyFill="1" applyAlignment="1"/>
    <xf numFmtId="0" fontId="13" fillId="0" borderId="0" xfId="316" applyFont="1" applyFill="1" applyAlignment="1">
      <alignment vertical="center"/>
    </xf>
    <xf numFmtId="0" fontId="23" fillId="0" borderId="0" xfId="316" applyFont="1" applyFill="1"/>
    <xf numFmtId="0" fontId="23" fillId="0" borderId="0" xfId="316" applyFont="1" applyFill="1" applyAlignment="1">
      <alignment horizontal="center"/>
    </xf>
    <xf numFmtId="0" fontId="9" fillId="0" borderId="0" xfId="316" applyFont="1" applyAlignment="1">
      <alignment horizontal="left"/>
    </xf>
    <xf numFmtId="0" fontId="10" fillId="0" borderId="0" xfId="323" applyFont="1"/>
    <xf numFmtId="167" fontId="10" fillId="0" borderId="0" xfId="317" applyNumberFormat="1" applyFont="1"/>
    <xf numFmtId="0" fontId="97" fillId="0" borderId="0" xfId="323" applyFont="1"/>
    <xf numFmtId="0" fontId="115" fillId="0" borderId="0" xfId="323" applyFont="1" applyFill="1"/>
    <xf numFmtId="167" fontId="10" fillId="0" borderId="0" xfId="317" applyNumberFormat="1" applyFont="1" applyFill="1" applyBorder="1" applyAlignment="1">
      <alignment horizontal="center" vertical="center"/>
    </xf>
    <xf numFmtId="179" fontId="7" fillId="0" borderId="0" xfId="316" applyNumberFormat="1"/>
    <xf numFmtId="179" fontId="97" fillId="0" borderId="0" xfId="323" applyNumberFormat="1" applyFont="1"/>
    <xf numFmtId="179" fontId="7" fillId="0" borderId="0" xfId="316" applyNumberFormat="1" applyFill="1"/>
    <xf numFmtId="0" fontId="13" fillId="0" borderId="173" xfId="323" applyFont="1" applyBorder="1" applyAlignment="1">
      <alignment horizontal="center" vertical="center" wrapText="1"/>
    </xf>
    <xf numFmtId="0" fontId="13" fillId="0" borderId="174" xfId="323" applyFont="1" applyBorder="1" applyAlignment="1">
      <alignment horizontal="center" vertical="center"/>
    </xf>
    <xf numFmtId="0" fontId="13" fillId="0" borderId="175" xfId="323" applyFont="1" applyBorder="1" applyAlignment="1">
      <alignment horizontal="center" vertical="center"/>
    </xf>
    <xf numFmtId="0" fontId="13" fillId="0" borderId="176" xfId="323" applyFont="1" applyBorder="1" applyAlignment="1">
      <alignment horizontal="center" vertical="center"/>
    </xf>
    <xf numFmtId="0" fontId="13" fillId="0" borderId="177" xfId="323" applyFont="1" applyFill="1" applyBorder="1" applyAlignment="1">
      <alignment horizontal="center" vertical="center"/>
    </xf>
    <xf numFmtId="0" fontId="13" fillId="0" borderId="178" xfId="323" applyFont="1" applyFill="1" applyBorder="1" applyAlignment="1">
      <alignment horizontal="center" vertical="center"/>
    </xf>
    <xf numFmtId="0" fontId="13" fillId="0" borderId="179" xfId="323" applyFont="1" applyFill="1" applyBorder="1" applyAlignment="1">
      <alignment horizontal="center" vertical="center"/>
    </xf>
    <xf numFmtId="0" fontId="13" fillId="0" borderId="176" xfId="323" applyFont="1" applyFill="1" applyBorder="1" applyAlignment="1">
      <alignment horizontal="center" vertical="center"/>
    </xf>
    <xf numFmtId="0" fontId="10" fillId="0" borderId="180" xfId="323" applyFont="1" applyBorder="1" applyAlignment="1">
      <alignment horizontal="center" vertical="center"/>
    </xf>
    <xf numFmtId="167" fontId="10" fillId="0" borderId="181" xfId="324" applyNumberFormat="1" applyFont="1" applyBorder="1" applyAlignment="1">
      <alignment horizontal="center" vertical="center"/>
    </xf>
    <xf numFmtId="167" fontId="10" fillId="0" borderId="182" xfId="324" applyNumberFormat="1" applyFont="1" applyBorder="1" applyAlignment="1">
      <alignment horizontal="center" vertical="center"/>
    </xf>
    <xf numFmtId="167" fontId="10" fillId="0" borderId="183" xfId="324" applyNumberFormat="1" applyFont="1" applyBorder="1" applyAlignment="1">
      <alignment horizontal="center" vertical="center"/>
    </xf>
    <xf numFmtId="167" fontId="10" fillId="0" borderId="184" xfId="324" applyNumberFormat="1" applyFont="1" applyFill="1" applyBorder="1" applyAlignment="1">
      <alignment horizontal="center" vertical="center"/>
    </xf>
    <xf numFmtId="167" fontId="10" fillId="0" borderId="185" xfId="324" applyNumberFormat="1" applyFont="1" applyFill="1" applyBorder="1" applyAlignment="1">
      <alignment horizontal="center" vertical="center"/>
    </xf>
    <xf numFmtId="167" fontId="10" fillId="0" borderId="186" xfId="324" applyNumberFormat="1" applyFont="1" applyFill="1" applyBorder="1" applyAlignment="1">
      <alignment horizontal="center" vertical="center"/>
    </xf>
    <xf numFmtId="167" fontId="10" fillId="0" borderId="183" xfId="324" applyNumberFormat="1" applyFont="1" applyFill="1" applyBorder="1" applyAlignment="1">
      <alignment horizontal="center" vertical="center"/>
    </xf>
    <xf numFmtId="167" fontId="97" fillId="0" borderId="0" xfId="323" applyNumberFormat="1" applyFont="1"/>
    <xf numFmtId="0" fontId="10" fillId="0" borderId="187" xfId="323" applyFont="1" applyBorder="1" applyAlignment="1">
      <alignment horizontal="center" vertical="center"/>
    </xf>
    <xf numFmtId="167" fontId="10" fillId="0" borderId="188" xfId="324" applyNumberFormat="1" applyFont="1" applyBorder="1" applyAlignment="1">
      <alignment horizontal="center" vertical="center"/>
    </xf>
    <xf numFmtId="167" fontId="10" fillId="0" borderId="189" xfId="324" applyNumberFormat="1" applyFont="1" applyBorder="1" applyAlignment="1">
      <alignment horizontal="center" vertical="center"/>
    </xf>
    <xf numFmtId="167" fontId="10" fillId="0" borderId="190" xfId="324" applyNumberFormat="1" applyFont="1" applyBorder="1" applyAlignment="1">
      <alignment horizontal="center" vertical="center"/>
    </xf>
    <xf numFmtId="167" fontId="10" fillId="0" borderId="191" xfId="324" applyNumberFormat="1" applyFont="1" applyFill="1" applyBorder="1" applyAlignment="1">
      <alignment horizontal="center" vertical="center"/>
    </xf>
    <xf numFmtId="167" fontId="10" fillId="0" borderId="192" xfId="324" applyNumberFormat="1" applyFont="1" applyFill="1" applyBorder="1" applyAlignment="1">
      <alignment horizontal="center" vertical="center"/>
    </xf>
    <xf numFmtId="167" fontId="10" fillId="0" borderId="193" xfId="324" applyNumberFormat="1" applyFont="1" applyFill="1" applyBorder="1" applyAlignment="1">
      <alignment horizontal="center" vertical="center"/>
    </xf>
    <xf numFmtId="167" fontId="10" fillId="0" borderId="190" xfId="324" applyNumberFormat="1" applyFont="1" applyFill="1" applyBorder="1" applyAlignment="1">
      <alignment horizontal="center" vertical="center"/>
    </xf>
    <xf numFmtId="0" fontId="10" fillId="0" borderId="194" xfId="323" applyFont="1" applyBorder="1" applyAlignment="1">
      <alignment horizontal="center" vertical="center"/>
    </xf>
    <xf numFmtId="167" fontId="10" fillId="0" borderId="195" xfId="317" applyNumberFormat="1" applyFont="1" applyBorder="1" applyAlignment="1">
      <alignment horizontal="center" vertical="center"/>
    </xf>
    <xf numFmtId="167" fontId="10" fillId="0" borderId="196" xfId="317" applyNumberFormat="1" applyFont="1" applyBorder="1" applyAlignment="1">
      <alignment horizontal="center" vertical="center"/>
    </xf>
    <xf numFmtId="167" fontId="10" fillId="0" borderId="196" xfId="324" applyNumberFormat="1" applyFont="1" applyBorder="1" applyAlignment="1">
      <alignment horizontal="center" vertical="center"/>
    </xf>
    <xf numFmtId="167" fontId="10" fillId="0" borderId="197" xfId="324" applyNumberFormat="1" applyFont="1" applyBorder="1" applyAlignment="1">
      <alignment horizontal="center" vertical="center"/>
    </xf>
    <xf numFmtId="167" fontId="10" fillId="0" borderId="198" xfId="324" applyNumberFormat="1" applyFont="1" applyFill="1" applyBorder="1" applyAlignment="1">
      <alignment horizontal="center" vertical="center"/>
    </xf>
    <xf numFmtId="167" fontId="10" fillId="0" borderId="199" xfId="324" applyNumberFormat="1" applyFont="1" applyFill="1" applyBorder="1" applyAlignment="1">
      <alignment horizontal="center" vertical="center"/>
    </xf>
    <xf numFmtId="167" fontId="10" fillId="0" borderId="200" xfId="324" applyNumberFormat="1" applyFont="1" applyFill="1" applyBorder="1" applyAlignment="1">
      <alignment horizontal="center" vertical="center"/>
    </xf>
    <xf numFmtId="167" fontId="10" fillId="0" borderId="197" xfId="324" applyNumberFormat="1" applyFont="1" applyFill="1" applyBorder="1" applyAlignment="1">
      <alignment horizontal="center" vertical="center"/>
    </xf>
    <xf numFmtId="0" fontId="10" fillId="0" borderId="201" xfId="323" applyFont="1" applyBorder="1" applyAlignment="1">
      <alignment horizontal="center" vertical="center"/>
    </xf>
    <xf numFmtId="167" fontId="15" fillId="0" borderId="202" xfId="324" applyNumberFormat="1" applyFont="1" applyBorder="1" applyAlignment="1">
      <alignment horizontal="center"/>
    </xf>
    <xf numFmtId="167" fontId="15" fillId="0" borderId="203" xfId="324" applyNumberFormat="1" applyFont="1" applyBorder="1" applyAlignment="1">
      <alignment horizontal="center"/>
    </xf>
    <xf numFmtId="167" fontId="15" fillId="0" borderId="204" xfId="324" applyNumberFormat="1" applyFont="1" applyBorder="1" applyAlignment="1">
      <alignment horizontal="center"/>
    </xf>
    <xf numFmtId="167" fontId="15" fillId="0" borderId="205" xfId="324" applyNumberFormat="1" applyFont="1" applyFill="1" applyBorder="1" applyAlignment="1">
      <alignment horizontal="center"/>
    </xf>
    <xf numFmtId="167" fontId="15" fillId="0" borderId="206" xfId="324" applyNumberFormat="1" applyFont="1" applyFill="1" applyBorder="1" applyAlignment="1">
      <alignment horizontal="center"/>
    </xf>
    <xf numFmtId="167" fontId="15" fillId="0" borderId="207" xfId="324" applyNumberFormat="1" applyFont="1" applyFill="1" applyBorder="1" applyAlignment="1">
      <alignment horizontal="center"/>
    </xf>
    <xf numFmtId="167" fontId="15" fillId="0" borderId="204" xfId="324" applyNumberFormat="1" applyFont="1" applyFill="1" applyBorder="1" applyAlignment="1">
      <alignment horizontal="center"/>
    </xf>
    <xf numFmtId="0" fontId="7" fillId="0" borderId="0" xfId="323"/>
    <xf numFmtId="165" fontId="7" fillId="0" borderId="0" xfId="316" applyNumberFormat="1" applyFill="1" applyBorder="1"/>
    <xf numFmtId="0" fontId="116" fillId="0" borderId="0" xfId="323" applyFont="1" applyBorder="1" applyAlignment="1">
      <alignment horizontal="center" vertical="center"/>
    </xf>
    <xf numFmtId="167" fontId="115" fillId="0" borderId="0" xfId="324" applyNumberFormat="1" applyFont="1" applyBorder="1" applyAlignment="1">
      <alignment horizontal="center" vertical="center"/>
    </xf>
    <xf numFmtId="0" fontId="7" fillId="0" borderId="0" xfId="323" applyFill="1"/>
    <xf numFmtId="167" fontId="118" fillId="0" borderId="0" xfId="324" applyNumberFormat="1" applyFont="1" applyBorder="1" applyAlignment="1">
      <alignment horizontal="center"/>
    </xf>
    <xf numFmtId="0" fontId="7" fillId="0" borderId="0" xfId="323" applyBorder="1"/>
    <xf numFmtId="0" fontId="99" fillId="0" borderId="0" xfId="323" applyFont="1" applyFill="1" applyAlignment="1">
      <alignment horizontal="left" vertical="center"/>
    </xf>
    <xf numFmtId="0" fontId="99" fillId="0" borderId="0" xfId="323" applyFont="1" applyFill="1" applyAlignment="1">
      <alignment horizontal="center" vertical="center"/>
    </xf>
    <xf numFmtId="0" fontId="113" fillId="0" borderId="0" xfId="325" applyAlignment="1">
      <alignment vertical="center"/>
    </xf>
    <xf numFmtId="0" fontId="113" fillId="0" borderId="0" xfId="325"/>
    <xf numFmtId="0" fontId="113" fillId="0" borderId="0" xfId="325" applyBorder="1" applyAlignment="1">
      <alignment horizontal="center" vertical="center"/>
    </xf>
    <xf numFmtId="2" fontId="109" fillId="0" borderId="208" xfId="317" applyNumberFormat="1" applyFont="1" applyFill="1" applyBorder="1" applyAlignment="1">
      <alignment horizontal="center"/>
    </xf>
    <xf numFmtId="0" fontId="113" fillId="0" borderId="0" xfId="325" applyNumberFormat="1"/>
    <xf numFmtId="0" fontId="25" fillId="0" borderId="209" xfId="323" applyNumberFormat="1" applyFont="1" applyFill="1" applyBorder="1" applyAlignment="1">
      <alignment horizontal="center" vertical="center" wrapText="1"/>
    </xf>
    <xf numFmtId="0" fontId="25" fillId="0" borderId="209" xfId="323" applyNumberFormat="1" applyFont="1" applyFill="1" applyBorder="1" applyAlignment="1">
      <alignment horizontal="center"/>
    </xf>
    <xf numFmtId="0" fontId="25" fillId="0" borderId="53" xfId="323" applyNumberFormat="1" applyFont="1" applyFill="1" applyBorder="1" applyAlignment="1">
      <alignment horizontal="center"/>
    </xf>
    <xf numFmtId="0" fontId="25" fillId="0" borderId="210" xfId="323" applyNumberFormat="1" applyFont="1" applyFill="1" applyBorder="1" applyAlignment="1">
      <alignment horizontal="center"/>
    </xf>
    <xf numFmtId="0" fontId="25" fillId="0" borderId="211" xfId="323" applyNumberFormat="1" applyFont="1" applyFill="1" applyBorder="1" applyAlignment="1">
      <alignment horizontal="center"/>
    </xf>
    <xf numFmtId="0" fontId="25" fillId="0" borderId="212" xfId="323" applyNumberFormat="1" applyFont="1" applyFill="1" applyBorder="1" applyAlignment="1">
      <alignment horizontal="center"/>
    </xf>
    <xf numFmtId="0" fontId="25" fillId="0" borderId="88" xfId="323" applyNumberFormat="1" applyFont="1" applyFill="1" applyBorder="1" applyAlignment="1">
      <alignment horizontal="center" vertical="center" wrapText="1"/>
    </xf>
    <xf numFmtId="0" fontId="25" fillId="0" borderId="213" xfId="323" applyNumberFormat="1" applyFont="1" applyFill="1" applyBorder="1" applyAlignment="1">
      <alignment horizontal="center"/>
    </xf>
    <xf numFmtId="0" fontId="108" fillId="0" borderId="214" xfId="317" applyNumberFormat="1" applyFont="1" applyFill="1" applyBorder="1" applyAlignment="1">
      <alignment horizontal="center"/>
    </xf>
    <xf numFmtId="0" fontId="109" fillId="0" borderId="63" xfId="317" applyNumberFormat="1" applyFont="1" applyFill="1" applyBorder="1" applyAlignment="1">
      <alignment horizontal="center"/>
    </xf>
    <xf numFmtId="0" fontId="109" fillId="0" borderId="166" xfId="317" applyNumberFormat="1" applyFont="1" applyFill="1" applyBorder="1" applyAlignment="1">
      <alignment horizontal="center"/>
    </xf>
    <xf numFmtId="0" fontId="108" fillId="0" borderId="57" xfId="317" applyNumberFormat="1" applyFont="1" applyFill="1" applyBorder="1" applyAlignment="1">
      <alignment horizontal="center"/>
    </xf>
    <xf numFmtId="0" fontId="109" fillId="0" borderId="167" xfId="317" applyNumberFormat="1" applyFont="1" applyFill="1" applyBorder="1" applyAlignment="1">
      <alignment horizontal="center"/>
    </xf>
    <xf numFmtId="0" fontId="109" fillId="0" borderId="215" xfId="317" applyNumberFormat="1" applyFont="1" applyFill="1" applyBorder="1" applyAlignment="1">
      <alignment horizontal="center"/>
    </xf>
    <xf numFmtId="0" fontId="108" fillId="0" borderId="216" xfId="317" applyNumberFormat="1" applyFont="1" applyFill="1" applyBorder="1" applyAlignment="1">
      <alignment horizontal="center"/>
    </xf>
    <xf numFmtId="0" fontId="109" fillId="0" borderId="168" xfId="317" applyNumberFormat="1" applyFont="1" applyFill="1" applyBorder="1" applyAlignment="1">
      <alignment horizontal="center"/>
    </xf>
    <xf numFmtId="0" fontId="109" fillId="0" borderId="57" xfId="317" applyNumberFormat="1" applyFont="1" applyFill="1" applyBorder="1" applyAlignment="1">
      <alignment horizontal="center"/>
    </xf>
    <xf numFmtId="0" fontId="109" fillId="0" borderId="169" xfId="317" applyNumberFormat="1" applyFont="1" applyFill="1" applyBorder="1" applyAlignment="1">
      <alignment horizontal="center"/>
    </xf>
    <xf numFmtId="0" fontId="109" fillId="0" borderId="58" xfId="317" applyNumberFormat="1" applyFont="1" applyFill="1" applyBorder="1" applyAlignment="1">
      <alignment horizontal="center"/>
    </xf>
    <xf numFmtId="0" fontId="109" fillId="0" borderId="217" xfId="317" applyNumberFormat="1" applyFont="1" applyFill="1" applyBorder="1" applyAlignment="1">
      <alignment horizontal="center"/>
    </xf>
    <xf numFmtId="0" fontId="108" fillId="0" borderId="218" xfId="317" applyNumberFormat="1" applyFont="1" applyFill="1" applyBorder="1" applyAlignment="1">
      <alignment horizontal="center"/>
    </xf>
    <xf numFmtId="0" fontId="109" fillId="0" borderId="59" xfId="317" applyNumberFormat="1" applyFont="1" applyFill="1" applyBorder="1" applyAlignment="1">
      <alignment horizontal="center"/>
    </xf>
    <xf numFmtId="0" fontId="108" fillId="0" borderId="71" xfId="317" applyNumberFormat="1" applyFont="1" applyFill="1" applyBorder="1" applyAlignment="1">
      <alignment horizontal="center"/>
    </xf>
    <xf numFmtId="0" fontId="109" fillId="0" borderId="71" xfId="317" applyNumberFormat="1" applyFont="1" applyFill="1" applyBorder="1" applyAlignment="1">
      <alignment horizontal="center"/>
    </xf>
    <xf numFmtId="0" fontId="109" fillId="0" borderId="170" xfId="317" applyNumberFormat="1" applyFont="1" applyFill="1" applyBorder="1" applyAlignment="1">
      <alignment horizontal="center"/>
    </xf>
    <xf numFmtId="0" fontId="109" fillId="0" borderId="171" xfId="317" applyNumberFormat="1" applyFont="1" applyFill="1" applyBorder="1" applyAlignment="1">
      <alignment horizontal="center"/>
    </xf>
    <xf numFmtId="0" fontId="109" fillId="0" borderId="219" xfId="317" applyNumberFormat="1" applyFont="1" applyFill="1" applyBorder="1" applyAlignment="1">
      <alignment horizontal="center"/>
    </xf>
    <xf numFmtId="0" fontId="108" fillId="0" borderId="220" xfId="317" applyNumberFormat="1" applyFont="1" applyFill="1" applyBorder="1" applyAlignment="1">
      <alignment horizontal="center"/>
    </xf>
    <xf numFmtId="0" fontId="109" fillId="0" borderId="172" xfId="317" applyNumberFormat="1" applyFont="1" applyFill="1" applyBorder="1" applyAlignment="1">
      <alignment horizontal="center"/>
    </xf>
    <xf numFmtId="0" fontId="119" fillId="0" borderId="0" xfId="325" applyFont="1" applyBorder="1" applyAlignment="1">
      <alignment horizontal="center" vertical="center"/>
    </xf>
    <xf numFmtId="179" fontId="119" fillId="0" borderId="0" xfId="325" applyNumberFormat="1" applyFont="1" applyBorder="1" applyAlignment="1">
      <alignment vertical="center"/>
    </xf>
    <xf numFmtId="0" fontId="84" fillId="0" borderId="0" xfId="325" applyFont="1" applyAlignment="1">
      <alignment horizontal="center" vertical="center"/>
    </xf>
    <xf numFmtId="0" fontId="120" fillId="0" borderId="0" xfId="325" applyFont="1" applyAlignment="1">
      <alignment vertical="center"/>
    </xf>
    <xf numFmtId="0" fontId="84" fillId="0" borderId="0" xfId="325" applyFont="1" applyAlignment="1">
      <alignment vertical="center"/>
    </xf>
    <xf numFmtId="0" fontId="84" fillId="0" borderId="0" xfId="325" applyFont="1" applyAlignment="1">
      <alignment vertical="center" wrapText="1"/>
    </xf>
    <xf numFmtId="0" fontId="84" fillId="0" borderId="0" xfId="325" applyFont="1" applyAlignment="1">
      <alignment horizontal="left" vertical="center" wrapText="1"/>
    </xf>
    <xf numFmtId="0" fontId="119" fillId="0" borderId="0" xfId="325" applyFont="1" applyAlignment="1">
      <alignment horizontal="center" vertical="center"/>
    </xf>
    <xf numFmtId="193" fontId="113" fillId="0" borderId="0" xfId="325" applyNumberFormat="1"/>
    <xf numFmtId="194" fontId="113" fillId="0" borderId="0" xfId="325" applyNumberFormat="1"/>
    <xf numFmtId="0" fontId="113" fillId="0" borderId="221" xfId="325" applyBorder="1"/>
    <xf numFmtId="0" fontId="113" fillId="0" borderId="222" xfId="325" applyBorder="1"/>
    <xf numFmtId="0" fontId="113" fillId="0" borderId="0" xfId="325" applyAlignment="1">
      <alignment horizontal="center"/>
    </xf>
    <xf numFmtId="0" fontId="7" fillId="0" borderId="0" xfId="323" applyAlignment="1">
      <alignment vertical="center"/>
    </xf>
    <xf numFmtId="0" fontId="25" fillId="0" borderId="36" xfId="323" applyNumberFormat="1" applyFont="1" applyFill="1" applyBorder="1" applyAlignment="1">
      <alignment horizontal="center" vertical="center" wrapText="1"/>
    </xf>
    <xf numFmtId="179" fontId="108" fillId="0" borderId="57" xfId="317" applyNumberFormat="1" applyFont="1" applyFill="1" applyBorder="1" applyAlignment="1">
      <alignment horizontal="center"/>
    </xf>
    <xf numFmtId="179" fontId="108" fillId="0" borderId="71" xfId="317" applyNumberFormat="1" applyFont="1" applyFill="1" applyBorder="1" applyAlignment="1">
      <alignment horizontal="center"/>
    </xf>
    <xf numFmtId="0" fontId="97" fillId="0" borderId="0" xfId="323" applyFont="1" applyFill="1"/>
    <xf numFmtId="0" fontId="97" fillId="0" borderId="0" xfId="323" applyFont="1" applyFill="1" applyAlignment="1">
      <alignment horizontal="center"/>
    </xf>
    <xf numFmtId="0" fontId="107" fillId="0" borderId="0" xfId="323" applyFont="1" applyFill="1" applyAlignment="1">
      <alignment horizontal="left" vertical="center"/>
    </xf>
    <xf numFmtId="0" fontId="15" fillId="0" borderId="0" xfId="323" applyFont="1" applyFill="1"/>
    <xf numFmtId="0" fontId="25" fillId="0" borderId="36" xfId="323" applyFont="1" applyFill="1" applyBorder="1" applyAlignment="1">
      <alignment horizontal="center" vertical="center" wrapText="1"/>
    </xf>
    <xf numFmtId="0" fontId="25" fillId="0" borderId="223" xfId="323" applyFont="1" applyFill="1" applyBorder="1" applyAlignment="1">
      <alignment horizontal="center"/>
    </xf>
    <xf numFmtId="0" fontId="25" fillId="0" borderId="224" xfId="323" applyFont="1" applyFill="1" applyBorder="1" applyAlignment="1">
      <alignment horizontal="center"/>
    </xf>
    <xf numFmtId="0" fontId="25" fillId="0" borderId="225" xfId="323" applyFont="1" applyFill="1" applyBorder="1" applyAlignment="1">
      <alignment horizontal="center"/>
    </xf>
    <xf numFmtId="167" fontId="109" fillId="0" borderId="166" xfId="317" applyNumberFormat="1" applyFont="1" applyFill="1" applyBorder="1" applyAlignment="1">
      <alignment horizontal="center"/>
    </xf>
    <xf numFmtId="167" fontId="109" fillId="0" borderId="167" xfId="317" applyNumberFormat="1" applyFont="1" applyFill="1" applyBorder="1" applyAlignment="1">
      <alignment horizontal="center"/>
    </xf>
    <xf numFmtId="167" fontId="109" fillId="0" borderId="168" xfId="317" applyNumberFormat="1" applyFont="1" applyFill="1" applyBorder="1" applyAlignment="1">
      <alignment horizontal="center"/>
    </xf>
    <xf numFmtId="167" fontId="109" fillId="0" borderId="169" xfId="317" applyNumberFormat="1" applyFont="1" applyFill="1" applyBorder="1" applyAlignment="1">
      <alignment horizontal="center"/>
    </xf>
    <xf numFmtId="167" fontId="109" fillId="0" borderId="58" xfId="317" applyNumberFormat="1" applyFont="1" applyFill="1" applyBorder="1" applyAlignment="1">
      <alignment horizontal="center"/>
    </xf>
    <xf numFmtId="167" fontId="109" fillId="0" borderId="59" xfId="317" applyNumberFormat="1" applyFont="1" applyFill="1" applyBorder="1" applyAlignment="1">
      <alignment horizontal="center"/>
    </xf>
    <xf numFmtId="167" fontId="109" fillId="0" borderId="170" xfId="317" applyNumberFormat="1" applyFont="1" applyFill="1" applyBorder="1" applyAlignment="1">
      <alignment horizontal="center"/>
    </xf>
    <xf numFmtId="167" fontId="109" fillId="0" borderId="171" xfId="317" applyNumberFormat="1" applyFont="1" applyFill="1" applyBorder="1" applyAlignment="1">
      <alignment horizontal="center"/>
    </xf>
    <xf numFmtId="167" fontId="109" fillId="0" borderId="172" xfId="317" applyNumberFormat="1" applyFont="1" applyFill="1" applyBorder="1" applyAlignment="1">
      <alignment horizontal="center"/>
    </xf>
    <xf numFmtId="0" fontId="108" fillId="0" borderId="0" xfId="323" applyFont="1" applyFill="1" applyBorder="1"/>
    <xf numFmtId="0" fontId="121" fillId="0" borderId="0" xfId="323" applyFont="1" applyFill="1"/>
    <xf numFmtId="0" fontId="110" fillId="0" borderId="0" xfId="323" applyFont="1" applyFill="1" applyAlignment="1">
      <alignment horizontal="justify" vertical="center"/>
    </xf>
    <xf numFmtId="0" fontId="13" fillId="0" borderId="0" xfId="323" applyFont="1" applyFill="1" applyAlignment="1">
      <alignment horizontal="center" wrapText="1"/>
    </xf>
    <xf numFmtId="0" fontId="99" fillId="0" borderId="0" xfId="323" applyFont="1" applyFill="1" applyBorder="1" applyAlignment="1">
      <alignment horizontal="left"/>
    </xf>
    <xf numFmtId="0" fontId="23" fillId="0" borderId="0" xfId="323" applyFont="1" applyFill="1"/>
    <xf numFmtId="0" fontId="23" fillId="0" borderId="0" xfId="323" applyFont="1" applyFill="1" applyAlignment="1">
      <alignment horizontal="center"/>
    </xf>
    <xf numFmtId="0" fontId="25" fillId="0" borderId="36" xfId="323" applyFont="1" applyFill="1" applyBorder="1" applyAlignment="1">
      <alignment horizontal="center"/>
    </xf>
    <xf numFmtId="0" fontId="108" fillId="0" borderId="57" xfId="323" applyFont="1" applyFill="1" applyBorder="1" applyAlignment="1">
      <alignment horizontal="center"/>
    </xf>
    <xf numFmtId="0" fontId="108" fillId="0" borderId="71" xfId="323" applyFont="1" applyFill="1" applyBorder="1" applyAlignment="1">
      <alignment horizontal="center"/>
    </xf>
    <xf numFmtId="167" fontId="23" fillId="0" borderId="0" xfId="323" applyNumberFormat="1" applyFont="1" applyFill="1" applyAlignment="1">
      <alignment horizontal="center"/>
    </xf>
    <xf numFmtId="0" fontId="9" fillId="0" borderId="0" xfId="323" applyFont="1" applyAlignment="1">
      <alignment horizontal="left"/>
    </xf>
    <xf numFmtId="0" fontId="13" fillId="0" borderId="226" xfId="323" applyFont="1" applyBorder="1"/>
    <xf numFmtId="0" fontId="13" fillId="0" borderId="227" xfId="323" applyFont="1" applyBorder="1" applyAlignment="1">
      <alignment wrapText="1"/>
    </xf>
    <xf numFmtId="179" fontId="10" fillId="0" borderId="63" xfId="323" applyNumberFormat="1" applyFont="1" applyBorder="1"/>
    <xf numFmtId="0" fontId="13" fillId="0" borderId="63" xfId="323" applyFont="1" applyBorder="1" applyAlignment="1">
      <alignment wrapText="1"/>
    </xf>
    <xf numFmtId="0" fontId="13" fillId="0" borderId="76" xfId="323" applyFont="1" applyBorder="1" applyAlignment="1">
      <alignment wrapText="1"/>
    </xf>
    <xf numFmtId="179" fontId="10" fillId="0" borderId="76" xfId="323" applyNumberFormat="1" applyFont="1" applyBorder="1"/>
    <xf numFmtId="179" fontId="10" fillId="0" borderId="227" xfId="323" applyNumberFormat="1" applyFont="1" applyBorder="1"/>
    <xf numFmtId="179" fontId="10" fillId="0" borderId="228" xfId="323" applyNumberFormat="1" applyFont="1" applyBorder="1"/>
    <xf numFmtId="0" fontId="10" fillId="0" borderId="228" xfId="323" applyFont="1" applyBorder="1"/>
    <xf numFmtId="0" fontId="13" fillId="0" borderId="71" xfId="323" applyFont="1" applyBorder="1" applyAlignment="1">
      <alignment wrapText="1"/>
    </xf>
    <xf numFmtId="0" fontId="10" fillId="0" borderId="71" xfId="323" applyFont="1" applyBorder="1"/>
    <xf numFmtId="179" fontId="10" fillId="0" borderId="71" xfId="323" applyNumberFormat="1" applyFont="1" applyBorder="1"/>
    <xf numFmtId="179" fontId="10" fillId="0" borderId="0" xfId="323" applyNumberFormat="1" applyFont="1"/>
    <xf numFmtId="179" fontId="105" fillId="0" borderId="0" xfId="323" applyNumberFormat="1" applyFont="1" applyFill="1" applyBorder="1" applyAlignment="1">
      <alignment horizontal="center"/>
    </xf>
    <xf numFmtId="0" fontId="99" fillId="0" borderId="0" xfId="326" applyFont="1" applyAlignment="1">
      <alignment horizontal="left" vertical="center"/>
    </xf>
    <xf numFmtId="0" fontId="6" fillId="0" borderId="0" xfId="326"/>
    <xf numFmtId="0" fontId="23" fillId="0" borderId="0" xfId="326" applyFont="1" applyFill="1"/>
    <xf numFmtId="0" fontId="6" fillId="0" borderId="0" xfId="326" applyFill="1"/>
    <xf numFmtId="0" fontId="10" fillId="0" borderId="0" xfId="326" applyFont="1"/>
    <xf numFmtId="0" fontId="13" fillId="0" borderId="229" xfId="326" applyFont="1" applyBorder="1" applyAlignment="1">
      <alignment horizontal="center" vertical="center" wrapText="1"/>
    </xf>
    <xf numFmtId="0" fontId="13" fillId="0" borderId="230" xfId="326" applyFont="1" applyBorder="1" applyAlignment="1">
      <alignment horizontal="center" vertical="center"/>
    </xf>
    <xf numFmtId="0" fontId="13" fillId="0" borderId="231" xfId="326" applyFont="1" applyBorder="1" applyAlignment="1">
      <alignment horizontal="center" vertical="center"/>
    </xf>
    <xf numFmtId="0" fontId="13" fillId="0" borderId="232" xfId="326" applyFont="1" applyBorder="1" applyAlignment="1">
      <alignment horizontal="center" vertical="center"/>
    </xf>
    <xf numFmtId="0" fontId="97" fillId="0" borderId="0" xfId="326" applyFont="1"/>
    <xf numFmtId="0" fontId="10" fillId="0" borderId="233" xfId="326" applyFont="1" applyBorder="1" applyAlignment="1">
      <alignment horizontal="center" vertical="center"/>
    </xf>
    <xf numFmtId="167" fontId="10" fillId="0" borderId="234" xfId="327" applyNumberFormat="1" applyFont="1" applyBorder="1" applyAlignment="1">
      <alignment horizontal="center" vertical="center"/>
    </xf>
    <xf numFmtId="167" fontId="10" fillId="0" borderId="235" xfId="327" applyNumberFormat="1" applyFont="1" applyBorder="1" applyAlignment="1">
      <alignment horizontal="center" vertical="center"/>
    </xf>
    <xf numFmtId="167" fontId="10" fillId="0" borderId="236" xfId="327" applyNumberFormat="1" applyFont="1" applyBorder="1" applyAlignment="1">
      <alignment horizontal="center" vertical="center"/>
    </xf>
    <xf numFmtId="0" fontId="10" fillId="0" borderId="237" xfId="326" applyFont="1" applyBorder="1" applyAlignment="1">
      <alignment horizontal="center" vertical="center"/>
    </xf>
    <xf numFmtId="167" fontId="10" fillId="0" borderId="238" xfId="327" applyNumberFormat="1" applyFont="1" applyBorder="1" applyAlignment="1">
      <alignment horizontal="center" vertical="center"/>
    </xf>
    <xf numFmtId="167" fontId="10" fillId="0" borderId="239" xfId="327" applyNumberFormat="1" applyFont="1" applyBorder="1" applyAlignment="1">
      <alignment horizontal="center" vertical="center"/>
    </xf>
    <xf numFmtId="167" fontId="10" fillId="0" borderId="240" xfId="327" applyNumberFormat="1" applyFont="1" applyBorder="1" applyAlignment="1">
      <alignment horizontal="center" vertical="center"/>
    </xf>
    <xf numFmtId="0" fontId="10" fillId="0" borderId="241" xfId="326" applyFont="1" applyBorder="1" applyAlignment="1">
      <alignment horizontal="center" vertical="center"/>
    </xf>
    <xf numFmtId="167" fontId="10" fillId="0" borderId="242" xfId="327" applyNumberFormat="1" applyFont="1" applyBorder="1" applyAlignment="1">
      <alignment horizontal="center" vertical="center"/>
    </xf>
    <xf numFmtId="167" fontId="10" fillId="0" borderId="243" xfId="327" applyNumberFormat="1" applyFont="1" applyBorder="1" applyAlignment="1">
      <alignment horizontal="center" vertical="center"/>
    </xf>
    <xf numFmtId="167" fontId="10" fillId="0" borderId="244" xfId="327" applyNumberFormat="1" applyFont="1" applyBorder="1" applyAlignment="1">
      <alignment horizontal="center" vertical="center"/>
    </xf>
    <xf numFmtId="0" fontId="9" fillId="0" borderId="226" xfId="239" applyFont="1" applyBorder="1" applyAlignment="1">
      <alignment horizontal="center" vertical="center" wrapText="1"/>
    </xf>
    <xf numFmtId="169" fontId="9" fillId="0" borderId="245" xfId="219" applyNumberFormat="1" applyFont="1" applyBorder="1" applyAlignment="1">
      <alignment vertical="center"/>
    </xf>
    <xf numFmtId="169" fontId="9" fillId="0" borderId="246" xfId="219" applyNumberFormat="1" applyFont="1" applyBorder="1" applyAlignment="1">
      <alignment vertical="center"/>
    </xf>
    <xf numFmtId="169" fontId="123" fillId="0" borderId="116" xfId="219" applyNumberFormat="1" applyFont="1" applyBorder="1" applyAlignment="1">
      <alignment vertical="center"/>
    </xf>
    <xf numFmtId="169" fontId="123" fillId="0" borderId="117" xfId="219" applyNumberFormat="1" applyFont="1" applyBorder="1" applyAlignment="1">
      <alignment vertical="center"/>
    </xf>
    <xf numFmtId="9" fontId="123" fillId="0" borderId="247" xfId="273" applyNumberFormat="1" applyFont="1" applyBorder="1" applyAlignment="1">
      <alignment horizontal="center" vertical="center"/>
    </xf>
    <xf numFmtId="169" fontId="9" fillId="0" borderId="120" xfId="219" applyNumberFormat="1" applyFont="1" applyBorder="1" applyAlignment="1">
      <alignment vertical="center"/>
    </xf>
    <xf numFmtId="169" fontId="9" fillId="0" borderId="121" xfId="219" applyNumberFormat="1" applyFont="1" applyBorder="1" applyAlignment="1">
      <alignment vertical="center"/>
    </xf>
    <xf numFmtId="167" fontId="9" fillId="0" borderId="56" xfId="273" applyNumberFormat="1" applyFont="1" applyFill="1" applyBorder="1" applyAlignment="1">
      <alignment horizontal="center" vertical="center"/>
    </xf>
    <xf numFmtId="169" fontId="123" fillId="0" borderId="124" xfId="219" applyNumberFormat="1" applyFont="1" applyBorder="1" applyAlignment="1">
      <alignment vertical="center"/>
    </xf>
    <xf numFmtId="169" fontId="123" fillId="0" borderId="125" xfId="219" applyNumberFormat="1" applyFont="1" applyBorder="1" applyAlignment="1">
      <alignment vertical="center"/>
    </xf>
    <xf numFmtId="9" fontId="123" fillId="0" borderId="248" xfId="273" applyNumberFormat="1" applyFont="1" applyBorder="1" applyAlignment="1">
      <alignment horizontal="center" vertical="center"/>
    </xf>
    <xf numFmtId="169" fontId="9" fillId="0" borderId="124" xfId="219" applyNumberFormat="1" applyFont="1" applyBorder="1" applyAlignment="1">
      <alignment vertical="center"/>
    </xf>
    <xf numFmtId="169" fontId="9" fillId="0" borderId="125" xfId="219" applyNumberFormat="1" applyFont="1" applyBorder="1" applyAlignment="1">
      <alignment vertical="center"/>
    </xf>
    <xf numFmtId="167" fontId="9" fillId="0" borderId="248" xfId="273" applyNumberFormat="1" applyFont="1" applyBorder="1" applyAlignment="1">
      <alignment horizontal="center" vertical="center"/>
    </xf>
    <xf numFmtId="169" fontId="123" fillId="0" borderId="124" xfId="219" applyNumberFormat="1" applyFont="1" applyBorder="1" applyAlignment="1">
      <alignment horizontal="right" vertical="center"/>
    </xf>
    <xf numFmtId="167" fontId="123" fillId="0" borderId="248" xfId="273" quotePrefix="1" applyNumberFormat="1" applyFont="1" applyBorder="1" applyAlignment="1">
      <alignment horizontal="center" vertical="center"/>
    </xf>
    <xf numFmtId="0" fontId="98" fillId="0" borderId="249" xfId="239" applyFont="1" applyBorder="1" applyAlignment="1">
      <alignment horizontal="left" vertical="center" wrapText="1"/>
    </xf>
    <xf numFmtId="167" fontId="123" fillId="0" borderId="248" xfId="273" applyNumberFormat="1" applyFont="1" applyBorder="1" applyAlignment="1">
      <alignment horizontal="center" vertical="center"/>
    </xf>
    <xf numFmtId="169" fontId="9" fillId="0" borderId="133" xfId="219" applyNumberFormat="1" applyFont="1" applyBorder="1" applyAlignment="1">
      <alignment vertical="center"/>
    </xf>
    <xf numFmtId="169" fontId="9" fillId="0" borderId="134" xfId="219" applyNumberFormat="1" applyFont="1" applyBorder="1" applyAlignment="1">
      <alignment vertical="center"/>
    </xf>
    <xf numFmtId="0" fontId="9" fillId="0" borderId="0" xfId="330" applyFont="1"/>
    <xf numFmtId="0" fontId="10" fillId="0" borderId="0" xfId="330" applyFont="1" applyFill="1"/>
    <xf numFmtId="0" fontId="10" fillId="0" borderId="0" xfId="330" applyFont="1" applyFill="1" applyAlignment="1">
      <alignment vertical="center"/>
    </xf>
    <xf numFmtId="0" fontId="13" fillId="0" borderId="226" xfId="330" applyFont="1" applyFill="1" applyBorder="1" applyAlignment="1">
      <alignment vertical="center"/>
    </xf>
    <xf numFmtId="0" fontId="13" fillId="0" borderId="40" xfId="330" applyFont="1" applyFill="1" applyBorder="1" applyAlignment="1">
      <alignment horizontal="center" vertical="center"/>
    </xf>
    <xf numFmtId="0" fontId="13" fillId="0" borderId="14" xfId="330" applyFont="1" applyFill="1" applyBorder="1" applyAlignment="1">
      <alignment horizontal="center" vertical="center"/>
    </xf>
    <xf numFmtId="0" fontId="13" fillId="0" borderId="15" xfId="330" applyFont="1" applyFill="1" applyBorder="1" applyAlignment="1">
      <alignment horizontal="center" vertical="center"/>
    </xf>
    <xf numFmtId="0" fontId="10" fillId="0" borderId="267" xfId="330" applyFont="1" applyFill="1" applyBorder="1"/>
    <xf numFmtId="0" fontId="10" fillId="0" borderId="268" xfId="330" applyFont="1" applyFill="1" applyBorder="1" applyAlignment="1">
      <alignment horizontal="center"/>
    </xf>
    <xf numFmtId="0" fontId="10" fillId="0" borderId="269" xfId="330" applyFont="1" applyFill="1" applyBorder="1" applyAlignment="1">
      <alignment horizontal="center"/>
    </xf>
    <xf numFmtId="0" fontId="10" fillId="0" borderId="270" xfId="330" applyFont="1" applyFill="1" applyBorder="1" applyAlignment="1">
      <alignment horizontal="center"/>
    </xf>
    <xf numFmtId="0" fontId="10" fillId="0" borderId="271" xfId="330" applyFont="1" applyFill="1" applyBorder="1"/>
    <xf numFmtId="0" fontId="10" fillId="0" borderId="272" xfId="330" applyFont="1" applyFill="1" applyBorder="1" applyAlignment="1">
      <alignment horizontal="center"/>
    </xf>
    <xf numFmtId="0" fontId="10" fillId="0" borderId="273" xfId="330" applyFont="1" applyFill="1" applyBorder="1" applyAlignment="1">
      <alignment horizontal="center"/>
    </xf>
    <xf numFmtId="0" fontId="10" fillId="0" borderId="274" xfId="330" applyFont="1" applyFill="1" applyBorder="1" applyAlignment="1">
      <alignment horizontal="center"/>
    </xf>
    <xf numFmtId="0" fontId="97" fillId="0" borderId="0" xfId="330" applyFont="1"/>
    <xf numFmtId="0" fontId="107" fillId="0" borderId="0" xfId="330" applyFont="1"/>
    <xf numFmtId="0" fontId="4" fillId="0" borderId="0" xfId="330"/>
    <xf numFmtId="0" fontId="4" fillId="0" borderId="0" xfId="330" applyAlignment="1">
      <alignment horizontal="center"/>
    </xf>
    <xf numFmtId="167" fontId="4" fillId="0" borderId="0" xfId="330" applyNumberFormat="1"/>
    <xf numFmtId="0" fontId="21" fillId="0" borderId="0" xfId="330" applyFont="1"/>
    <xf numFmtId="0" fontId="122" fillId="0" borderId="277" xfId="330" applyFont="1" applyBorder="1" applyAlignment="1">
      <alignment horizontal="center"/>
    </xf>
    <xf numFmtId="0" fontId="122" fillId="0" borderId="278" xfId="330" applyFont="1" applyBorder="1" applyAlignment="1">
      <alignment horizontal="center"/>
    </xf>
    <xf numFmtId="0" fontId="122" fillId="0" borderId="279" xfId="330" applyFont="1" applyBorder="1" applyAlignment="1">
      <alignment horizontal="center"/>
    </xf>
    <xf numFmtId="0" fontId="17" fillId="0" borderId="281" xfId="330" applyFont="1" applyBorder="1" applyAlignment="1">
      <alignment horizontal="center"/>
    </xf>
    <xf numFmtId="167" fontId="37" fillId="0" borderId="280" xfId="331" applyNumberFormat="1" applyFont="1" applyBorder="1" applyAlignment="1">
      <alignment horizontal="center"/>
    </xf>
    <xf numFmtId="167" fontId="37" fillId="0" borderId="282" xfId="331" applyNumberFormat="1" applyFont="1" applyBorder="1" applyAlignment="1">
      <alignment horizontal="center"/>
    </xf>
    <xf numFmtId="167" fontId="37" fillId="0" borderId="283" xfId="331" applyNumberFormat="1" applyFont="1" applyBorder="1" applyAlignment="1">
      <alignment horizontal="center"/>
    </xf>
    <xf numFmtId="167" fontId="37" fillId="0" borderId="281" xfId="331" applyNumberFormat="1" applyFont="1" applyBorder="1" applyAlignment="1">
      <alignment horizontal="center"/>
    </xf>
    <xf numFmtId="167" fontId="17" fillId="0" borderId="254" xfId="330" applyNumberFormat="1" applyFont="1" applyBorder="1" applyAlignment="1">
      <alignment horizontal="center"/>
    </xf>
    <xf numFmtId="167" fontId="37" fillId="0" borderId="252" xfId="331" applyNumberFormat="1" applyFont="1" applyBorder="1" applyAlignment="1">
      <alignment horizontal="center"/>
    </xf>
    <xf numFmtId="167" fontId="37" fillId="0" borderId="253" xfId="331" applyNumberFormat="1" applyFont="1" applyBorder="1" applyAlignment="1">
      <alignment horizontal="center"/>
    </xf>
    <xf numFmtId="167" fontId="37" fillId="0" borderId="284" xfId="331" applyNumberFormat="1" applyFont="1" applyBorder="1" applyAlignment="1">
      <alignment horizontal="center"/>
    </xf>
    <xf numFmtId="167" fontId="37" fillId="0" borderId="254" xfId="331" applyNumberFormat="1" applyFont="1" applyBorder="1" applyAlignment="1">
      <alignment horizontal="center"/>
    </xf>
    <xf numFmtId="9" fontId="17" fillId="0" borderId="258" xfId="330" applyNumberFormat="1" applyFont="1" applyBorder="1" applyAlignment="1">
      <alignment horizontal="center"/>
    </xf>
    <xf numFmtId="167" fontId="37" fillId="0" borderId="256" xfId="331" applyNumberFormat="1" applyFont="1" applyBorder="1" applyAlignment="1">
      <alignment horizontal="center"/>
    </xf>
    <xf numFmtId="167" fontId="37" fillId="0" borderId="257" xfId="331" applyNumberFormat="1" applyFont="1" applyBorder="1" applyAlignment="1">
      <alignment horizontal="center"/>
    </xf>
    <xf numFmtId="167" fontId="37" fillId="0" borderId="285" xfId="331" applyNumberFormat="1" applyFont="1" applyBorder="1" applyAlignment="1">
      <alignment horizontal="center"/>
    </xf>
    <xf numFmtId="167" fontId="37" fillId="0" borderId="258" xfId="331" applyNumberFormat="1" applyFont="1" applyBorder="1" applyAlignment="1">
      <alignment horizontal="center"/>
    </xf>
    <xf numFmtId="0" fontId="10" fillId="0" borderId="0" xfId="330" applyFont="1"/>
    <xf numFmtId="0" fontId="10" fillId="0" borderId="0" xfId="330" applyFont="1" applyBorder="1" applyAlignment="1">
      <alignment horizontal="center" vertical="center" wrapText="1"/>
    </xf>
    <xf numFmtId="0" fontId="10" fillId="0" borderId="0" xfId="330" applyFont="1" applyBorder="1"/>
    <xf numFmtId="167" fontId="10" fillId="0" borderId="0" xfId="331" applyNumberFormat="1" applyFont="1" applyBorder="1"/>
    <xf numFmtId="167" fontId="10" fillId="0" borderId="0" xfId="330" applyNumberFormat="1" applyFont="1"/>
    <xf numFmtId="189" fontId="10" fillId="0" borderId="0" xfId="332" applyNumberFormat="1" applyFont="1"/>
    <xf numFmtId="0" fontId="97" fillId="0" borderId="0" xfId="330" applyFont="1" applyBorder="1" applyAlignment="1">
      <alignment horizontal="center" vertical="center" wrapText="1"/>
    </xf>
    <xf numFmtId="0" fontId="97" fillId="0" borderId="0" xfId="330" applyFont="1" applyBorder="1"/>
    <xf numFmtId="167" fontId="97" fillId="0" borderId="0" xfId="331" applyNumberFormat="1" applyFont="1" applyBorder="1"/>
    <xf numFmtId="189" fontId="97" fillId="0" borderId="0" xfId="332" applyNumberFormat="1" applyFont="1"/>
    <xf numFmtId="167" fontId="10" fillId="0" borderId="0" xfId="331" applyNumberFormat="1" applyFont="1"/>
    <xf numFmtId="167" fontId="97" fillId="0" borderId="0" xfId="330" applyNumberFormat="1" applyFont="1"/>
    <xf numFmtId="0" fontId="13" fillId="0" borderId="0" xfId="330" applyFont="1"/>
    <xf numFmtId="0" fontId="122" fillId="0" borderId="286" xfId="330" applyFont="1" applyBorder="1" applyAlignment="1">
      <alignment horizontal="center"/>
    </xf>
    <xf numFmtId="0" fontId="17" fillId="0" borderId="288" xfId="330" applyFont="1" applyBorder="1" applyAlignment="1">
      <alignment horizontal="center"/>
    </xf>
    <xf numFmtId="167" fontId="37" fillId="0" borderId="287" xfId="331" applyNumberFormat="1" applyFont="1" applyBorder="1" applyAlignment="1">
      <alignment horizontal="center"/>
    </xf>
    <xf numFmtId="167" fontId="37" fillId="0" borderId="259" xfId="331" applyNumberFormat="1" applyFont="1" applyBorder="1" applyAlignment="1">
      <alignment horizontal="center"/>
    </xf>
    <xf numFmtId="167" fontId="10" fillId="0" borderId="259" xfId="331" applyNumberFormat="1" applyFont="1" applyBorder="1" applyAlignment="1">
      <alignment horizontal="center"/>
    </xf>
    <xf numFmtId="167" fontId="10" fillId="0" borderId="260" xfId="331" applyNumberFormat="1" applyFont="1" applyBorder="1" applyAlignment="1">
      <alignment horizontal="center"/>
    </xf>
    <xf numFmtId="0" fontId="17" fillId="0" borderId="290" xfId="330" applyFont="1" applyBorder="1" applyAlignment="1">
      <alignment horizontal="center"/>
    </xf>
    <xf numFmtId="0" fontId="10" fillId="0" borderId="289" xfId="330" applyFont="1" applyBorder="1"/>
    <xf numFmtId="0" fontId="10" fillId="0" borderId="171" xfId="330" applyFont="1" applyBorder="1"/>
    <xf numFmtId="167" fontId="10" fillId="0" borderId="171" xfId="331" applyNumberFormat="1" applyFont="1" applyBorder="1" applyAlignment="1">
      <alignment horizontal="center"/>
    </xf>
    <xf numFmtId="167" fontId="10" fillId="0" borderId="172" xfId="331" applyNumberFormat="1" applyFont="1" applyBorder="1" applyAlignment="1">
      <alignment horizontal="center"/>
    </xf>
    <xf numFmtId="0" fontId="25" fillId="0" borderId="277" xfId="330" applyFont="1" applyBorder="1" applyAlignment="1">
      <alignment horizontal="center"/>
    </xf>
    <xf numFmtId="0" fontId="25" fillId="0" borderId="279" xfId="330" applyFont="1" applyBorder="1" applyAlignment="1">
      <alignment horizontal="center"/>
    </xf>
    <xf numFmtId="0" fontId="108" fillId="0" borderId="281" xfId="330" applyFont="1" applyBorder="1" applyAlignment="1">
      <alignment horizontal="center"/>
    </xf>
    <xf numFmtId="167" fontId="37" fillId="0" borderId="250" xfId="331" applyNumberFormat="1" applyFont="1" applyBorder="1" applyAlignment="1">
      <alignment horizontal="center"/>
    </xf>
    <xf numFmtId="167" fontId="108" fillId="0" borderId="254" xfId="330" applyNumberFormat="1" applyFont="1" applyBorder="1" applyAlignment="1">
      <alignment horizontal="center"/>
    </xf>
    <xf numFmtId="167" fontId="0" fillId="0" borderId="0" xfId="331" applyNumberFormat="1" applyFont="1"/>
    <xf numFmtId="9" fontId="0" fillId="0" borderId="0" xfId="331" applyFont="1"/>
    <xf numFmtId="9" fontId="108" fillId="0" borderId="258" xfId="330" applyNumberFormat="1" applyFont="1" applyBorder="1" applyAlignment="1">
      <alignment horizontal="center"/>
    </xf>
    <xf numFmtId="2" fontId="37" fillId="0" borderId="250" xfId="331" applyNumberFormat="1" applyFont="1" applyBorder="1" applyAlignment="1">
      <alignment horizontal="center"/>
    </xf>
    <xf numFmtId="179" fontId="37" fillId="0" borderId="250" xfId="331" applyNumberFormat="1" applyFont="1" applyBorder="1" applyAlignment="1">
      <alignment horizontal="center"/>
    </xf>
    <xf numFmtId="179" fontId="37" fillId="0" borderId="250" xfId="332" applyNumberFormat="1" applyFont="1" applyBorder="1" applyAlignment="1">
      <alignment horizontal="center"/>
    </xf>
    <xf numFmtId="189" fontId="37" fillId="0" borderId="250" xfId="332" applyNumberFormat="1" applyFont="1" applyBorder="1" applyAlignment="1">
      <alignment horizontal="center"/>
    </xf>
    <xf numFmtId="189" fontId="37" fillId="0" borderId="283" xfId="332" applyNumberFormat="1" applyFont="1" applyBorder="1" applyAlignment="1">
      <alignment horizontal="center"/>
    </xf>
    <xf numFmtId="189" fontId="37" fillId="0" borderId="281" xfId="332" applyNumberFormat="1" applyFont="1" applyBorder="1" applyAlignment="1">
      <alignment horizontal="center"/>
    </xf>
    <xf numFmtId="189" fontId="37" fillId="0" borderId="253" xfId="332" applyNumberFormat="1" applyFont="1" applyBorder="1" applyAlignment="1">
      <alignment horizontal="center"/>
    </xf>
    <xf numFmtId="179" fontId="37" fillId="0" borderId="253" xfId="331" applyNumberFormat="1" applyFont="1" applyBorder="1" applyAlignment="1">
      <alignment horizontal="center"/>
    </xf>
    <xf numFmtId="179" fontId="37" fillId="0" borderId="284" xfId="331" applyNumberFormat="1" applyFont="1" applyBorder="1" applyAlignment="1">
      <alignment horizontal="center"/>
    </xf>
    <xf numFmtId="179" fontId="37" fillId="0" borderId="254" xfId="331" applyNumberFormat="1" applyFont="1" applyBorder="1" applyAlignment="1">
      <alignment horizontal="center"/>
    </xf>
    <xf numFmtId="189" fontId="37" fillId="0" borderId="257" xfId="332" applyNumberFormat="1" applyFont="1" applyBorder="1" applyAlignment="1">
      <alignment horizontal="center"/>
    </xf>
    <xf numFmtId="179" fontId="37" fillId="0" borderId="257" xfId="331" applyNumberFormat="1" applyFont="1" applyBorder="1" applyAlignment="1">
      <alignment horizontal="center"/>
    </xf>
    <xf numFmtId="179" fontId="37" fillId="0" borderId="285" xfId="331" applyNumberFormat="1" applyFont="1" applyBorder="1" applyAlignment="1">
      <alignment horizontal="center"/>
    </xf>
    <xf numFmtId="179" fontId="37" fillId="0" borderId="258" xfId="331" applyNumberFormat="1" applyFont="1" applyBorder="1" applyAlignment="1">
      <alignment horizontal="center"/>
    </xf>
    <xf numFmtId="179" fontId="4" fillId="0" borderId="0" xfId="330" applyNumberFormat="1"/>
    <xf numFmtId="164" fontId="0" fillId="0" borderId="0" xfId="332" applyFont="1"/>
    <xf numFmtId="167" fontId="4" fillId="0" borderId="0" xfId="331" applyNumberFormat="1" applyFont="1"/>
    <xf numFmtId="0" fontId="127" fillId="0" borderId="0" xfId="330" applyFont="1"/>
    <xf numFmtId="167" fontId="17" fillId="0" borderId="259" xfId="331" applyNumberFormat="1" applyFont="1" applyBorder="1" applyAlignment="1">
      <alignment horizontal="center"/>
    </xf>
    <xf numFmtId="167" fontId="17" fillId="0" borderId="292" xfId="331" applyNumberFormat="1" applyFont="1" applyBorder="1" applyAlignment="1">
      <alignment horizontal="center"/>
    </xf>
    <xf numFmtId="167" fontId="17" fillId="0" borderId="260" xfId="331" applyNumberFormat="1" applyFont="1" applyBorder="1" applyAlignment="1">
      <alignment horizontal="center"/>
    </xf>
    <xf numFmtId="0" fontId="21" fillId="0" borderId="289" xfId="330" applyFont="1" applyBorder="1"/>
    <xf numFmtId="0" fontId="21" fillId="0" borderId="171" xfId="330" applyFont="1" applyBorder="1"/>
    <xf numFmtId="167" fontId="17" fillId="0" borderId="171" xfId="331" applyNumberFormat="1" applyFont="1" applyBorder="1"/>
    <xf numFmtId="167" fontId="17" fillId="0" borderId="219" xfId="331" applyNumberFormat="1" applyFont="1" applyBorder="1"/>
    <xf numFmtId="167" fontId="17" fillId="0" borderId="172" xfId="331" applyNumberFormat="1" applyFont="1" applyBorder="1"/>
    <xf numFmtId="167" fontId="37" fillId="0" borderId="295" xfId="331" applyNumberFormat="1" applyFont="1" applyBorder="1" applyAlignment="1">
      <alignment horizontal="center"/>
    </xf>
    <xf numFmtId="167" fontId="37" fillId="0" borderId="296" xfId="331" applyNumberFormat="1" applyFont="1" applyBorder="1" applyAlignment="1">
      <alignment horizontal="center"/>
    </xf>
    <xf numFmtId="2" fontId="37" fillId="0" borderId="296" xfId="331" applyNumberFormat="1" applyFont="1" applyBorder="1" applyAlignment="1">
      <alignment horizontal="center"/>
    </xf>
    <xf numFmtId="179" fontId="37" fillId="0" borderId="296" xfId="331" applyNumberFormat="1" applyFont="1" applyBorder="1" applyAlignment="1">
      <alignment horizontal="center"/>
    </xf>
    <xf numFmtId="179" fontId="37" fillId="0" borderId="297" xfId="331" applyNumberFormat="1" applyFont="1" applyBorder="1" applyAlignment="1">
      <alignment horizontal="center"/>
    </xf>
    <xf numFmtId="179" fontId="37" fillId="0" borderId="298" xfId="331" applyNumberFormat="1" applyFont="1" applyBorder="1" applyAlignment="1">
      <alignment horizontal="center"/>
    </xf>
    <xf numFmtId="167" fontId="37" fillId="0" borderId="299" xfId="331" applyNumberFormat="1" applyFont="1" applyBorder="1" applyAlignment="1">
      <alignment horizontal="center"/>
    </xf>
    <xf numFmtId="167" fontId="37" fillId="0" borderId="300" xfId="331" applyNumberFormat="1" applyFont="1" applyBorder="1" applyAlignment="1">
      <alignment horizontal="center"/>
    </xf>
    <xf numFmtId="2" fontId="37" fillId="0" borderId="300" xfId="331" applyNumberFormat="1" applyFont="1" applyBorder="1" applyAlignment="1">
      <alignment horizontal="center"/>
    </xf>
    <xf numFmtId="179" fontId="37" fillId="0" borderId="300" xfId="331" applyNumberFormat="1" applyFont="1" applyBorder="1" applyAlignment="1">
      <alignment horizontal="center"/>
    </xf>
    <xf numFmtId="179" fontId="37" fillId="0" borderId="301" xfId="331" applyNumberFormat="1" applyFont="1" applyBorder="1" applyAlignment="1">
      <alignment horizontal="center"/>
    </xf>
    <xf numFmtId="179" fontId="37" fillId="0" borderId="290" xfId="331" applyNumberFormat="1" applyFont="1" applyBorder="1" applyAlignment="1">
      <alignment horizontal="center"/>
    </xf>
    <xf numFmtId="0" fontId="15" fillId="0" borderId="0" xfId="330" applyFont="1" applyAlignment="1">
      <alignment horizontal="center"/>
    </xf>
    <xf numFmtId="0" fontId="15" fillId="0" borderId="0" xfId="330" applyFont="1"/>
    <xf numFmtId="0" fontId="128" fillId="0" borderId="286" xfId="330" applyFont="1" applyBorder="1" applyAlignment="1">
      <alignment horizontal="center"/>
    </xf>
    <xf numFmtId="0" fontId="122" fillId="0" borderId="302" xfId="330" applyFont="1" applyBorder="1" applyAlignment="1">
      <alignment horizontal="center"/>
    </xf>
    <xf numFmtId="0" fontId="108" fillId="0" borderId="303" xfId="330" applyFont="1" applyBorder="1" applyAlignment="1">
      <alignment horizontal="center"/>
    </xf>
    <xf numFmtId="179" fontId="37" fillId="0" borderId="280" xfId="331" applyNumberFormat="1" applyFont="1" applyBorder="1" applyAlignment="1">
      <alignment horizontal="center"/>
    </xf>
    <xf numFmtId="179" fontId="37" fillId="0" borderId="283" xfId="331" applyNumberFormat="1" applyFont="1" applyBorder="1" applyAlignment="1">
      <alignment horizontal="center"/>
    </xf>
    <xf numFmtId="179" fontId="37" fillId="0" borderId="281" xfId="331" applyNumberFormat="1" applyFont="1" applyBorder="1" applyAlignment="1">
      <alignment horizontal="center"/>
    </xf>
    <xf numFmtId="0" fontId="108" fillId="0" borderId="255" xfId="330" applyFont="1" applyBorder="1" applyAlignment="1">
      <alignment horizontal="center"/>
    </xf>
    <xf numFmtId="179" fontId="37" fillId="0" borderId="256" xfId="331" applyNumberFormat="1" applyFont="1" applyBorder="1" applyAlignment="1">
      <alignment horizontal="center"/>
    </xf>
    <xf numFmtId="189" fontId="37" fillId="0" borderId="285" xfId="332" applyNumberFormat="1" applyFont="1" applyBorder="1" applyAlignment="1">
      <alignment horizontal="center"/>
    </xf>
    <xf numFmtId="189" fontId="37" fillId="0" borderId="258" xfId="332" applyNumberFormat="1" applyFont="1" applyBorder="1" applyAlignment="1">
      <alignment horizontal="center"/>
    </xf>
    <xf numFmtId="0" fontId="101" fillId="0" borderId="0" xfId="330" applyFont="1" applyFill="1"/>
    <xf numFmtId="0" fontId="99" fillId="0" borderId="0" xfId="330" applyFont="1" applyFill="1"/>
    <xf numFmtId="0" fontId="99" fillId="0" borderId="286" xfId="330" applyFont="1" applyFill="1" applyBorder="1" applyAlignment="1">
      <alignment horizontal="center"/>
    </xf>
    <xf numFmtId="0" fontId="99" fillId="0" borderId="304" xfId="330" applyFont="1" applyFill="1" applyBorder="1" applyAlignment="1">
      <alignment horizontal="center"/>
    </xf>
    <xf numFmtId="0" fontId="99" fillId="0" borderId="305" xfId="330" applyFont="1" applyFill="1" applyBorder="1" applyAlignment="1">
      <alignment horizontal="center"/>
    </xf>
    <xf numFmtId="0" fontId="99" fillId="0" borderId="306" xfId="330" applyFont="1" applyFill="1" applyBorder="1" applyAlignment="1">
      <alignment horizontal="center"/>
    </xf>
    <xf numFmtId="0" fontId="99" fillId="0" borderId="307" xfId="330" applyFont="1" applyFill="1" applyBorder="1" applyAlignment="1">
      <alignment horizontal="center"/>
    </xf>
    <xf numFmtId="167" fontId="99" fillId="0" borderId="263" xfId="330" quotePrefix="1" applyNumberFormat="1" applyFont="1" applyFill="1" applyBorder="1" applyAlignment="1">
      <alignment horizontal="center"/>
    </xf>
    <xf numFmtId="167" fontId="101" fillId="0" borderId="287" xfId="331" applyNumberFormat="1" applyFont="1" applyFill="1" applyBorder="1" applyAlignment="1">
      <alignment horizontal="center"/>
    </xf>
    <xf numFmtId="167" fontId="101" fillId="0" borderId="259" xfId="331" applyNumberFormat="1" applyFont="1" applyFill="1" applyBorder="1" applyAlignment="1">
      <alignment horizontal="center"/>
    </xf>
    <xf numFmtId="167" fontId="101" fillId="0" borderId="292" xfId="331" applyNumberFormat="1" applyFont="1" applyFill="1" applyBorder="1" applyAlignment="1">
      <alignment horizontal="center"/>
    </xf>
    <xf numFmtId="167" fontId="101" fillId="0" borderId="260" xfId="331" applyNumberFormat="1" applyFont="1" applyFill="1" applyBorder="1" applyAlignment="1">
      <alignment horizontal="center"/>
    </xf>
    <xf numFmtId="167" fontId="99" fillId="0" borderId="228" xfId="330" quotePrefix="1" applyNumberFormat="1" applyFont="1" applyFill="1" applyBorder="1" applyAlignment="1">
      <alignment horizontal="center"/>
    </xf>
    <xf numFmtId="167" fontId="101" fillId="0" borderId="308" xfId="331" applyNumberFormat="1" applyFont="1" applyFill="1" applyBorder="1" applyAlignment="1">
      <alignment horizontal="center"/>
    </xf>
    <xf numFmtId="167" fontId="101" fillId="0" borderId="261" xfId="331" applyNumberFormat="1" applyFont="1" applyFill="1" applyBorder="1" applyAlignment="1">
      <alignment horizontal="center"/>
    </xf>
    <xf numFmtId="167" fontId="101" fillId="0" borderId="217" xfId="331" applyNumberFormat="1" applyFont="1" applyFill="1" applyBorder="1" applyAlignment="1">
      <alignment horizontal="center"/>
    </xf>
    <xf numFmtId="167" fontId="101" fillId="0" borderId="262" xfId="331" applyNumberFormat="1" applyFont="1" applyFill="1" applyBorder="1" applyAlignment="1">
      <alignment horizontal="center"/>
    </xf>
    <xf numFmtId="9" fontId="99" fillId="0" borderId="71" xfId="330" quotePrefix="1" applyNumberFormat="1" applyFont="1" applyFill="1" applyBorder="1" applyAlignment="1">
      <alignment horizontal="center"/>
    </xf>
    <xf numFmtId="167" fontId="101" fillId="0" borderId="289" xfId="331" applyNumberFormat="1" applyFont="1" applyFill="1" applyBorder="1" applyAlignment="1">
      <alignment horizontal="center"/>
    </xf>
    <xf numFmtId="167" fontId="101" fillId="0" borderId="171" xfId="331" applyNumberFormat="1" applyFont="1" applyFill="1" applyBorder="1" applyAlignment="1">
      <alignment horizontal="center"/>
    </xf>
    <xf numFmtId="167" fontId="101" fillId="0" borderId="219" xfId="331" applyNumberFormat="1" applyFont="1" applyFill="1" applyBorder="1" applyAlignment="1">
      <alignment horizontal="center"/>
    </xf>
    <xf numFmtId="167" fontId="101" fillId="0" borderId="172" xfId="331" applyNumberFormat="1" applyFont="1" applyFill="1" applyBorder="1" applyAlignment="1">
      <alignment horizontal="center"/>
    </xf>
    <xf numFmtId="167" fontId="101" fillId="0" borderId="0" xfId="330" applyNumberFormat="1" applyFont="1" applyFill="1" applyAlignment="1">
      <alignment horizontal="center"/>
    </xf>
    <xf numFmtId="189" fontId="101" fillId="0" borderId="0" xfId="332" applyNumberFormat="1" applyFont="1" applyFill="1"/>
    <xf numFmtId="195" fontId="101" fillId="0" borderId="308" xfId="332" applyNumberFormat="1" applyFont="1" applyFill="1" applyBorder="1" applyAlignment="1">
      <alignment horizontal="center"/>
    </xf>
    <xf numFmtId="195" fontId="101" fillId="0" borderId="259" xfId="332" applyNumberFormat="1" applyFont="1" applyFill="1" applyBorder="1" applyAlignment="1">
      <alignment horizontal="center"/>
    </xf>
    <xf numFmtId="195" fontId="101" fillId="0" borderId="292" xfId="332" applyNumberFormat="1" applyFont="1" applyFill="1" applyBorder="1" applyAlignment="1">
      <alignment horizontal="center"/>
    </xf>
    <xf numFmtId="195" fontId="101" fillId="0" borderId="260" xfId="332" applyNumberFormat="1" applyFont="1" applyFill="1" applyBorder="1" applyAlignment="1">
      <alignment horizontal="center"/>
    </xf>
    <xf numFmtId="195" fontId="101" fillId="0" borderId="261" xfId="332" applyNumberFormat="1" applyFont="1" applyFill="1" applyBorder="1" applyAlignment="1">
      <alignment horizontal="center"/>
    </xf>
    <xf numFmtId="195" fontId="101" fillId="0" borderId="217" xfId="332" applyNumberFormat="1" applyFont="1" applyFill="1" applyBorder="1" applyAlignment="1">
      <alignment horizontal="center"/>
    </xf>
    <xf numFmtId="195" fontId="101" fillId="0" borderId="262" xfId="332" applyNumberFormat="1" applyFont="1" applyFill="1" applyBorder="1" applyAlignment="1">
      <alignment horizontal="center"/>
    </xf>
    <xf numFmtId="195" fontId="101" fillId="0" borderId="289" xfId="332" applyNumberFormat="1" applyFont="1" applyFill="1" applyBorder="1" applyAlignment="1">
      <alignment horizontal="center"/>
    </xf>
    <xf numFmtId="195" fontId="101" fillId="0" borderId="171" xfId="332" applyNumberFormat="1" applyFont="1" applyFill="1" applyBorder="1" applyAlignment="1">
      <alignment horizontal="center"/>
    </xf>
    <xf numFmtId="195" fontId="101" fillId="0" borderId="219" xfId="332" applyNumberFormat="1" applyFont="1" applyFill="1" applyBorder="1" applyAlignment="1">
      <alignment horizontal="center"/>
    </xf>
    <xf numFmtId="195" fontId="101" fillId="0" borderId="172" xfId="332" applyNumberFormat="1" applyFont="1" applyFill="1" applyBorder="1" applyAlignment="1">
      <alignment horizontal="center"/>
    </xf>
    <xf numFmtId="0" fontId="129" fillId="0" borderId="0" xfId="330" applyFont="1" applyAlignment="1">
      <alignment vertical="center"/>
    </xf>
    <xf numFmtId="0" fontId="15" fillId="0" borderId="0" xfId="330" applyFont="1" applyAlignment="1">
      <alignment vertical="center"/>
    </xf>
    <xf numFmtId="0" fontId="15" fillId="0" borderId="277" xfId="330" applyFont="1" applyBorder="1" applyAlignment="1">
      <alignment horizontal="center" vertical="center"/>
    </xf>
    <xf numFmtId="0" fontId="15" fillId="0" borderId="278" xfId="330" applyFont="1" applyBorder="1" applyAlignment="1">
      <alignment horizontal="center" vertical="center"/>
    </xf>
    <xf numFmtId="0" fontId="15" fillId="0" borderId="279" xfId="330" applyFont="1" applyBorder="1" applyAlignment="1">
      <alignment horizontal="center" vertical="center"/>
    </xf>
    <xf numFmtId="10" fontId="15" fillId="0" borderId="280" xfId="331" applyNumberFormat="1" applyFont="1" applyBorder="1" applyAlignment="1">
      <alignment horizontal="center"/>
    </xf>
    <xf numFmtId="10" fontId="15" fillId="0" borderId="250" xfId="331" applyNumberFormat="1" applyFont="1" applyBorder="1" applyAlignment="1">
      <alignment horizontal="center"/>
    </xf>
    <xf numFmtId="10" fontId="15" fillId="0" borderId="281" xfId="331" applyNumberFormat="1" applyFont="1" applyBorder="1" applyAlignment="1">
      <alignment horizontal="center"/>
    </xf>
    <xf numFmtId="10" fontId="15" fillId="0" borderId="256" xfId="331" applyNumberFormat="1" applyFont="1" applyBorder="1" applyAlignment="1">
      <alignment horizontal="center"/>
    </xf>
    <xf numFmtId="10" fontId="15" fillId="0" borderId="257" xfId="331" applyNumberFormat="1" applyFont="1" applyBorder="1" applyAlignment="1">
      <alignment horizontal="center"/>
    </xf>
    <xf numFmtId="10" fontId="15" fillId="0" borderId="258" xfId="331" applyNumberFormat="1" applyFont="1" applyBorder="1" applyAlignment="1">
      <alignment horizontal="center"/>
    </xf>
    <xf numFmtId="0" fontId="15" fillId="0" borderId="277" xfId="330" applyFont="1" applyBorder="1" applyAlignment="1">
      <alignment horizontal="center"/>
    </xf>
    <xf numFmtId="0" fontId="15" fillId="0" borderId="278" xfId="330" applyFont="1" applyBorder="1" applyAlignment="1">
      <alignment horizontal="center"/>
    </xf>
    <xf numFmtId="0" fontId="15" fillId="0" borderId="302" xfId="330" applyFont="1" applyBorder="1" applyAlignment="1">
      <alignment horizontal="center"/>
    </xf>
    <xf numFmtId="0" fontId="15" fillId="0" borderId="279" xfId="330" applyFont="1" applyBorder="1" applyAlignment="1">
      <alignment horizontal="center"/>
    </xf>
    <xf numFmtId="0" fontId="109" fillId="0" borderId="281" xfId="330" applyFont="1" applyBorder="1" applyAlignment="1">
      <alignment vertical="center" wrapText="1"/>
    </xf>
    <xf numFmtId="167" fontId="15" fillId="0" borderId="312" xfId="331" applyNumberFormat="1" applyFont="1" applyBorder="1" applyAlignment="1">
      <alignment horizontal="center" vertical="center"/>
    </xf>
    <xf numFmtId="167" fontId="15" fillId="0" borderId="313" xfId="331" applyNumberFormat="1" applyFont="1" applyBorder="1" applyAlignment="1">
      <alignment horizontal="center" vertical="center"/>
    </xf>
    <xf numFmtId="167" fontId="15" fillId="0" borderId="314" xfId="331" applyNumberFormat="1" applyFont="1" applyBorder="1" applyAlignment="1">
      <alignment horizontal="center" vertical="center"/>
    </xf>
    <xf numFmtId="167" fontId="15" fillId="0" borderId="315" xfId="331" applyNumberFormat="1" applyFont="1" applyBorder="1" applyAlignment="1">
      <alignment horizontal="center" vertical="center"/>
    </xf>
    <xf numFmtId="0" fontId="109" fillId="0" borderId="254" xfId="330" applyFont="1" applyBorder="1" applyAlignment="1">
      <alignment vertical="center"/>
    </xf>
    <xf numFmtId="167" fontId="15" fillId="0" borderId="317" xfId="331" applyNumberFormat="1" applyFont="1" applyBorder="1" applyAlignment="1">
      <alignment horizontal="center" vertical="center"/>
    </xf>
    <xf numFmtId="167" fontId="15" fillId="0" borderId="253" xfId="331" applyNumberFormat="1" applyFont="1" applyBorder="1" applyAlignment="1">
      <alignment horizontal="center" vertical="center"/>
    </xf>
    <xf numFmtId="167" fontId="15" fillId="0" borderId="284" xfId="331" applyNumberFormat="1" applyFont="1" applyBorder="1" applyAlignment="1">
      <alignment horizontal="center" vertical="center"/>
    </xf>
    <xf numFmtId="167" fontId="15" fillId="0" borderId="254" xfId="331" applyNumberFormat="1" applyFont="1" applyBorder="1" applyAlignment="1">
      <alignment horizontal="center" vertical="center"/>
    </xf>
    <xf numFmtId="0" fontId="109" fillId="0" borderId="258" xfId="330" applyFont="1" applyBorder="1" applyAlignment="1">
      <alignment vertical="center"/>
    </xf>
    <xf numFmtId="167" fontId="15" fillId="0" borderId="319" xfId="331" applyNumberFormat="1" applyFont="1" applyBorder="1" applyAlignment="1">
      <alignment horizontal="center" vertical="center"/>
    </xf>
    <xf numFmtId="167" fontId="15" fillId="0" borderId="257" xfId="331" applyNumberFormat="1" applyFont="1" applyBorder="1" applyAlignment="1">
      <alignment horizontal="center" vertical="center"/>
    </xf>
    <xf numFmtId="167" fontId="15" fillId="0" borderId="285" xfId="331" applyNumberFormat="1" applyFont="1" applyBorder="1" applyAlignment="1">
      <alignment horizontal="center" vertical="center"/>
    </xf>
    <xf numFmtId="167" fontId="15" fillId="0" borderId="258" xfId="331" applyNumberFormat="1" applyFont="1" applyBorder="1" applyAlignment="1">
      <alignment horizontal="center" vertical="center"/>
    </xf>
    <xf numFmtId="0" fontId="18" fillId="0" borderId="0" xfId="330" applyFont="1"/>
    <xf numFmtId="0" fontId="18" fillId="0" borderId="0" xfId="330" applyFont="1" applyAlignment="1">
      <alignment horizontal="left"/>
    </xf>
    <xf numFmtId="0" fontId="15" fillId="0" borderId="286" xfId="330" applyFont="1" applyBorder="1"/>
    <xf numFmtId="0" fontId="15" fillId="0" borderId="303" xfId="330" applyFont="1" applyBorder="1"/>
    <xf numFmtId="0" fontId="15" fillId="0" borderId="76" xfId="330" applyFont="1" applyBorder="1"/>
    <xf numFmtId="10" fontId="15" fillId="0" borderId="316" xfId="331" applyNumberFormat="1" applyFont="1" applyBorder="1" applyAlignment="1">
      <alignment horizontal="center"/>
    </xf>
    <xf numFmtId="10" fontId="15" fillId="0" borderId="320" xfId="331" applyNumberFormat="1" applyFont="1" applyBorder="1" applyAlignment="1">
      <alignment horizontal="center"/>
    </xf>
    <xf numFmtId="10" fontId="15" fillId="0" borderId="321" xfId="331" applyNumberFormat="1" applyFont="1" applyBorder="1" applyAlignment="1">
      <alignment horizontal="center"/>
    </xf>
    <xf numFmtId="0" fontId="15" fillId="0" borderId="255" xfId="330" applyFont="1" applyBorder="1"/>
    <xf numFmtId="0" fontId="130" fillId="0" borderId="0" xfId="330" applyFont="1"/>
    <xf numFmtId="167" fontId="15" fillId="0" borderId="0" xfId="331" applyNumberFormat="1" applyFont="1" applyAlignment="1">
      <alignment horizontal="center"/>
    </xf>
    <xf numFmtId="0" fontId="17" fillId="0" borderId="260" xfId="330" applyFont="1" applyBorder="1" applyAlignment="1">
      <alignment horizontal="center"/>
    </xf>
    <xf numFmtId="167" fontId="37" fillId="0" borderId="322" xfId="331" applyNumberFormat="1" applyFont="1" applyBorder="1" applyAlignment="1">
      <alignment horizontal="center"/>
    </xf>
    <xf numFmtId="167" fontId="37" fillId="0" borderId="260" xfId="331" applyNumberFormat="1" applyFont="1" applyBorder="1" applyAlignment="1">
      <alignment horizontal="center"/>
    </xf>
    <xf numFmtId="167" fontId="17" fillId="0" borderId="262" xfId="330" applyNumberFormat="1" applyFont="1" applyBorder="1" applyAlignment="1">
      <alignment horizontal="center"/>
    </xf>
    <xf numFmtId="167" fontId="37" fillId="0" borderId="266" xfId="331" applyNumberFormat="1" applyFont="1" applyBorder="1" applyAlignment="1">
      <alignment horizontal="center"/>
    </xf>
    <xf numFmtId="167" fontId="37" fillId="0" borderId="261" xfId="331" applyNumberFormat="1" applyFont="1" applyBorder="1" applyAlignment="1">
      <alignment horizontal="center"/>
    </xf>
    <xf numFmtId="167" fontId="37" fillId="0" borderId="262" xfId="331" applyNumberFormat="1" applyFont="1" applyBorder="1" applyAlignment="1">
      <alignment horizontal="center"/>
    </xf>
    <xf numFmtId="9" fontId="17" fillId="0" borderId="172" xfId="330" applyNumberFormat="1" applyFont="1" applyBorder="1" applyAlignment="1">
      <alignment horizontal="center"/>
    </xf>
    <xf numFmtId="167" fontId="37" fillId="0" borderId="170" xfId="331" applyNumberFormat="1" applyFont="1" applyBorder="1" applyAlignment="1">
      <alignment horizontal="center"/>
    </xf>
    <xf numFmtId="167" fontId="37" fillId="0" borderId="171" xfId="331" applyNumberFormat="1" applyFont="1" applyBorder="1" applyAlignment="1">
      <alignment horizontal="center"/>
    </xf>
    <xf numFmtId="167" fontId="37" fillId="0" borderId="172" xfId="331" applyNumberFormat="1" applyFont="1" applyBorder="1" applyAlignment="1">
      <alignment horizontal="center"/>
    </xf>
    <xf numFmtId="0" fontId="131" fillId="0" borderId="0" xfId="330" applyFont="1"/>
    <xf numFmtId="0" fontId="15" fillId="0" borderId="0" xfId="330" applyFont="1" applyBorder="1" applyAlignment="1">
      <alignment horizontal="center" vertical="center" wrapText="1"/>
    </xf>
    <xf numFmtId="9" fontId="108" fillId="0" borderId="0" xfId="330" applyNumberFormat="1" applyFont="1" applyBorder="1" applyAlignment="1">
      <alignment horizontal="center"/>
    </xf>
    <xf numFmtId="167" fontId="37" fillId="0" borderId="0" xfId="331" applyNumberFormat="1" applyFont="1" applyBorder="1" applyAlignment="1">
      <alignment horizontal="center"/>
    </xf>
    <xf numFmtId="0" fontId="17" fillId="0" borderId="323" xfId="330" applyFont="1" applyBorder="1" applyAlignment="1">
      <alignment horizontal="center"/>
    </xf>
    <xf numFmtId="167" fontId="37" fillId="0" borderId="292" xfId="331" applyNumberFormat="1" applyFont="1" applyBorder="1" applyAlignment="1">
      <alignment horizontal="center"/>
    </xf>
    <xf numFmtId="167" fontId="37" fillId="0" borderId="289" xfId="331" applyNumberFormat="1" applyFont="1" applyBorder="1" applyAlignment="1">
      <alignment horizontal="center"/>
    </xf>
    <xf numFmtId="167" fontId="37" fillId="0" borderId="219" xfId="331" applyNumberFormat="1" applyFont="1" applyBorder="1" applyAlignment="1">
      <alignment horizontal="center"/>
    </xf>
    <xf numFmtId="0" fontId="97" fillId="0" borderId="0" xfId="330" applyFont="1" applyFill="1"/>
    <xf numFmtId="0" fontId="122" fillId="0" borderId="275" xfId="330" applyFont="1" applyBorder="1" applyAlignment="1"/>
    <xf numFmtId="0" fontId="122" fillId="0" borderId="276" xfId="330" applyFont="1" applyBorder="1" applyAlignment="1"/>
    <xf numFmtId="167" fontId="37" fillId="0" borderId="314" xfId="331" applyNumberFormat="1" applyFont="1" applyBorder="1" applyAlignment="1">
      <alignment horizontal="center"/>
    </xf>
    <xf numFmtId="0" fontId="21" fillId="0" borderId="250" xfId="330" applyFont="1" applyBorder="1"/>
    <xf numFmtId="0" fontId="21" fillId="0" borderId="281" xfId="330" applyFont="1" applyBorder="1"/>
    <xf numFmtId="167" fontId="37" fillId="0" borderId="253" xfId="331" applyNumberFormat="1" applyFont="1" applyFill="1" applyBorder="1" applyAlignment="1">
      <alignment horizontal="center"/>
    </xf>
    <xf numFmtId="167" fontId="21" fillId="0" borderId="0" xfId="330" applyNumberFormat="1" applyFont="1"/>
    <xf numFmtId="167" fontId="37" fillId="0" borderId="257" xfId="331" applyNumberFormat="1" applyFont="1" applyFill="1" applyBorder="1" applyAlignment="1">
      <alignment horizontal="center"/>
    </xf>
    <xf numFmtId="167" fontId="17" fillId="0" borderId="281" xfId="331" applyNumberFormat="1" applyFont="1" applyBorder="1" applyAlignment="1">
      <alignment horizontal="center"/>
    </xf>
    <xf numFmtId="167" fontId="37" fillId="0" borderId="250" xfId="331" applyNumberFormat="1" applyFont="1" applyFill="1" applyBorder="1" applyAlignment="1">
      <alignment horizontal="center"/>
    </xf>
    <xf numFmtId="9" fontId="17" fillId="0" borderId="0" xfId="330" applyNumberFormat="1" applyFont="1" applyBorder="1" applyAlignment="1">
      <alignment horizontal="center"/>
    </xf>
    <xf numFmtId="0" fontId="13" fillId="0" borderId="0" xfId="330" applyFont="1" applyBorder="1" applyAlignment="1">
      <alignment horizontal="center"/>
    </xf>
    <xf numFmtId="167" fontId="13" fillId="0" borderId="0" xfId="331" applyNumberFormat="1" applyFont="1" applyBorder="1"/>
    <xf numFmtId="167" fontId="97" fillId="0" borderId="0" xfId="331" applyNumberFormat="1" applyFont="1"/>
    <xf numFmtId="167" fontId="10" fillId="0" borderId="292" xfId="331" applyNumberFormat="1" applyFont="1" applyBorder="1" applyAlignment="1">
      <alignment horizontal="center"/>
    </xf>
    <xf numFmtId="167" fontId="10" fillId="0" borderId="324" xfId="331" applyNumberFormat="1" applyFont="1" applyBorder="1" applyAlignment="1">
      <alignment horizontal="center"/>
    </xf>
    <xf numFmtId="167" fontId="10" fillId="0" borderId="296" xfId="331" applyNumberFormat="1" applyFont="1" applyBorder="1" applyAlignment="1">
      <alignment horizontal="center"/>
    </xf>
    <xf numFmtId="167" fontId="10" fillId="0" borderId="298" xfId="331" applyNumberFormat="1" applyFont="1" applyBorder="1" applyAlignment="1">
      <alignment horizontal="center"/>
    </xf>
    <xf numFmtId="167" fontId="10" fillId="0" borderId="219" xfId="331" applyNumberFormat="1" applyFont="1" applyBorder="1" applyAlignment="1">
      <alignment horizontal="center"/>
    </xf>
    <xf numFmtId="167" fontId="10" fillId="0" borderId="325" xfId="331" applyNumberFormat="1" applyFont="1" applyBorder="1" applyAlignment="1">
      <alignment horizontal="center"/>
    </xf>
    <xf numFmtId="167" fontId="10" fillId="0" borderId="300" xfId="331" applyNumberFormat="1" applyFont="1" applyBorder="1" applyAlignment="1">
      <alignment horizontal="center"/>
    </xf>
    <xf numFmtId="167" fontId="10" fillId="0" borderId="290" xfId="331" applyNumberFormat="1" applyFont="1" applyBorder="1" applyAlignment="1">
      <alignment horizontal="center"/>
    </xf>
    <xf numFmtId="0" fontId="25" fillId="0" borderId="286" xfId="330" applyFont="1" applyBorder="1" applyAlignment="1"/>
    <xf numFmtId="0" fontId="25" fillId="0" borderId="278" xfId="330" applyFont="1" applyBorder="1" applyAlignment="1">
      <alignment horizontal="center"/>
    </xf>
    <xf numFmtId="167" fontId="109" fillId="0" borderId="295" xfId="331" applyNumberFormat="1" applyFont="1" applyBorder="1" applyAlignment="1">
      <alignment horizontal="center"/>
    </xf>
    <xf numFmtId="167" fontId="109" fillId="0" borderId="296" xfId="331" applyNumberFormat="1" applyFont="1" applyBorder="1" applyAlignment="1">
      <alignment horizontal="center"/>
    </xf>
    <xf numFmtId="167" fontId="108" fillId="0" borderId="296" xfId="331" applyNumberFormat="1" applyFont="1" applyBorder="1" applyAlignment="1">
      <alignment horizontal="center"/>
    </xf>
    <xf numFmtId="167" fontId="108" fillId="0" borderId="298" xfId="331" applyNumberFormat="1" applyFont="1" applyBorder="1" applyAlignment="1">
      <alignment horizontal="center"/>
    </xf>
    <xf numFmtId="167" fontId="108" fillId="0" borderId="326" xfId="330" applyNumberFormat="1" applyFont="1" applyBorder="1" applyAlignment="1">
      <alignment horizontal="center"/>
    </xf>
    <xf numFmtId="167" fontId="109" fillId="0" borderId="327" xfId="331" applyNumberFormat="1" applyFont="1" applyBorder="1" applyAlignment="1">
      <alignment horizontal="center"/>
    </xf>
    <xf numFmtId="167" fontId="109" fillId="0" borderId="328" xfId="331" applyNumberFormat="1" applyFont="1" applyBorder="1" applyAlignment="1">
      <alignment horizontal="center"/>
    </xf>
    <xf numFmtId="167" fontId="108" fillId="0" borderId="328" xfId="331" applyNumberFormat="1" applyFont="1" applyBorder="1" applyAlignment="1">
      <alignment horizontal="center"/>
    </xf>
    <xf numFmtId="167" fontId="108" fillId="0" borderId="329" xfId="331" applyNumberFormat="1" applyFont="1" applyBorder="1" applyAlignment="1">
      <alignment horizontal="center"/>
    </xf>
    <xf numFmtId="167" fontId="108" fillId="0" borderId="303" xfId="330" applyNumberFormat="1" applyFont="1" applyBorder="1" applyAlignment="1">
      <alignment horizontal="center"/>
    </xf>
    <xf numFmtId="167" fontId="109" fillId="0" borderId="280" xfId="331" applyNumberFormat="1" applyFont="1" applyBorder="1" applyAlignment="1">
      <alignment horizontal="center"/>
    </xf>
    <xf numFmtId="167" fontId="109" fillId="0" borderId="250" xfId="331" applyNumberFormat="1" applyFont="1" applyBorder="1" applyAlignment="1">
      <alignment horizontal="center"/>
    </xf>
    <xf numFmtId="167" fontId="109" fillId="0" borderId="281" xfId="331" applyNumberFormat="1" applyFont="1" applyBorder="1" applyAlignment="1">
      <alignment horizontal="center"/>
    </xf>
    <xf numFmtId="167" fontId="108" fillId="0" borderId="251" xfId="330" applyNumberFormat="1" applyFont="1" applyBorder="1" applyAlignment="1">
      <alignment horizontal="center"/>
    </xf>
    <xf numFmtId="167" fontId="109" fillId="0" borderId="252" xfId="331" applyNumberFormat="1" applyFont="1" applyBorder="1" applyAlignment="1">
      <alignment horizontal="center"/>
    </xf>
    <xf numFmtId="167" fontId="109" fillId="0" borderId="330" xfId="331" applyNumberFormat="1" applyFont="1" applyBorder="1" applyAlignment="1">
      <alignment horizontal="center"/>
    </xf>
    <xf numFmtId="167" fontId="109" fillId="0" borderId="331" xfId="331" applyNumberFormat="1" applyFont="1" applyBorder="1" applyAlignment="1">
      <alignment horizontal="center"/>
    </xf>
    <xf numFmtId="9" fontId="108" fillId="0" borderId="255" xfId="330" applyNumberFormat="1" applyFont="1" applyBorder="1" applyAlignment="1">
      <alignment horizontal="center"/>
    </xf>
    <xf numFmtId="167" fontId="109" fillId="0" borderId="256" xfId="331" applyNumberFormat="1" applyFont="1" applyBorder="1" applyAlignment="1">
      <alignment horizontal="center"/>
    </xf>
    <xf numFmtId="167" fontId="109" fillId="0" borderId="257" xfId="331" applyNumberFormat="1" applyFont="1" applyBorder="1" applyAlignment="1">
      <alignment horizontal="center"/>
    </xf>
    <xf numFmtId="167" fontId="109" fillId="0" borderId="258" xfId="331" applyNumberFormat="1" applyFont="1" applyBorder="1" applyAlignment="1">
      <alignment horizontal="center"/>
    </xf>
    <xf numFmtId="0" fontId="97" fillId="0" borderId="0" xfId="330" applyFont="1" applyAlignment="1">
      <alignment horizontal="center"/>
    </xf>
    <xf numFmtId="0" fontId="126" fillId="0" borderId="0" xfId="330" applyFont="1"/>
    <xf numFmtId="0" fontId="10" fillId="0" borderId="332" xfId="330" applyFont="1" applyBorder="1"/>
    <xf numFmtId="0" fontId="10" fillId="0" borderId="333" xfId="330" applyFont="1" applyBorder="1"/>
    <xf numFmtId="0" fontId="9" fillId="0" borderId="334" xfId="330" applyFont="1" applyBorder="1"/>
    <xf numFmtId="0" fontId="9" fillId="0" borderId="335" xfId="330" applyFont="1" applyBorder="1"/>
    <xf numFmtId="0" fontId="9" fillId="0" borderId="336" xfId="330" applyFont="1" applyBorder="1"/>
    <xf numFmtId="0" fontId="9" fillId="0" borderId="337" xfId="330" applyFont="1" applyBorder="1"/>
    <xf numFmtId="0" fontId="13" fillId="0" borderId="339" xfId="330" applyFont="1" applyBorder="1"/>
    <xf numFmtId="167" fontId="10" fillId="0" borderId="340" xfId="331" applyNumberFormat="1" applyFont="1" applyFill="1" applyBorder="1"/>
    <xf numFmtId="167" fontId="10" fillId="0" borderId="341" xfId="331" applyNumberFormat="1" applyFont="1" applyFill="1" applyBorder="1"/>
    <xf numFmtId="167" fontId="10" fillId="0" borderId="342" xfId="331" applyNumberFormat="1" applyFont="1" applyFill="1" applyBorder="1"/>
    <xf numFmtId="167" fontId="10" fillId="0" borderId="343" xfId="331" applyNumberFormat="1" applyFont="1" applyFill="1" applyBorder="1"/>
    <xf numFmtId="0" fontId="13" fillId="0" borderId="345" xfId="330" applyFont="1" applyBorder="1"/>
    <xf numFmtId="167" fontId="10" fillId="0" borderId="346" xfId="331" applyNumberFormat="1" applyFont="1" applyFill="1" applyBorder="1"/>
    <xf numFmtId="167" fontId="10" fillId="0" borderId="347" xfId="331" applyNumberFormat="1" applyFont="1" applyFill="1" applyBorder="1"/>
    <xf numFmtId="167" fontId="10" fillId="0" borderId="348" xfId="331" applyNumberFormat="1" applyFont="1" applyFill="1" applyBorder="1"/>
    <xf numFmtId="167" fontId="10" fillId="0" borderId="349" xfId="331" applyNumberFormat="1" applyFont="1" applyFill="1" applyBorder="1"/>
    <xf numFmtId="167" fontId="10" fillId="0" borderId="347" xfId="331" applyNumberFormat="1" applyFont="1" applyFill="1" applyBorder="1" applyAlignment="1">
      <alignment horizontal="center"/>
    </xf>
    <xf numFmtId="167" fontId="10" fillId="0" borderId="348" xfId="331" applyNumberFormat="1" applyFont="1" applyFill="1" applyBorder="1" applyAlignment="1">
      <alignment horizontal="center"/>
    </xf>
    <xf numFmtId="167" fontId="10" fillId="0" borderId="349" xfId="331" applyNumberFormat="1" applyFont="1" applyFill="1" applyBorder="1" applyAlignment="1">
      <alignment horizontal="center"/>
    </xf>
    <xf numFmtId="0" fontId="13" fillId="0" borderId="350" xfId="330" applyFont="1" applyBorder="1"/>
    <xf numFmtId="0" fontId="13" fillId="0" borderId="352" xfId="330" applyFont="1" applyBorder="1"/>
    <xf numFmtId="167" fontId="10" fillId="0" borderId="353" xfId="331" applyNumberFormat="1" applyFont="1" applyFill="1" applyBorder="1"/>
    <xf numFmtId="167" fontId="10" fillId="0" borderId="354" xfId="331" applyNumberFormat="1" applyFont="1" applyFill="1" applyBorder="1"/>
    <xf numFmtId="167" fontId="10" fillId="0" borderId="354" xfId="331" applyNumberFormat="1" applyFont="1" applyFill="1" applyBorder="1" applyAlignment="1">
      <alignment horizontal="center"/>
    </xf>
    <xf numFmtId="167" fontId="10" fillId="0" borderId="355" xfId="331" applyNumberFormat="1" applyFont="1" applyFill="1" applyBorder="1" applyAlignment="1">
      <alignment horizontal="center"/>
    </xf>
    <xf numFmtId="167" fontId="10" fillId="0" borderId="356" xfId="331" applyNumberFormat="1" applyFont="1" applyFill="1" applyBorder="1" applyAlignment="1">
      <alignment horizontal="center"/>
    </xf>
    <xf numFmtId="0" fontId="25" fillId="0" borderId="286" xfId="330" applyFont="1" applyBorder="1" applyAlignment="1">
      <alignment horizontal="center"/>
    </xf>
    <xf numFmtId="0" fontId="128" fillId="0" borderId="279" xfId="330" applyFont="1" applyBorder="1" applyAlignment="1">
      <alignment horizontal="center"/>
    </xf>
    <xf numFmtId="167" fontId="108" fillId="0" borderId="331" xfId="331" applyNumberFormat="1" applyFont="1" applyBorder="1" applyAlignment="1">
      <alignment horizontal="center"/>
    </xf>
    <xf numFmtId="167" fontId="109" fillId="0" borderId="330" xfId="331" applyNumberFormat="1" applyFont="1" applyFill="1" applyBorder="1" applyAlignment="1">
      <alignment horizontal="center"/>
    </xf>
    <xf numFmtId="9" fontId="108" fillId="0" borderId="258" xfId="331" applyNumberFormat="1" applyFont="1" applyBorder="1" applyAlignment="1">
      <alignment horizontal="center"/>
    </xf>
    <xf numFmtId="167" fontId="109" fillId="0" borderId="258" xfId="331" applyNumberFormat="1" applyFont="1" applyFill="1" applyBorder="1" applyAlignment="1">
      <alignment horizontal="center"/>
    </xf>
    <xf numFmtId="167" fontId="108" fillId="0" borderId="315" xfId="330" applyNumberFormat="1" applyFont="1" applyBorder="1" applyAlignment="1">
      <alignment horizontal="center"/>
    </xf>
    <xf numFmtId="167" fontId="108" fillId="0" borderId="331" xfId="330" applyNumberFormat="1" applyFont="1" applyBorder="1" applyAlignment="1">
      <alignment horizontal="center"/>
    </xf>
    <xf numFmtId="167" fontId="108" fillId="0" borderId="281" xfId="330" applyNumberFormat="1" applyFont="1" applyBorder="1" applyAlignment="1">
      <alignment horizontal="center"/>
    </xf>
    <xf numFmtId="167" fontId="109" fillId="0" borderId="358" xfId="331" applyNumberFormat="1" applyFont="1" applyBorder="1" applyAlignment="1">
      <alignment horizontal="center"/>
    </xf>
    <xf numFmtId="167" fontId="109" fillId="0" borderId="313" xfId="331" applyNumberFormat="1" applyFont="1" applyBorder="1" applyAlignment="1">
      <alignment horizontal="center"/>
    </xf>
    <xf numFmtId="167" fontId="109" fillId="0" borderId="315" xfId="331" applyNumberFormat="1" applyFont="1" applyBorder="1" applyAlignment="1">
      <alignment horizontal="center"/>
    </xf>
    <xf numFmtId="0" fontId="9" fillId="0" borderId="0" xfId="330" applyFont="1" applyAlignment="1"/>
    <xf numFmtId="0" fontId="9" fillId="0" borderId="0" xfId="330" applyFont="1" applyFill="1" applyAlignment="1">
      <alignment horizontal="left" vertical="top" wrapText="1"/>
    </xf>
    <xf numFmtId="0" fontId="101" fillId="0" borderId="0" xfId="330" applyFont="1"/>
    <xf numFmtId="10" fontId="101" fillId="2" borderId="362" xfId="330" applyNumberFormat="1" applyFont="1" applyFill="1" applyBorder="1" applyAlignment="1">
      <alignment horizontal="center" vertical="center"/>
    </xf>
    <xf numFmtId="10" fontId="101" fillId="2" borderId="363" xfId="330" applyNumberFormat="1" applyFont="1" applyFill="1" applyBorder="1" applyAlignment="1">
      <alignment horizontal="center" vertical="center"/>
    </xf>
    <xf numFmtId="10" fontId="101" fillId="2" borderId="364" xfId="330" applyNumberFormat="1" applyFont="1" applyFill="1" applyBorder="1" applyAlignment="1">
      <alignment horizontal="center" vertical="center"/>
    </xf>
    <xf numFmtId="10" fontId="101" fillId="2" borderId="366" xfId="331" applyNumberFormat="1" applyFont="1" applyFill="1" applyBorder="1" applyAlignment="1">
      <alignment horizontal="center" vertical="center"/>
    </xf>
    <xf numFmtId="10" fontId="101" fillId="2" borderId="367" xfId="331" applyNumberFormat="1" applyFont="1" applyFill="1" applyBorder="1" applyAlignment="1">
      <alignment horizontal="center" vertical="center"/>
    </xf>
    <xf numFmtId="10" fontId="101" fillId="2" borderId="368" xfId="331" applyNumberFormat="1" applyFont="1" applyFill="1" applyBorder="1" applyAlignment="1">
      <alignment horizontal="center" vertical="center"/>
    </xf>
    <xf numFmtId="0" fontId="101" fillId="2" borderId="16" xfId="330" applyFont="1" applyFill="1" applyBorder="1" applyAlignment="1">
      <alignment horizontal="center" vertical="center" wrapText="1"/>
    </xf>
    <xf numFmtId="9" fontId="101" fillId="2" borderId="56" xfId="330" applyNumberFormat="1" applyFont="1" applyFill="1" applyBorder="1" applyAlignment="1">
      <alignment horizontal="center" vertical="center" wrapText="1"/>
    </xf>
    <xf numFmtId="0" fontId="101" fillId="2" borderId="363" xfId="330" applyFont="1" applyFill="1" applyBorder="1" applyAlignment="1">
      <alignment horizontal="center" vertical="center"/>
    </xf>
    <xf numFmtId="0" fontId="101" fillId="2" borderId="364" xfId="330" applyFont="1" applyFill="1" applyBorder="1"/>
    <xf numFmtId="167" fontId="133" fillId="32" borderId="375" xfId="331" applyNumberFormat="1" applyFont="1" applyFill="1" applyBorder="1" applyAlignment="1">
      <alignment horizontal="center"/>
    </xf>
    <xf numFmtId="167" fontId="133" fillId="32" borderId="376" xfId="331" applyNumberFormat="1" applyFont="1" applyFill="1" applyBorder="1" applyAlignment="1">
      <alignment horizontal="center"/>
    </xf>
    <xf numFmtId="167" fontId="133" fillId="32" borderId="377" xfId="330" applyNumberFormat="1" applyFont="1" applyFill="1" applyBorder="1" applyAlignment="1">
      <alignment horizontal="center" vertical="center"/>
    </xf>
    <xf numFmtId="167" fontId="133" fillId="32" borderId="378" xfId="330" applyNumberFormat="1" applyFont="1" applyFill="1" applyBorder="1" applyAlignment="1">
      <alignment horizontal="center" vertical="center"/>
    </xf>
    <xf numFmtId="167" fontId="133" fillId="32" borderId="379" xfId="330" applyNumberFormat="1" applyFont="1" applyFill="1" applyBorder="1" applyAlignment="1">
      <alignment horizontal="center" vertical="center"/>
    </xf>
    <xf numFmtId="167" fontId="133" fillId="32" borderId="9" xfId="331" applyNumberFormat="1" applyFont="1" applyFill="1" applyBorder="1" applyAlignment="1">
      <alignment horizontal="center"/>
    </xf>
    <xf numFmtId="167" fontId="133" fillId="32" borderId="380" xfId="331" applyNumberFormat="1" applyFont="1" applyFill="1" applyBorder="1" applyAlignment="1">
      <alignment horizontal="center"/>
    </xf>
    <xf numFmtId="167" fontId="133" fillId="32" borderId="10" xfId="330" applyNumberFormat="1" applyFont="1" applyFill="1" applyBorder="1" applyAlignment="1">
      <alignment horizontal="center" vertical="center"/>
    </xf>
    <xf numFmtId="167" fontId="133" fillId="32" borderId="11" xfId="330" applyNumberFormat="1" applyFont="1" applyFill="1" applyBorder="1" applyAlignment="1">
      <alignment horizontal="center" vertical="center"/>
    </xf>
    <xf numFmtId="167" fontId="133" fillId="32" borderId="12" xfId="330" applyNumberFormat="1" applyFont="1" applyFill="1" applyBorder="1" applyAlignment="1">
      <alignment horizontal="center" vertical="center"/>
    </xf>
    <xf numFmtId="167" fontId="101" fillId="2" borderId="370" xfId="331" applyNumberFormat="1" applyFont="1" applyFill="1" applyBorder="1" applyAlignment="1">
      <alignment horizontal="center"/>
    </xf>
    <xf numFmtId="167" fontId="101" fillId="2" borderId="371" xfId="331" applyNumberFormat="1" applyFont="1" applyFill="1" applyBorder="1" applyAlignment="1">
      <alignment horizontal="center"/>
    </xf>
    <xf numFmtId="167" fontId="123" fillId="2" borderId="372" xfId="330" applyNumberFormat="1" applyFont="1" applyFill="1" applyBorder="1" applyAlignment="1">
      <alignment horizontal="center" vertical="center"/>
    </xf>
    <xf numFmtId="167" fontId="123" fillId="2" borderId="373" xfId="330" applyNumberFormat="1" applyFont="1" applyFill="1" applyBorder="1" applyAlignment="1">
      <alignment horizontal="center" vertical="center"/>
    </xf>
    <xf numFmtId="167" fontId="123" fillId="2" borderId="374" xfId="330" applyNumberFormat="1" applyFont="1" applyFill="1" applyBorder="1" applyAlignment="1">
      <alignment horizontal="center" vertical="center"/>
    </xf>
    <xf numFmtId="167" fontId="101" fillId="33" borderId="375" xfId="331" applyNumberFormat="1" applyFont="1" applyFill="1" applyBorder="1" applyAlignment="1">
      <alignment horizontal="center"/>
    </xf>
    <xf numFmtId="167" fontId="101" fillId="33" borderId="376" xfId="331" applyNumberFormat="1" applyFont="1" applyFill="1" applyBorder="1" applyAlignment="1">
      <alignment horizontal="center"/>
    </xf>
    <xf numFmtId="167" fontId="123" fillId="33" borderId="377" xfId="330" applyNumberFormat="1" applyFont="1" applyFill="1" applyBorder="1" applyAlignment="1">
      <alignment horizontal="center" vertical="center"/>
    </xf>
    <xf numFmtId="167" fontId="123" fillId="33" borderId="378" xfId="330" applyNumberFormat="1" applyFont="1" applyFill="1" applyBorder="1" applyAlignment="1">
      <alignment horizontal="center" vertical="center"/>
    </xf>
    <xf numFmtId="167" fontId="123" fillId="33" borderId="379" xfId="330" applyNumberFormat="1" applyFont="1" applyFill="1" applyBorder="1" applyAlignment="1">
      <alignment horizontal="center" vertical="center"/>
    </xf>
    <xf numFmtId="167" fontId="101" fillId="2" borderId="9" xfId="331" applyNumberFormat="1" applyFont="1" applyFill="1" applyBorder="1" applyAlignment="1">
      <alignment horizontal="center"/>
    </xf>
    <xf numFmtId="167" fontId="101" fillId="2" borderId="380" xfId="331" applyNumberFormat="1" applyFont="1" applyFill="1" applyBorder="1" applyAlignment="1">
      <alignment horizontal="center"/>
    </xf>
    <xf numFmtId="167" fontId="123" fillId="2" borderId="10" xfId="330" applyNumberFormat="1" applyFont="1" applyFill="1" applyBorder="1" applyAlignment="1">
      <alignment horizontal="center" vertical="center"/>
    </xf>
    <xf numFmtId="167" fontId="123" fillId="2" borderId="11" xfId="330" applyNumberFormat="1" applyFont="1" applyFill="1" applyBorder="1" applyAlignment="1">
      <alignment horizontal="center" vertical="center"/>
    </xf>
    <xf numFmtId="167" fontId="123" fillId="2" borderId="12" xfId="330" applyNumberFormat="1" applyFont="1" applyFill="1" applyBorder="1" applyAlignment="1">
      <alignment horizontal="center" vertical="center"/>
    </xf>
    <xf numFmtId="9" fontId="108" fillId="0" borderId="331" xfId="330" applyNumberFormat="1" applyFont="1" applyBorder="1" applyAlignment="1">
      <alignment horizontal="center"/>
    </xf>
    <xf numFmtId="0" fontId="108" fillId="0" borderId="258" xfId="330" applyFont="1" applyBorder="1" applyAlignment="1">
      <alignment horizontal="center" vertical="center"/>
    </xf>
    <xf numFmtId="164" fontId="97" fillId="0" borderId="0" xfId="332" applyFont="1"/>
    <xf numFmtId="164" fontId="97" fillId="0" borderId="0" xfId="330" applyNumberFormat="1" applyFont="1"/>
    <xf numFmtId="167" fontId="135" fillId="0" borderId="384" xfId="330" applyNumberFormat="1" applyFont="1" applyBorder="1" applyAlignment="1">
      <alignment horizontal="center" vertical="center" wrapText="1"/>
    </xf>
    <xf numFmtId="167" fontId="135" fillId="0" borderId="386" xfId="330" applyNumberFormat="1" applyFont="1" applyBorder="1" applyAlignment="1">
      <alignment horizontal="center" vertical="center" wrapText="1"/>
    </xf>
    <xf numFmtId="9" fontId="135" fillId="0" borderId="385" xfId="330" applyNumberFormat="1" applyFont="1" applyBorder="1" applyAlignment="1">
      <alignment horizontal="center" vertical="center" wrapText="1"/>
    </xf>
    <xf numFmtId="0" fontId="136" fillId="0" borderId="0" xfId="330" applyFont="1" applyBorder="1" applyAlignment="1">
      <alignment horizontal="center" vertical="center" wrapText="1"/>
    </xf>
    <xf numFmtId="0" fontId="137" fillId="0" borderId="387" xfId="330" applyFont="1" applyBorder="1" applyAlignment="1">
      <alignment vertical="center" wrapText="1"/>
    </xf>
    <xf numFmtId="0" fontId="138" fillId="0" borderId="388" xfId="330" applyFont="1" applyBorder="1" applyAlignment="1">
      <alignment horizontal="center" vertical="center" textRotation="90" wrapText="1"/>
    </xf>
    <xf numFmtId="167" fontId="21" fillId="0" borderId="388" xfId="331" applyNumberFormat="1" applyFont="1" applyBorder="1" applyAlignment="1">
      <alignment horizontal="center" vertical="center"/>
    </xf>
    <xf numFmtId="167" fontId="21" fillId="0" borderId="389" xfId="331" applyNumberFormat="1" applyFont="1" applyBorder="1" applyAlignment="1">
      <alignment horizontal="center" vertical="center"/>
    </xf>
    <xf numFmtId="167" fontId="21" fillId="0" borderId="390" xfId="331" applyNumberFormat="1" applyFont="1" applyBorder="1" applyAlignment="1">
      <alignment horizontal="center" vertical="center"/>
    </xf>
    <xf numFmtId="167" fontId="23" fillId="0" borderId="0" xfId="330" applyNumberFormat="1" applyFont="1" applyBorder="1" applyAlignment="1">
      <alignment horizontal="center" vertical="center"/>
    </xf>
    <xf numFmtId="0" fontId="137" fillId="0" borderId="391" xfId="330" applyFont="1" applyBorder="1" applyAlignment="1">
      <alignment vertical="center"/>
    </xf>
    <xf numFmtId="189" fontId="21" fillId="0" borderId="393" xfId="332" applyNumberFormat="1" applyFont="1" applyBorder="1" applyAlignment="1">
      <alignment horizontal="center" vertical="center"/>
    </xf>
    <xf numFmtId="189" fontId="21" fillId="0" borderId="394" xfId="332" applyNumberFormat="1" applyFont="1" applyBorder="1" applyAlignment="1">
      <alignment horizontal="center" vertical="center"/>
    </xf>
    <xf numFmtId="189" fontId="21" fillId="0" borderId="395" xfId="332" applyNumberFormat="1" applyFont="1" applyBorder="1" applyAlignment="1">
      <alignment horizontal="center" vertical="center"/>
    </xf>
    <xf numFmtId="1" fontId="23" fillId="0" borderId="0" xfId="330" applyNumberFormat="1" applyFont="1" applyBorder="1" applyAlignment="1">
      <alignment horizontal="center" vertical="center"/>
    </xf>
    <xf numFmtId="0" fontId="139" fillId="0" borderId="396" xfId="330" applyFont="1" applyBorder="1" applyAlignment="1">
      <alignment horizontal="right" vertical="center"/>
    </xf>
    <xf numFmtId="169" fontId="24" fillId="0" borderId="397" xfId="332" applyNumberFormat="1" applyFont="1" applyBorder="1" applyAlignment="1">
      <alignment horizontal="center" vertical="center"/>
    </xf>
    <xf numFmtId="169" fontId="24" fillId="0" borderId="398" xfId="332" applyNumberFormat="1" applyFont="1" applyBorder="1" applyAlignment="1">
      <alignment horizontal="center" vertical="center"/>
    </xf>
    <xf numFmtId="169" fontId="24" fillId="0" borderId="399" xfId="332" applyNumberFormat="1" applyFont="1" applyBorder="1" applyAlignment="1">
      <alignment horizontal="center" vertical="center"/>
    </xf>
    <xf numFmtId="1" fontId="22" fillId="0" borderId="0" xfId="330" applyNumberFormat="1" applyFont="1" applyBorder="1" applyAlignment="1">
      <alignment horizontal="center" vertical="center"/>
    </xf>
    <xf numFmtId="0" fontId="134" fillId="0" borderId="396" xfId="330" applyFont="1" applyBorder="1" applyAlignment="1">
      <alignment horizontal="right" vertical="center"/>
    </xf>
    <xf numFmtId="169" fontId="21" fillId="0" borderId="397" xfId="332" applyNumberFormat="1" applyFont="1" applyBorder="1" applyAlignment="1">
      <alignment horizontal="center" vertical="center"/>
    </xf>
    <xf numFmtId="169" fontId="21" fillId="0" borderId="398" xfId="332" applyNumberFormat="1" applyFont="1" applyBorder="1" applyAlignment="1">
      <alignment horizontal="center" vertical="center"/>
    </xf>
    <xf numFmtId="169" fontId="21" fillId="0" borderId="399" xfId="332" applyNumberFormat="1" applyFont="1" applyBorder="1" applyAlignment="1">
      <alignment horizontal="center" vertical="center"/>
    </xf>
    <xf numFmtId="0" fontId="137" fillId="0" borderId="400" xfId="330" applyFont="1" applyBorder="1" applyAlignment="1">
      <alignment horizontal="left" vertical="center"/>
    </xf>
    <xf numFmtId="169" fontId="21" fillId="0" borderId="401" xfId="332" applyNumberFormat="1" applyFont="1" applyBorder="1" applyAlignment="1">
      <alignment horizontal="center" vertical="center"/>
    </xf>
    <xf numFmtId="169" fontId="21" fillId="0" borderId="402" xfId="332" applyNumberFormat="1" applyFont="1" applyBorder="1" applyAlignment="1">
      <alignment horizontal="center" vertical="center"/>
    </xf>
    <xf numFmtId="169" fontId="21" fillId="0" borderId="403" xfId="332" applyNumberFormat="1" applyFont="1" applyBorder="1" applyAlignment="1">
      <alignment horizontal="center" vertical="center"/>
    </xf>
    <xf numFmtId="0" fontId="137" fillId="0" borderId="387" xfId="330" applyFont="1" applyBorder="1" applyAlignment="1">
      <alignment vertical="center"/>
    </xf>
    <xf numFmtId="169" fontId="21" fillId="0" borderId="388" xfId="332" applyNumberFormat="1" applyFont="1" applyBorder="1" applyAlignment="1">
      <alignment horizontal="center" vertical="center"/>
    </xf>
    <xf numFmtId="169" fontId="21" fillId="0" borderId="389" xfId="332" applyNumberFormat="1" applyFont="1" applyBorder="1" applyAlignment="1">
      <alignment horizontal="center" vertical="center"/>
    </xf>
    <xf numFmtId="169" fontId="21" fillId="0" borderId="390" xfId="332" applyNumberFormat="1" applyFont="1" applyBorder="1" applyAlignment="1">
      <alignment horizontal="center" vertical="center"/>
    </xf>
    <xf numFmtId="167" fontId="135" fillId="0" borderId="386" xfId="331" applyNumberFormat="1" applyFont="1" applyBorder="1" applyAlignment="1">
      <alignment horizontal="center" vertical="center" wrapText="1"/>
    </xf>
    <xf numFmtId="9" fontId="135" fillId="0" borderId="385" xfId="331" applyNumberFormat="1" applyFont="1" applyBorder="1" applyAlignment="1">
      <alignment horizontal="center" vertical="center" wrapText="1"/>
    </xf>
    <xf numFmtId="169" fontId="21" fillId="0" borderId="393" xfId="332" applyNumberFormat="1" applyFont="1" applyBorder="1" applyAlignment="1">
      <alignment horizontal="center" vertical="center"/>
    </xf>
    <xf numFmtId="169" fontId="21" fillId="0" borderId="394" xfId="332" applyNumberFormat="1" applyFont="1" applyBorder="1" applyAlignment="1">
      <alignment horizontal="center" vertical="center"/>
    </xf>
    <xf numFmtId="169" fontId="21" fillId="0" borderId="395" xfId="332" applyNumberFormat="1" applyFont="1" applyBorder="1" applyAlignment="1">
      <alignment horizontal="center" vertical="center"/>
    </xf>
    <xf numFmtId="169" fontId="21" fillId="0" borderId="404" xfId="332" applyNumberFormat="1" applyFont="1" applyBorder="1" applyAlignment="1">
      <alignment horizontal="center" vertical="center"/>
    </xf>
    <xf numFmtId="169" fontId="21" fillId="0" borderId="405" xfId="332" applyNumberFormat="1" applyFont="1" applyBorder="1" applyAlignment="1">
      <alignment horizontal="center" vertical="center"/>
    </xf>
    <xf numFmtId="169" fontId="21" fillId="0" borderId="406" xfId="332" applyNumberFormat="1" applyFont="1" applyBorder="1" applyAlignment="1">
      <alignment horizontal="center" vertical="center"/>
    </xf>
    <xf numFmtId="0" fontId="99" fillId="0" borderId="0" xfId="330" applyFont="1"/>
    <xf numFmtId="167" fontId="17" fillId="0" borderId="281" xfId="330" applyNumberFormat="1" applyFont="1" applyBorder="1" applyAlignment="1">
      <alignment horizontal="center"/>
    </xf>
    <xf numFmtId="167" fontId="17" fillId="0" borderId="331" xfId="330" applyNumberFormat="1" applyFont="1" applyBorder="1" applyAlignment="1">
      <alignment horizontal="center"/>
    </xf>
    <xf numFmtId="167" fontId="37" fillId="0" borderId="330" xfId="331" applyNumberFormat="1" applyFont="1" applyBorder="1" applyAlignment="1">
      <alignment horizontal="center"/>
    </xf>
    <xf numFmtId="167" fontId="37" fillId="0" borderId="408" xfId="331" applyNumberFormat="1" applyFont="1" applyBorder="1" applyAlignment="1">
      <alignment horizontal="center"/>
    </xf>
    <xf numFmtId="167" fontId="37" fillId="0" borderId="331" xfId="331" applyNumberFormat="1" applyFont="1" applyBorder="1" applyAlignment="1">
      <alignment horizontal="center"/>
    </xf>
    <xf numFmtId="9" fontId="17" fillId="0" borderId="331" xfId="330" applyNumberFormat="1" applyFont="1" applyBorder="1" applyAlignment="1">
      <alignment horizontal="center"/>
    </xf>
    <xf numFmtId="0" fontId="17" fillId="33" borderId="331" xfId="330" applyFont="1" applyFill="1" applyBorder="1" applyAlignment="1">
      <alignment horizontal="center"/>
    </xf>
    <xf numFmtId="167" fontId="37" fillId="33" borderId="330" xfId="331" applyNumberFormat="1" applyFont="1" applyFill="1" applyBorder="1" applyAlignment="1">
      <alignment horizontal="center"/>
    </xf>
    <xf numFmtId="167" fontId="37" fillId="33" borderId="408" xfId="331" applyNumberFormat="1" applyFont="1" applyFill="1" applyBorder="1" applyAlignment="1">
      <alignment horizontal="center"/>
    </xf>
    <xf numFmtId="167" fontId="37" fillId="33" borderId="331" xfId="331" applyNumberFormat="1" applyFont="1" applyFill="1" applyBorder="1" applyAlignment="1">
      <alignment horizontal="center"/>
    </xf>
    <xf numFmtId="0" fontId="17" fillId="33" borderId="258" xfId="330" applyFont="1" applyFill="1" applyBorder="1" applyAlignment="1">
      <alignment horizontal="center"/>
    </xf>
    <xf numFmtId="167" fontId="37" fillId="33" borderId="257" xfId="331" applyNumberFormat="1" applyFont="1" applyFill="1" applyBorder="1" applyAlignment="1">
      <alignment horizontal="center"/>
    </xf>
    <xf numFmtId="167" fontId="37" fillId="33" borderId="285" xfId="331" applyNumberFormat="1" applyFont="1" applyFill="1" applyBorder="1" applyAlignment="1">
      <alignment horizontal="center"/>
    </xf>
    <xf numFmtId="167" fontId="37" fillId="33" borderId="258" xfId="331" applyNumberFormat="1" applyFont="1" applyFill="1" applyBorder="1" applyAlignment="1">
      <alignment horizontal="center"/>
    </xf>
    <xf numFmtId="167" fontId="17" fillId="0" borderId="410" xfId="330" applyNumberFormat="1" applyFont="1" applyBorder="1" applyAlignment="1">
      <alignment horizontal="center"/>
    </xf>
    <xf numFmtId="179" fontId="37" fillId="0" borderId="330" xfId="331" applyNumberFormat="1" applyFont="1" applyBorder="1" applyAlignment="1">
      <alignment horizontal="center"/>
    </xf>
    <xf numFmtId="179" fontId="37" fillId="0" borderId="408" xfId="331" applyNumberFormat="1" applyFont="1" applyBorder="1" applyAlignment="1">
      <alignment horizontal="center"/>
    </xf>
    <xf numFmtId="179" fontId="37" fillId="0" borderId="331" xfId="331" applyNumberFormat="1" applyFont="1" applyBorder="1" applyAlignment="1">
      <alignment horizontal="center"/>
    </xf>
    <xf numFmtId="9" fontId="17" fillId="0" borderId="410" xfId="330" applyNumberFormat="1" applyFont="1" applyBorder="1" applyAlignment="1">
      <alignment horizontal="center"/>
    </xf>
    <xf numFmtId="0" fontId="17" fillId="33" borderId="410" xfId="330" applyFont="1" applyFill="1" applyBorder="1" applyAlignment="1">
      <alignment horizontal="center"/>
    </xf>
    <xf numFmtId="179" fontId="37" fillId="33" borderId="330" xfId="331" applyNumberFormat="1" applyFont="1" applyFill="1" applyBorder="1" applyAlignment="1">
      <alignment horizontal="center"/>
    </xf>
    <xf numFmtId="179" fontId="37" fillId="33" borderId="408" xfId="331" applyNumberFormat="1" applyFont="1" applyFill="1" applyBorder="1" applyAlignment="1">
      <alignment horizontal="center"/>
    </xf>
    <xf numFmtId="179" fontId="37" fillId="33" borderId="331" xfId="331" applyNumberFormat="1" applyFont="1" applyFill="1" applyBorder="1" applyAlignment="1">
      <alignment horizontal="center"/>
    </xf>
    <xf numFmtId="0" fontId="17" fillId="33" borderId="412" xfId="330" applyFont="1" applyFill="1" applyBorder="1" applyAlignment="1">
      <alignment horizontal="center"/>
    </xf>
    <xf numFmtId="179" fontId="37" fillId="33" borderId="257" xfId="331" applyNumberFormat="1" applyFont="1" applyFill="1" applyBorder="1" applyAlignment="1">
      <alignment horizontal="center"/>
    </xf>
    <xf numFmtId="179" fontId="37" fillId="33" borderId="285" xfId="331" applyNumberFormat="1" applyFont="1" applyFill="1" applyBorder="1" applyAlignment="1">
      <alignment horizontal="center"/>
    </xf>
    <xf numFmtId="179" fontId="37" fillId="33" borderId="258" xfId="331" applyNumberFormat="1" applyFont="1" applyFill="1" applyBorder="1" applyAlignment="1">
      <alignment horizontal="center"/>
    </xf>
    <xf numFmtId="189" fontId="37" fillId="0" borderId="330" xfId="332" applyNumberFormat="1" applyFont="1" applyBorder="1" applyAlignment="1">
      <alignment horizontal="center"/>
    </xf>
    <xf numFmtId="189" fontId="37" fillId="0" borderId="408" xfId="332" applyNumberFormat="1" applyFont="1" applyBorder="1" applyAlignment="1">
      <alignment horizontal="center"/>
    </xf>
    <xf numFmtId="189" fontId="37" fillId="0" borderId="331" xfId="332" applyNumberFormat="1" applyFont="1" applyBorder="1" applyAlignment="1">
      <alignment horizontal="center"/>
    </xf>
    <xf numFmtId="189" fontId="37" fillId="33" borderId="330" xfId="332" applyNumberFormat="1" applyFont="1" applyFill="1" applyBorder="1" applyAlignment="1">
      <alignment horizontal="center"/>
    </xf>
    <xf numFmtId="189" fontId="37" fillId="33" borderId="408" xfId="332" applyNumberFormat="1" applyFont="1" applyFill="1" applyBorder="1" applyAlignment="1">
      <alignment horizontal="center"/>
    </xf>
    <xf numFmtId="189" fontId="37" fillId="33" borderId="331" xfId="332" applyNumberFormat="1" applyFont="1" applyFill="1" applyBorder="1" applyAlignment="1">
      <alignment horizontal="center"/>
    </xf>
    <xf numFmtId="189" fontId="37" fillId="33" borderId="257" xfId="332" applyNumberFormat="1" applyFont="1" applyFill="1" applyBorder="1" applyAlignment="1">
      <alignment horizontal="center"/>
    </xf>
    <xf numFmtId="189" fontId="37" fillId="33" borderId="285" xfId="332" applyNumberFormat="1" applyFont="1" applyFill="1" applyBorder="1" applyAlignment="1">
      <alignment horizontal="center"/>
    </xf>
    <xf numFmtId="189" fontId="37" fillId="33" borderId="258" xfId="332" applyNumberFormat="1" applyFont="1" applyFill="1" applyBorder="1" applyAlignment="1">
      <alignment horizontal="center"/>
    </xf>
    <xf numFmtId="0" fontId="117" fillId="0" borderId="0" xfId="246" applyFont="1" applyFill="1" applyAlignment="1">
      <alignment horizontal="center"/>
    </xf>
    <xf numFmtId="0" fontId="9" fillId="0" borderId="0" xfId="0" applyFont="1" applyAlignment="1">
      <alignment horizontal="left" vertical="center"/>
    </xf>
    <xf numFmtId="0" fontId="99" fillId="0" borderId="0" xfId="334" applyFont="1" applyAlignment="1">
      <alignment horizontal="left" vertical="center"/>
    </xf>
    <xf numFmtId="0" fontId="10" fillId="0" borderId="0" xfId="335" applyFont="1"/>
    <xf numFmtId="2" fontId="10" fillId="0" borderId="0" xfId="335" applyNumberFormat="1" applyFont="1"/>
    <xf numFmtId="0" fontId="97" fillId="0" borderId="0" xfId="335" applyFont="1"/>
    <xf numFmtId="0" fontId="10" fillId="0" borderId="0" xfId="335" applyFont="1" applyFill="1"/>
    <xf numFmtId="0" fontId="122" fillId="0" borderId="359" xfId="335" applyFont="1" applyFill="1" applyBorder="1" applyAlignment="1">
      <alignment horizontal="center" vertical="center" wrapText="1"/>
    </xf>
    <xf numFmtId="0" fontId="13" fillId="0" borderId="413" xfId="335" applyFont="1" applyBorder="1" applyAlignment="1">
      <alignment horizontal="center" vertical="center"/>
    </xf>
    <xf numFmtId="0" fontId="13" fillId="0" borderId="414" xfId="335" applyFont="1" applyBorder="1" applyAlignment="1">
      <alignment horizontal="center" vertical="center"/>
    </xf>
    <xf numFmtId="0" fontId="13" fillId="0" borderId="415" xfId="335" applyFont="1" applyBorder="1" applyAlignment="1">
      <alignment horizontal="center" vertical="center"/>
    </xf>
    <xf numFmtId="0" fontId="13" fillId="0" borderId="416" xfId="335" applyFont="1" applyFill="1" applyBorder="1" applyAlignment="1">
      <alignment horizontal="center" vertical="center"/>
    </xf>
    <xf numFmtId="0" fontId="13" fillId="0" borderId="417" xfId="335" applyFont="1" applyFill="1" applyBorder="1" applyAlignment="1">
      <alignment horizontal="center" vertical="center"/>
    </xf>
    <xf numFmtId="0" fontId="13" fillId="0" borderId="418" xfId="335" applyFont="1" applyFill="1" applyBorder="1" applyAlignment="1">
      <alignment horizontal="center" vertical="center"/>
    </xf>
    <xf numFmtId="0" fontId="13" fillId="0" borderId="415" xfId="335" applyFont="1" applyFill="1" applyBorder="1" applyAlignment="1">
      <alignment horizontal="center" vertical="center"/>
    </xf>
    <xf numFmtId="0" fontId="97" fillId="0" borderId="0" xfId="335" applyFont="1" applyFill="1"/>
    <xf numFmtId="0" fontId="10" fillId="0" borderId="0" xfId="335" applyFont="1" applyFill="1" applyAlignment="1">
      <alignment vertical="center"/>
    </xf>
    <xf numFmtId="0" fontId="13" fillId="0" borderId="359" xfId="335" applyFont="1" applyFill="1" applyBorder="1" applyAlignment="1">
      <alignment horizontal="center" vertical="center" wrapText="1"/>
    </xf>
    <xf numFmtId="169" fontId="10" fillId="0" borderId="419" xfId="336" applyNumberFormat="1" applyFont="1" applyBorder="1" applyAlignment="1">
      <alignment horizontal="center" vertical="center"/>
    </xf>
    <xf numFmtId="169" fontId="10" fillId="0" borderId="420" xfId="336" applyNumberFormat="1" applyFont="1" applyBorder="1" applyAlignment="1">
      <alignment horizontal="center" vertical="center"/>
    </xf>
    <xf numFmtId="169" fontId="10" fillId="0" borderId="421" xfId="336" applyNumberFormat="1" applyFont="1" applyBorder="1" applyAlignment="1">
      <alignment horizontal="center" vertical="center"/>
    </xf>
    <xf numFmtId="169" fontId="97" fillId="0" borderId="0" xfId="336" applyNumberFormat="1" applyFont="1" applyAlignment="1">
      <alignment vertical="center"/>
    </xf>
    <xf numFmtId="169" fontId="10" fillId="0" borderId="422" xfId="336" applyNumberFormat="1" applyFont="1" applyFill="1" applyBorder="1" applyAlignment="1">
      <alignment horizontal="center" vertical="center"/>
    </xf>
    <xf numFmtId="169" fontId="10" fillId="0" borderId="423" xfId="336" applyNumberFormat="1" applyFont="1" applyFill="1" applyBorder="1" applyAlignment="1">
      <alignment horizontal="center" vertical="center"/>
    </xf>
    <xf numFmtId="169" fontId="10" fillId="0" borderId="424" xfId="336" applyNumberFormat="1" applyFont="1" applyFill="1" applyBorder="1" applyAlignment="1">
      <alignment horizontal="center" vertical="center"/>
    </xf>
    <xf numFmtId="169" fontId="10" fillId="0" borderId="421" xfId="336" applyNumberFormat="1" applyFont="1" applyFill="1" applyBorder="1" applyAlignment="1">
      <alignment horizontal="center" vertical="center"/>
    </xf>
    <xf numFmtId="0" fontId="97" fillId="0" borderId="0" xfId="335" applyFont="1" applyFill="1" applyAlignment="1">
      <alignment vertical="center"/>
    </xf>
    <xf numFmtId="0" fontId="13" fillId="0" borderId="76" xfId="335" applyFont="1" applyFill="1" applyBorder="1" applyAlignment="1">
      <alignment horizontal="center" vertical="center" wrapText="1"/>
    </xf>
    <xf numFmtId="169" fontId="10" fillId="0" borderId="425" xfId="336" applyNumberFormat="1" applyFont="1" applyBorder="1" applyAlignment="1">
      <alignment horizontal="center" vertical="center"/>
    </xf>
    <xf numFmtId="169" fontId="10" fillId="0" borderId="426" xfId="336" applyNumberFormat="1" applyFont="1" applyBorder="1" applyAlignment="1">
      <alignment horizontal="center" vertical="center"/>
    </xf>
    <xf numFmtId="169" fontId="10" fillId="0" borderId="427" xfId="336" applyNumberFormat="1" applyFont="1" applyBorder="1" applyAlignment="1">
      <alignment horizontal="center" vertical="center"/>
    </xf>
    <xf numFmtId="169" fontId="10" fillId="0" borderId="428" xfId="336" applyNumberFormat="1" applyFont="1" applyFill="1" applyBorder="1" applyAlignment="1">
      <alignment horizontal="center" vertical="center"/>
    </xf>
    <xf numFmtId="169" fontId="10" fillId="0" borderId="429" xfId="336" applyNumberFormat="1" applyFont="1" applyFill="1" applyBorder="1" applyAlignment="1">
      <alignment horizontal="center" vertical="center"/>
    </xf>
    <xf numFmtId="169" fontId="10" fillId="0" borderId="430" xfId="336" applyNumberFormat="1" applyFont="1" applyFill="1" applyBorder="1" applyAlignment="1">
      <alignment horizontal="center" vertical="center"/>
    </xf>
    <xf numFmtId="169" fontId="10" fillId="0" borderId="427" xfId="336" applyNumberFormat="1" applyFont="1" applyFill="1" applyBorder="1" applyAlignment="1">
      <alignment horizontal="center" vertical="center"/>
    </xf>
    <xf numFmtId="0" fontId="13" fillId="0" borderId="369" xfId="335" applyFont="1" applyFill="1" applyBorder="1" applyAlignment="1">
      <alignment horizontal="center" vertical="center" wrapText="1"/>
    </xf>
    <xf numFmtId="169" fontId="15" fillId="0" borderId="431" xfId="336" applyNumberFormat="1" applyFont="1" applyBorder="1" applyAlignment="1">
      <alignment horizontal="center" vertical="center"/>
    </xf>
    <xf numFmtId="169" fontId="15" fillId="0" borderId="432" xfId="336" applyNumberFormat="1" applyFont="1" applyBorder="1" applyAlignment="1">
      <alignment horizontal="center" vertical="center"/>
    </xf>
    <xf numFmtId="169" fontId="15" fillId="0" borderId="433" xfId="336" applyNumberFormat="1" applyFont="1" applyBorder="1" applyAlignment="1">
      <alignment horizontal="center" vertical="center"/>
    </xf>
    <xf numFmtId="169" fontId="15" fillId="0" borderId="434" xfId="336" applyNumberFormat="1" applyFont="1" applyFill="1" applyBorder="1" applyAlignment="1">
      <alignment horizontal="center" vertical="center"/>
    </xf>
    <xf numFmtId="169" fontId="15" fillId="0" borderId="435" xfId="336" applyNumberFormat="1" applyFont="1" applyFill="1" applyBorder="1" applyAlignment="1">
      <alignment horizontal="center" vertical="center"/>
    </xf>
    <xf numFmtId="169" fontId="15" fillId="0" borderId="436" xfId="336" applyNumberFormat="1" applyFont="1" applyFill="1" applyBorder="1" applyAlignment="1">
      <alignment horizontal="center" vertical="center"/>
    </xf>
    <xf numFmtId="169" fontId="15" fillId="0" borderId="433" xfId="336" applyNumberFormat="1" applyFont="1" applyFill="1" applyBorder="1" applyAlignment="1">
      <alignment horizontal="center" vertical="center"/>
    </xf>
    <xf numFmtId="0" fontId="10" fillId="0" borderId="437" xfId="335" applyFont="1" applyFill="1" applyBorder="1" applyAlignment="1">
      <alignment horizontal="center" vertical="center" wrapText="1"/>
    </xf>
    <xf numFmtId="0" fontId="13" fillId="0" borderId="0" xfId="335" applyFont="1" applyFill="1" applyBorder="1" applyAlignment="1">
      <alignment horizontal="center" vertical="center" wrapText="1"/>
    </xf>
    <xf numFmtId="169" fontId="15" fillId="0" borderId="0" xfId="336" applyNumberFormat="1" applyFont="1" applyBorder="1" applyAlignment="1">
      <alignment horizontal="center"/>
    </xf>
    <xf numFmtId="169" fontId="97" fillId="0" borderId="0" xfId="336" applyNumberFormat="1" applyFont="1"/>
    <xf numFmtId="169" fontId="15" fillId="0" borderId="0" xfId="336" applyNumberFormat="1" applyFont="1" applyFill="1" applyBorder="1" applyAlignment="1">
      <alignment horizontal="center"/>
    </xf>
    <xf numFmtId="167" fontId="10" fillId="0" borderId="0" xfId="337" applyNumberFormat="1" applyFont="1" applyFill="1" applyBorder="1" applyAlignment="1">
      <alignment horizontal="center" vertical="center"/>
    </xf>
    <xf numFmtId="0" fontId="3" fillId="0" borderId="0" xfId="335"/>
    <xf numFmtId="167" fontId="3" fillId="0" borderId="0" xfId="335" applyNumberFormat="1"/>
    <xf numFmtId="0" fontId="126" fillId="0" borderId="0" xfId="335" applyFont="1"/>
    <xf numFmtId="0" fontId="99" fillId="0" borderId="0" xfId="335" applyFont="1" applyAlignment="1">
      <alignment horizontal="left" vertical="center"/>
    </xf>
    <xf numFmtId="0" fontId="13" fillId="0" borderId="438" xfId="335" applyFont="1" applyFill="1" applyBorder="1" applyAlignment="1">
      <alignment horizontal="center" vertical="center" wrapText="1"/>
    </xf>
    <xf numFmtId="0" fontId="13" fillId="0" borderId="439" xfId="335" applyFont="1" applyFill="1" applyBorder="1" applyAlignment="1">
      <alignment horizontal="center" vertical="center" wrapText="1"/>
    </xf>
    <xf numFmtId="0" fontId="13" fillId="0" borderId="440" xfId="335" applyFont="1" applyFill="1" applyBorder="1" applyAlignment="1">
      <alignment horizontal="center" vertical="center" wrapText="1"/>
    </xf>
    <xf numFmtId="0" fontId="13" fillId="0" borderId="441" xfId="335" applyFont="1" applyFill="1" applyBorder="1" applyAlignment="1">
      <alignment horizontal="center" vertical="center" wrapText="1"/>
    </xf>
    <xf numFmtId="0" fontId="13" fillId="0" borderId="442" xfId="335" applyFont="1" applyFill="1" applyBorder="1" applyAlignment="1">
      <alignment horizontal="center" vertical="center" wrapText="1"/>
    </xf>
    <xf numFmtId="0" fontId="13" fillId="0" borderId="443" xfId="335" applyFont="1" applyFill="1" applyBorder="1" applyAlignment="1">
      <alignment horizontal="center" vertical="center" wrapText="1"/>
    </xf>
    <xf numFmtId="167" fontId="10" fillId="0" borderId="438" xfId="337" applyNumberFormat="1" applyFont="1" applyFill="1" applyBorder="1" applyAlignment="1">
      <alignment horizontal="center" vertical="center"/>
    </xf>
    <xf numFmtId="167" fontId="10" fillId="0" borderId="444" xfId="337" applyNumberFormat="1" applyFont="1" applyFill="1" applyBorder="1" applyAlignment="1">
      <alignment horizontal="center" vertical="center"/>
    </xf>
    <xf numFmtId="167" fontId="10" fillId="0" borderId="445" xfId="337" applyNumberFormat="1" applyFont="1" applyFill="1" applyBorder="1" applyAlignment="1">
      <alignment horizontal="center" vertical="center"/>
    </xf>
    <xf numFmtId="167" fontId="10" fillId="0" borderId="446" xfId="337" applyNumberFormat="1" applyFont="1" applyFill="1" applyBorder="1" applyAlignment="1">
      <alignment horizontal="center" vertical="center"/>
    </xf>
    <xf numFmtId="0" fontId="13" fillId="0" borderId="16" xfId="335" applyFont="1" applyFill="1" applyBorder="1" applyAlignment="1">
      <alignment horizontal="center" vertical="center" wrapText="1"/>
    </xf>
    <xf numFmtId="167" fontId="10" fillId="0" borderId="76" xfId="337" applyNumberFormat="1" applyFont="1" applyFill="1" applyBorder="1" applyAlignment="1">
      <alignment horizontal="center" vertical="center"/>
    </xf>
    <xf numFmtId="167" fontId="10" fillId="33" borderId="447" xfId="337" applyNumberFormat="1" applyFont="1" applyFill="1" applyBorder="1" applyAlignment="1">
      <alignment horizontal="center" vertical="center"/>
    </xf>
    <xf numFmtId="167" fontId="10" fillId="33" borderId="448" xfId="337" applyNumberFormat="1" applyFont="1" applyFill="1" applyBorder="1" applyAlignment="1">
      <alignment horizontal="center" vertical="center"/>
    </xf>
    <xf numFmtId="167" fontId="10" fillId="0" borderId="448" xfId="337" applyNumberFormat="1" applyFont="1" applyFill="1" applyBorder="1" applyAlignment="1">
      <alignment horizontal="center" vertical="center"/>
    </xf>
    <xf numFmtId="167" fontId="10" fillId="33" borderId="449" xfId="337" applyNumberFormat="1" applyFont="1" applyFill="1" applyBorder="1" applyAlignment="1">
      <alignment horizontal="center" vertical="center"/>
    </xf>
    <xf numFmtId="0" fontId="13" fillId="0" borderId="132" xfId="335" applyFont="1" applyFill="1" applyBorder="1" applyAlignment="1">
      <alignment horizontal="center" vertical="center" wrapText="1"/>
    </xf>
    <xf numFmtId="167" fontId="10" fillId="0" borderId="369" xfId="337" applyNumberFormat="1" applyFont="1" applyFill="1" applyBorder="1" applyAlignment="1">
      <alignment horizontal="center" vertical="center"/>
    </xf>
    <xf numFmtId="167" fontId="10" fillId="33" borderId="450" xfId="337" applyNumberFormat="1" applyFont="1" applyFill="1" applyBorder="1" applyAlignment="1">
      <alignment horizontal="center" vertical="center"/>
    </xf>
    <xf numFmtId="167" fontId="10" fillId="33" borderId="451" xfId="337" applyNumberFormat="1" applyFont="1" applyFill="1" applyBorder="1" applyAlignment="1">
      <alignment horizontal="center" vertical="center"/>
    </xf>
    <xf numFmtId="167" fontId="10" fillId="0" borderId="451" xfId="337" applyNumberFormat="1" applyFont="1" applyFill="1" applyBorder="1" applyAlignment="1">
      <alignment horizontal="center" vertical="center"/>
    </xf>
    <xf numFmtId="167" fontId="10" fillId="0" borderId="452" xfId="337" applyNumberFormat="1" applyFont="1" applyFill="1" applyBorder="1" applyAlignment="1">
      <alignment horizontal="center" vertical="center"/>
    </xf>
    <xf numFmtId="0" fontId="3" fillId="0" borderId="0" xfId="335" applyFill="1"/>
    <xf numFmtId="0" fontId="13" fillId="0" borderId="453" xfId="335" applyFont="1" applyFill="1" applyBorder="1" applyAlignment="1">
      <alignment horizontal="center" vertical="center" wrapText="1"/>
    </xf>
    <xf numFmtId="0" fontId="13" fillId="0" borderId="454" xfId="335" applyFont="1" applyFill="1" applyBorder="1" applyAlignment="1">
      <alignment horizontal="center" vertical="center"/>
    </xf>
    <xf numFmtId="0" fontId="13" fillId="0" borderId="413" xfId="335" applyFont="1" applyFill="1" applyBorder="1" applyAlignment="1">
      <alignment horizontal="center" vertical="center"/>
    </xf>
    <xf numFmtId="0" fontId="13" fillId="0" borderId="414" xfId="335" applyFont="1" applyFill="1" applyBorder="1" applyAlignment="1">
      <alignment horizontal="center" vertical="center"/>
    </xf>
    <xf numFmtId="0" fontId="13" fillId="0" borderId="455" xfId="335" applyFont="1" applyFill="1" applyBorder="1" applyAlignment="1">
      <alignment horizontal="center" vertical="center"/>
    </xf>
    <xf numFmtId="0" fontId="13" fillId="0" borderId="456" xfId="335" applyFont="1" applyFill="1" applyBorder="1" applyAlignment="1">
      <alignment horizontal="center" vertical="center"/>
    </xf>
    <xf numFmtId="0" fontId="10" fillId="0" borderId="457" xfId="335" applyFont="1" applyFill="1" applyBorder="1" applyAlignment="1">
      <alignment horizontal="center" vertical="center"/>
    </xf>
    <xf numFmtId="167" fontId="10" fillId="0" borderId="458" xfId="337" applyNumberFormat="1" applyFont="1" applyFill="1" applyBorder="1" applyAlignment="1">
      <alignment horizontal="center" vertical="center"/>
    </xf>
    <xf numFmtId="167" fontId="10" fillId="0" borderId="459" xfId="337" applyNumberFormat="1" applyFont="1" applyFill="1" applyBorder="1" applyAlignment="1">
      <alignment horizontal="center" vertical="center"/>
    </xf>
    <xf numFmtId="167" fontId="10" fillId="0" borderId="460" xfId="337" applyNumberFormat="1" applyFont="1" applyFill="1" applyBorder="1" applyAlignment="1">
      <alignment horizontal="center" vertical="center"/>
    </xf>
    <xf numFmtId="167" fontId="10" fillId="0" borderId="461" xfId="337" applyNumberFormat="1" applyFont="1" applyFill="1" applyBorder="1" applyAlignment="1">
      <alignment horizontal="center" vertical="center"/>
    </xf>
    <xf numFmtId="0" fontId="10" fillId="0" borderId="463" xfId="335" applyFont="1" applyFill="1" applyBorder="1" applyAlignment="1">
      <alignment horizontal="center" vertical="center"/>
    </xf>
    <xf numFmtId="167" fontId="10" fillId="0" borderId="464" xfId="337" applyNumberFormat="1" applyFont="1" applyFill="1" applyBorder="1" applyAlignment="1">
      <alignment horizontal="center" vertical="center"/>
    </xf>
    <xf numFmtId="167" fontId="10" fillId="0" borderId="465" xfId="337" applyNumberFormat="1" applyFont="1" applyFill="1" applyBorder="1" applyAlignment="1">
      <alignment horizontal="center" vertical="center"/>
    </xf>
    <xf numFmtId="167" fontId="10" fillId="0" borderId="466" xfId="337" applyNumberFormat="1" applyFont="1" applyFill="1" applyBorder="1" applyAlignment="1">
      <alignment horizontal="center" vertical="center"/>
    </xf>
    <xf numFmtId="167" fontId="10" fillId="0" borderId="467" xfId="337" applyNumberFormat="1" applyFont="1" applyFill="1" applyBorder="1" applyAlignment="1">
      <alignment horizontal="center" vertical="center"/>
    </xf>
    <xf numFmtId="0" fontId="10" fillId="0" borderId="468" xfId="335" applyFont="1" applyFill="1" applyBorder="1" applyAlignment="1">
      <alignment horizontal="center" vertical="center"/>
    </xf>
    <xf numFmtId="167" fontId="10" fillId="0" borderId="469" xfId="337" applyNumberFormat="1" applyFont="1" applyFill="1" applyBorder="1" applyAlignment="1">
      <alignment horizontal="center" vertical="center"/>
    </xf>
    <xf numFmtId="167" fontId="10" fillId="0" borderId="470" xfId="337" applyNumberFormat="1" applyFont="1" applyFill="1" applyBorder="1" applyAlignment="1">
      <alignment horizontal="center" vertical="center"/>
    </xf>
    <xf numFmtId="167" fontId="10" fillId="0" borderId="471" xfId="337" applyNumberFormat="1" applyFont="1" applyFill="1" applyBorder="1" applyAlignment="1">
      <alignment horizontal="center" vertical="center"/>
    </xf>
    <xf numFmtId="167" fontId="10" fillId="0" borderId="472" xfId="337" applyNumberFormat="1" applyFont="1" applyFill="1" applyBorder="1" applyAlignment="1">
      <alignment horizontal="center" vertical="center"/>
    </xf>
    <xf numFmtId="0" fontId="10" fillId="0" borderId="474" xfId="335" applyFont="1" applyBorder="1" applyAlignment="1">
      <alignment horizontal="center" vertical="center"/>
    </xf>
    <xf numFmtId="167" fontId="10" fillId="0" borderId="475" xfId="337" applyNumberFormat="1" applyFont="1" applyBorder="1" applyAlignment="1">
      <alignment horizontal="center" vertical="center"/>
    </xf>
    <xf numFmtId="167" fontId="10" fillId="0" borderId="459" xfId="337" applyNumberFormat="1" applyFont="1" applyBorder="1" applyAlignment="1">
      <alignment horizontal="center" vertical="center"/>
    </xf>
    <xf numFmtId="167" fontId="10" fillId="0" borderId="460" xfId="337" applyNumberFormat="1" applyFont="1" applyBorder="1" applyAlignment="1">
      <alignment horizontal="center" vertical="center"/>
    </xf>
    <xf numFmtId="167" fontId="10" fillId="0" borderId="476" xfId="337" applyNumberFormat="1" applyFont="1" applyBorder="1" applyAlignment="1">
      <alignment horizontal="center" vertical="center"/>
    </xf>
    <xf numFmtId="167" fontId="10" fillId="0" borderId="477" xfId="337" applyNumberFormat="1" applyFont="1" applyBorder="1" applyAlignment="1">
      <alignment horizontal="center" vertical="center"/>
    </xf>
    <xf numFmtId="167" fontId="10" fillId="0" borderId="478" xfId="337" applyNumberFormat="1" applyFont="1" applyBorder="1" applyAlignment="1">
      <alignment horizontal="center" vertical="center"/>
    </xf>
    <xf numFmtId="167" fontId="10" fillId="0" borderId="479" xfId="337" applyNumberFormat="1" applyFont="1" applyBorder="1" applyAlignment="1">
      <alignment horizontal="center" vertical="center"/>
    </xf>
    <xf numFmtId="0" fontId="10" fillId="0" borderId="481" xfId="335" applyFont="1" applyBorder="1" applyAlignment="1">
      <alignment horizontal="center" vertical="center"/>
    </xf>
    <xf numFmtId="167" fontId="10" fillId="0" borderId="482" xfId="337" applyNumberFormat="1" applyFont="1" applyBorder="1" applyAlignment="1">
      <alignment horizontal="center" vertical="center"/>
    </xf>
    <xf numFmtId="167" fontId="10" fillId="0" borderId="465" xfId="337" applyNumberFormat="1" applyFont="1" applyBorder="1" applyAlignment="1">
      <alignment horizontal="center" vertical="center"/>
    </xf>
    <xf numFmtId="167" fontId="10" fillId="0" borderId="466" xfId="337" applyNumberFormat="1" applyFont="1" applyBorder="1" applyAlignment="1">
      <alignment horizontal="center" vertical="center"/>
    </xf>
    <xf numFmtId="167" fontId="10" fillId="0" borderId="483" xfId="337" applyNumberFormat="1" applyFont="1" applyBorder="1" applyAlignment="1">
      <alignment horizontal="center" vertical="center"/>
    </xf>
    <xf numFmtId="167" fontId="10" fillId="0" borderId="464" xfId="337" applyNumberFormat="1" applyFont="1" applyBorder="1" applyAlignment="1">
      <alignment horizontal="center" vertical="center"/>
    </xf>
    <xf numFmtId="167" fontId="10" fillId="0" borderId="484" xfId="337" applyNumberFormat="1" applyFont="1" applyBorder="1" applyAlignment="1">
      <alignment horizontal="center" vertical="center"/>
    </xf>
    <xf numFmtId="0" fontId="10" fillId="0" borderId="486" xfId="335" applyFont="1" applyBorder="1" applyAlignment="1">
      <alignment horizontal="center" vertical="center"/>
    </xf>
    <xf numFmtId="167" fontId="10" fillId="0" borderId="487" xfId="337" applyNumberFormat="1" applyFont="1" applyBorder="1" applyAlignment="1">
      <alignment horizontal="center" vertical="center"/>
    </xf>
    <xf numFmtId="167" fontId="10" fillId="0" borderId="488" xfId="337" applyNumberFormat="1" applyFont="1" applyBorder="1" applyAlignment="1">
      <alignment horizontal="center" vertical="center"/>
    </xf>
    <xf numFmtId="167" fontId="10" fillId="0" borderId="489" xfId="337" applyNumberFormat="1" applyFont="1" applyBorder="1" applyAlignment="1">
      <alignment horizontal="center" vertical="center"/>
    </xf>
    <xf numFmtId="167" fontId="10" fillId="0" borderId="490" xfId="337" applyNumberFormat="1" applyFont="1" applyBorder="1" applyAlignment="1">
      <alignment horizontal="center" vertical="center"/>
    </xf>
    <xf numFmtId="167" fontId="10" fillId="0" borderId="469" xfId="337" applyNumberFormat="1" applyFont="1" applyBorder="1" applyAlignment="1">
      <alignment horizontal="center" vertical="center"/>
    </xf>
    <xf numFmtId="167" fontId="10" fillId="0" borderId="470" xfId="337" applyNumberFormat="1" applyFont="1" applyBorder="1" applyAlignment="1">
      <alignment horizontal="center" vertical="center"/>
    </xf>
    <xf numFmtId="167" fontId="10" fillId="0" borderId="491" xfId="337" applyNumberFormat="1" applyFont="1" applyBorder="1" applyAlignment="1">
      <alignment horizontal="center" vertical="center"/>
    </xf>
    <xf numFmtId="167" fontId="0" fillId="0" borderId="0" xfId="337" applyNumberFormat="1" applyFont="1"/>
    <xf numFmtId="0" fontId="9" fillId="0" borderId="0" xfId="335" applyFont="1" applyAlignment="1">
      <alignment horizontal="center"/>
    </xf>
    <xf numFmtId="167" fontId="0" fillId="0" borderId="0" xfId="337" applyNumberFormat="1" applyFont="1" applyFill="1" applyAlignment="1">
      <alignment horizontal="center"/>
    </xf>
    <xf numFmtId="1" fontId="3" fillId="0" borderId="0" xfId="335" applyNumberFormat="1"/>
    <xf numFmtId="0" fontId="18" fillId="0" borderId="0" xfId="335" applyFont="1" applyFill="1"/>
    <xf numFmtId="1" fontId="3" fillId="0" borderId="0" xfId="335" applyNumberFormat="1" applyFill="1"/>
    <xf numFmtId="0" fontId="13" fillId="0" borderId="492" xfId="335" applyFont="1" applyFill="1" applyBorder="1" applyAlignment="1">
      <alignment horizontal="center" vertical="center" wrapText="1"/>
    </xf>
    <xf numFmtId="0" fontId="13" fillId="0" borderId="493" xfId="335" applyFont="1" applyFill="1" applyBorder="1" applyAlignment="1">
      <alignment horizontal="center" vertical="center"/>
    </xf>
    <xf numFmtId="0" fontId="13" fillId="0" borderId="494" xfId="335" applyFont="1" applyFill="1" applyBorder="1" applyAlignment="1">
      <alignment horizontal="center" vertical="center"/>
    </xf>
    <xf numFmtId="0" fontId="13" fillId="0" borderId="495" xfId="335" applyFont="1" applyFill="1" applyBorder="1" applyAlignment="1">
      <alignment horizontal="center" vertical="center"/>
    </xf>
    <xf numFmtId="0" fontId="13" fillId="0" borderId="496" xfId="335" applyFont="1" applyFill="1" applyBorder="1" applyAlignment="1">
      <alignment horizontal="center" vertical="center"/>
    </xf>
    <xf numFmtId="0" fontId="13" fillId="0" borderId="497" xfId="335" applyFont="1" applyFill="1" applyBorder="1" applyAlignment="1">
      <alignment horizontal="center" vertical="center"/>
    </xf>
    <xf numFmtId="0" fontId="13" fillId="0" borderId="498" xfId="335" applyFont="1" applyFill="1" applyBorder="1" applyAlignment="1">
      <alignment horizontal="center" vertical="center"/>
    </xf>
    <xf numFmtId="0" fontId="13" fillId="0" borderId="499" xfId="335" applyFont="1" applyFill="1" applyBorder="1" applyAlignment="1">
      <alignment horizontal="center" vertical="center"/>
    </xf>
    <xf numFmtId="0" fontId="13" fillId="0" borderId="500" xfId="335" applyFont="1" applyFill="1" applyBorder="1" applyAlignment="1">
      <alignment horizontal="center" vertical="center"/>
    </xf>
    <xf numFmtId="0" fontId="13" fillId="0" borderId="501" xfId="335" applyFont="1" applyFill="1" applyBorder="1" applyAlignment="1">
      <alignment horizontal="center" vertical="center"/>
    </xf>
    <xf numFmtId="0" fontId="3" fillId="0" borderId="0" xfId="335" applyFill="1" applyAlignment="1">
      <alignment horizontal="center" vertical="center"/>
    </xf>
    <xf numFmtId="0" fontId="10" fillId="0" borderId="503" xfId="335" applyFont="1" applyFill="1" applyBorder="1" applyAlignment="1">
      <alignment horizontal="center" vertical="center"/>
    </xf>
    <xf numFmtId="167" fontId="10" fillId="0" borderId="502" xfId="337" applyNumberFormat="1" applyFont="1" applyFill="1" applyBorder="1" applyAlignment="1">
      <alignment horizontal="center" vertical="center"/>
    </xf>
    <xf numFmtId="167" fontId="10" fillId="0" borderId="420" xfId="337" applyNumberFormat="1" applyFont="1" applyFill="1" applyBorder="1" applyAlignment="1">
      <alignment horizontal="center" vertical="center"/>
    </xf>
    <xf numFmtId="1" fontId="10" fillId="0" borderId="420" xfId="337" applyNumberFormat="1" applyFont="1" applyFill="1" applyBorder="1" applyAlignment="1">
      <alignment horizontal="center" vertical="center"/>
    </xf>
    <xf numFmtId="1" fontId="10" fillId="0" borderId="504" xfId="337" applyNumberFormat="1" applyFont="1" applyFill="1" applyBorder="1" applyAlignment="1">
      <alignment horizontal="center" vertical="center"/>
    </xf>
    <xf numFmtId="3" fontId="10" fillId="0" borderId="505" xfId="337" applyNumberFormat="1" applyFont="1" applyFill="1" applyBorder="1" applyAlignment="1">
      <alignment horizontal="center" vertical="center"/>
    </xf>
    <xf numFmtId="0" fontId="10" fillId="0" borderId="507" xfId="335" applyFont="1" applyFill="1" applyBorder="1" applyAlignment="1">
      <alignment horizontal="center" vertical="center"/>
    </xf>
    <xf numFmtId="167" fontId="10" fillId="0" borderId="506" xfId="337" applyNumberFormat="1" applyFont="1" applyFill="1" applyBorder="1" applyAlignment="1">
      <alignment horizontal="center" vertical="center"/>
    </xf>
    <xf numFmtId="167" fontId="10" fillId="0" borderId="508" xfId="337" applyNumberFormat="1" applyFont="1" applyFill="1" applyBorder="1" applyAlignment="1">
      <alignment horizontal="center" vertical="center"/>
    </xf>
    <xf numFmtId="1" fontId="10" fillId="0" borderId="508" xfId="337" applyNumberFormat="1" applyFont="1" applyFill="1" applyBorder="1" applyAlignment="1">
      <alignment horizontal="center" vertical="center"/>
    </xf>
    <xf numFmtId="1" fontId="10" fillId="0" borderId="509" xfId="337" applyNumberFormat="1" applyFont="1" applyFill="1" applyBorder="1" applyAlignment="1">
      <alignment horizontal="center" vertical="center"/>
    </xf>
    <xf numFmtId="3" fontId="10" fillId="0" borderId="510" xfId="337" applyNumberFormat="1" applyFont="1" applyFill="1" applyBorder="1" applyAlignment="1">
      <alignment horizontal="center" vertical="center"/>
    </xf>
    <xf numFmtId="0" fontId="10" fillId="0" borderId="512" xfId="335" applyFont="1" applyFill="1" applyBorder="1" applyAlignment="1">
      <alignment horizontal="center" vertical="center"/>
    </xf>
    <xf numFmtId="167" fontId="10" fillId="0" borderId="511" xfId="337" applyNumberFormat="1" applyFont="1" applyFill="1" applyBorder="1" applyAlignment="1">
      <alignment horizontal="center" vertical="center"/>
    </xf>
    <xf numFmtId="167" fontId="10" fillId="0" borderId="513" xfId="337" applyNumberFormat="1" applyFont="1" applyFill="1" applyBorder="1" applyAlignment="1">
      <alignment horizontal="center" vertical="center"/>
    </xf>
    <xf numFmtId="1" fontId="10" fillId="0" borderId="513" xfId="337" applyNumberFormat="1" applyFont="1" applyFill="1" applyBorder="1" applyAlignment="1">
      <alignment horizontal="center" vertical="center"/>
    </xf>
    <xf numFmtId="1" fontId="10" fillId="0" borderId="514" xfId="337" applyNumberFormat="1" applyFont="1" applyFill="1" applyBorder="1" applyAlignment="1">
      <alignment horizontal="center" vertical="center"/>
    </xf>
    <xf numFmtId="3" fontId="10" fillId="0" borderId="515" xfId="337" applyNumberFormat="1" applyFont="1" applyFill="1" applyBorder="1" applyAlignment="1">
      <alignment horizontal="center" vertical="center"/>
    </xf>
    <xf numFmtId="0" fontId="13" fillId="0" borderId="498" xfId="335" applyFont="1" applyBorder="1" applyAlignment="1">
      <alignment horizontal="center" vertical="center"/>
    </xf>
    <xf numFmtId="0" fontId="13" fillId="0" borderId="499" xfId="335" applyFont="1" applyBorder="1" applyAlignment="1">
      <alignment horizontal="center" vertical="center"/>
    </xf>
    <xf numFmtId="0" fontId="13" fillId="0" borderId="501" xfId="335" applyFont="1" applyBorder="1" applyAlignment="1">
      <alignment horizontal="center" vertical="center"/>
    </xf>
    <xf numFmtId="0" fontId="13" fillId="0" borderId="516" xfId="335" applyFont="1" applyFill="1" applyBorder="1" applyAlignment="1">
      <alignment horizontal="center" vertical="center"/>
    </xf>
    <xf numFmtId="0" fontId="13" fillId="0" borderId="517" xfId="335" applyFont="1" applyFill="1" applyBorder="1" applyAlignment="1">
      <alignment horizontal="center" vertical="center" wrapText="1"/>
    </xf>
    <xf numFmtId="169" fontId="10" fillId="0" borderId="518" xfId="336" applyNumberFormat="1" applyFont="1" applyBorder="1" applyAlignment="1">
      <alignment horizontal="center" vertical="center"/>
    </xf>
    <xf numFmtId="169" fontId="10" fillId="0" borderId="519" xfId="336" applyNumberFormat="1" applyFont="1" applyBorder="1" applyAlignment="1">
      <alignment horizontal="center" vertical="center"/>
    </xf>
    <xf numFmtId="169" fontId="10" fillId="0" borderId="520" xfId="336" applyNumberFormat="1" applyFont="1" applyBorder="1" applyAlignment="1">
      <alignment horizontal="center" vertical="center"/>
    </xf>
    <xf numFmtId="169" fontId="10" fillId="0" borderId="521" xfId="336" applyNumberFormat="1" applyFont="1" applyFill="1" applyBorder="1" applyAlignment="1">
      <alignment horizontal="center" vertical="center"/>
    </xf>
    <xf numFmtId="169" fontId="10" fillId="0" borderId="522" xfId="336" applyNumberFormat="1" applyFont="1" applyFill="1" applyBorder="1" applyAlignment="1">
      <alignment horizontal="center" vertical="center"/>
    </xf>
    <xf numFmtId="169" fontId="10" fillId="0" borderId="523" xfId="336" applyNumberFormat="1" applyFont="1" applyFill="1" applyBorder="1" applyAlignment="1">
      <alignment horizontal="center" vertical="center"/>
    </xf>
    <xf numFmtId="169" fontId="10" fillId="0" borderId="520" xfId="336" applyNumberFormat="1" applyFont="1" applyFill="1" applyBorder="1" applyAlignment="1">
      <alignment horizontal="center" vertical="center"/>
    </xf>
    <xf numFmtId="169" fontId="15" fillId="0" borderId="524" xfId="336" applyNumberFormat="1" applyFont="1" applyBorder="1" applyAlignment="1">
      <alignment horizontal="center"/>
    </xf>
    <xf numFmtId="169" fontId="15" fillId="0" borderId="525" xfId="336" applyNumberFormat="1" applyFont="1" applyBorder="1" applyAlignment="1">
      <alignment horizontal="center"/>
    </xf>
    <xf numFmtId="169" fontId="15" fillId="0" borderId="526" xfId="336" applyNumberFormat="1" applyFont="1" applyBorder="1" applyAlignment="1">
      <alignment horizontal="center"/>
    </xf>
    <xf numFmtId="169" fontId="15" fillId="0" borderId="527" xfId="336" applyNumberFormat="1" applyFont="1" applyFill="1" applyBorder="1" applyAlignment="1">
      <alignment horizontal="center"/>
    </xf>
    <xf numFmtId="169" fontId="15" fillId="0" borderId="528" xfId="336" applyNumberFormat="1" applyFont="1" applyFill="1" applyBorder="1" applyAlignment="1">
      <alignment horizontal="center"/>
    </xf>
    <xf numFmtId="169" fontId="15" fillId="0" borderId="529" xfId="336" applyNumberFormat="1" applyFont="1" applyFill="1" applyBorder="1" applyAlignment="1">
      <alignment horizontal="center"/>
    </xf>
    <xf numFmtId="169" fontId="15" fillId="0" borderId="526" xfId="336" applyNumberFormat="1" applyFont="1" applyFill="1" applyBorder="1" applyAlignment="1">
      <alignment horizontal="center"/>
    </xf>
    <xf numFmtId="0" fontId="13" fillId="0" borderId="530" xfId="335" applyFont="1" applyFill="1" applyBorder="1" applyAlignment="1">
      <alignment horizontal="center" vertical="center"/>
    </xf>
    <xf numFmtId="0" fontId="10" fillId="0" borderId="532" xfId="335" applyFont="1" applyBorder="1" applyAlignment="1">
      <alignment horizontal="center" vertical="center"/>
    </xf>
    <xf numFmtId="0" fontId="13" fillId="0" borderId="535" xfId="335" applyFont="1" applyFill="1" applyBorder="1" applyAlignment="1">
      <alignment horizontal="center" vertical="center"/>
    </xf>
    <xf numFmtId="0" fontId="13" fillId="0" borderId="536" xfId="335" applyFont="1" applyFill="1" applyBorder="1" applyAlignment="1">
      <alignment horizontal="center" vertical="center"/>
    </xf>
    <xf numFmtId="0" fontId="13" fillId="0" borderId="537" xfId="335" applyFont="1" applyFill="1" applyBorder="1" applyAlignment="1">
      <alignment horizontal="center" vertical="center"/>
    </xf>
    <xf numFmtId="1" fontId="10" fillId="0" borderId="502" xfId="337" applyNumberFormat="1" applyFont="1" applyFill="1" applyBorder="1" applyAlignment="1">
      <alignment horizontal="center" vertical="center"/>
    </xf>
    <xf numFmtId="167" fontId="10" fillId="0" borderId="505" xfId="337" applyNumberFormat="1" applyFont="1" applyFill="1" applyBorder="1" applyAlignment="1">
      <alignment horizontal="center" vertical="center"/>
    </xf>
    <xf numFmtId="1" fontId="10" fillId="0" borderId="477" xfId="337" applyNumberFormat="1" applyFont="1" applyFill="1" applyBorder="1" applyAlignment="1">
      <alignment horizontal="center" vertical="center"/>
    </xf>
    <xf numFmtId="1" fontId="10" fillId="0" borderId="478" xfId="337" applyNumberFormat="1" applyFont="1" applyFill="1" applyBorder="1" applyAlignment="1">
      <alignment horizontal="center" vertical="center"/>
    </xf>
    <xf numFmtId="1" fontId="10" fillId="0" borderId="538" xfId="337" applyNumberFormat="1" applyFont="1" applyFill="1" applyBorder="1" applyAlignment="1">
      <alignment horizontal="center" vertical="center"/>
    </xf>
    <xf numFmtId="1" fontId="10" fillId="0" borderId="479" xfId="337" applyNumberFormat="1" applyFont="1" applyFill="1" applyBorder="1" applyAlignment="1">
      <alignment horizontal="center" vertical="center"/>
    </xf>
    <xf numFmtId="1" fontId="10" fillId="0" borderId="506" xfId="337" applyNumberFormat="1" applyFont="1" applyFill="1" applyBorder="1" applyAlignment="1">
      <alignment horizontal="center" vertical="center"/>
    </xf>
    <xf numFmtId="167" fontId="10" fillId="0" borderId="510" xfId="337" applyNumberFormat="1" applyFont="1" applyFill="1" applyBorder="1" applyAlignment="1">
      <alignment horizontal="center" vertical="center"/>
    </xf>
    <xf numFmtId="1" fontId="10" fillId="0" borderId="464" xfId="337" applyNumberFormat="1" applyFont="1" applyFill="1" applyBorder="1" applyAlignment="1">
      <alignment horizontal="center" vertical="center"/>
    </xf>
    <xf numFmtId="1" fontId="10" fillId="0" borderId="465" xfId="337" applyNumberFormat="1" applyFont="1" applyFill="1" applyBorder="1" applyAlignment="1">
      <alignment horizontal="center" vertical="center"/>
    </xf>
    <xf numFmtId="1" fontId="10" fillId="0" borderId="466" xfId="337" applyNumberFormat="1" applyFont="1" applyFill="1" applyBorder="1" applyAlignment="1">
      <alignment horizontal="center" vertical="center"/>
    </xf>
    <xf numFmtId="1" fontId="10" fillId="0" borderId="484" xfId="337" applyNumberFormat="1" applyFont="1" applyFill="1" applyBorder="1" applyAlignment="1">
      <alignment horizontal="center" vertical="center"/>
    </xf>
    <xf numFmtId="1" fontId="10" fillId="0" borderId="511" xfId="337" applyNumberFormat="1" applyFont="1" applyFill="1" applyBorder="1" applyAlignment="1">
      <alignment horizontal="center" vertical="center"/>
    </xf>
    <xf numFmtId="167" fontId="10" fillId="0" borderId="515" xfId="337" applyNumberFormat="1" applyFont="1" applyFill="1" applyBorder="1" applyAlignment="1">
      <alignment horizontal="center" vertical="center"/>
    </xf>
    <xf numFmtId="1" fontId="10" fillId="0" borderId="469" xfId="337" applyNumberFormat="1" applyFont="1" applyFill="1" applyBorder="1" applyAlignment="1">
      <alignment horizontal="center" vertical="center"/>
    </xf>
    <xf numFmtId="1" fontId="10" fillId="0" borderId="470" xfId="337" applyNumberFormat="1" applyFont="1" applyFill="1" applyBorder="1" applyAlignment="1">
      <alignment horizontal="center" vertical="center"/>
    </xf>
    <xf numFmtId="1" fontId="10" fillId="0" borderId="471" xfId="337" applyNumberFormat="1" applyFont="1" applyFill="1" applyBorder="1" applyAlignment="1">
      <alignment horizontal="center" vertical="center"/>
    </xf>
    <xf numFmtId="1" fontId="10" fillId="0" borderId="491" xfId="337" applyNumberFormat="1" applyFont="1" applyFill="1" applyBorder="1" applyAlignment="1">
      <alignment horizontal="center" vertical="center"/>
    </xf>
    <xf numFmtId="0" fontId="9" fillId="0" borderId="0" xfId="335" applyFont="1"/>
    <xf numFmtId="169" fontId="10" fillId="0" borderId="0" xfId="336" applyNumberFormat="1" applyFont="1" applyFill="1"/>
    <xf numFmtId="196" fontId="10" fillId="0" borderId="0" xfId="335" applyNumberFormat="1" applyFont="1" applyFill="1"/>
    <xf numFmtId="0" fontId="3" fillId="0" borderId="0" xfId="335" applyAlignment="1">
      <alignment horizontal="center"/>
    </xf>
    <xf numFmtId="0" fontId="122" fillId="0" borderId="278" xfId="335" applyFont="1" applyBorder="1" applyAlignment="1">
      <alignment horizontal="center"/>
    </xf>
    <xf numFmtId="0" fontId="122" fillId="0" borderId="279" xfId="335" applyFont="1" applyBorder="1" applyAlignment="1">
      <alignment horizontal="center"/>
    </xf>
    <xf numFmtId="0" fontId="15" fillId="0" borderId="541" xfId="335" applyFont="1" applyBorder="1" applyAlignment="1">
      <alignment horizontal="center" vertical="center" wrapText="1"/>
    </xf>
    <xf numFmtId="0" fontId="108" fillId="0" borderId="542" xfId="335" applyFont="1" applyBorder="1" applyAlignment="1">
      <alignment horizontal="center"/>
    </xf>
    <xf numFmtId="3" fontId="37" fillId="0" borderId="543" xfId="337" applyNumberFormat="1" applyFont="1" applyBorder="1" applyAlignment="1">
      <alignment horizontal="center"/>
    </xf>
    <xf numFmtId="3" fontId="37" fillId="0" borderId="542" xfId="337" applyNumberFormat="1" applyFont="1" applyBorder="1" applyAlignment="1">
      <alignment horizontal="center"/>
    </xf>
    <xf numFmtId="167" fontId="108" fillId="0" borderId="545" xfId="337" applyNumberFormat="1" applyFont="1" applyFill="1" applyBorder="1" applyAlignment="1">
      <alignment horizontal="center"/>
    </xf>
    <xf numFmtId="167" fontId="108" fillId="0" borderId="546" xfId="335" applyNumberFormat="1" applyFont="1" applyBorder="1" applyAlignment="1">
      <alignment horizontal="center"/>
    </xf>
    <xf numFmtId="3" fontId="37" fillId="0" borderId="547" xfId="337" applyNumberFormat="1" applyFont="1" applyBorder="1" applyAlignment="1">
      <alignment horizontal="center"/>
    </xf>
    <xf numFmtId="3" fontId="37" fillId="0" borderId="547" xfId="337" applyNumberFormat="1" applyFont="1" applyFill="1" applyBorder="1" applyAlignment="1">
      <alignment horizontal="center"/>
    </xf>
    <xf numFmtId="3" fontId="37" fillId="0" borderId="546" xfId="337" applyNumberFormat="1" applyFont="1" applyBorder="1" applyAlignment="1">
      <alignment horizontal="center"/>
    </xf>
    <xf numFmtId="167" fontId="108" fillId="0" borderId="310" xfId="337" applyNumberFormat="1" applyFont="1" applyFill="1" applyBorder="1" applyAlignment="1">
      <alignment horizontal="center"/>
    </xf>
    <xf numFmtId="9" fontId="108" fillId="0" borderId="258" xfId="335" applyNumberFormat="1" applyFont="1" applyBorder="1" applyAlignment="1">
      <alignment horizontal="center"/>
    </xf>
    <xf numFmtId="3" fontId="37" fillId="0" borderId="257" xfId="337" applyNumberFormat="1" applyFont="1" applyBorder="1" applyAlignment="1">
      <alignment horizontal="center"/>
    </xf>
    <xf numFmtId="3" fontId="37" fillId="0" borderId="257" xfId="337" applyNumberFormat="1" applyFont="1" applyFill="1" applyBorder="1" applyAlignment="1">
      <alignment horizontal="center"/>
    </xf>
    <xf numFmtId="3" fontId="37" fillId="0" borderId="258" xfId="337" applyNumberFormat="1" applyFont="1" applyBorder="1" applyAlignment="1">
      <alignment horizontal="center"/>
    </xf>
    <xf numFmtId="3" fontId="10" fillId="0" borderId="0" xfId="335" applyNumberFormat="1" applyFont="1"/>
    <xf numFmtId="0" fontId="111" fillId="0" borderId="0" xfId="335" applyFont="1"/>
    <xf numFmtId="167" fontId="10" fillId="0" borderId="0" xfId="335" applyNumberFormat="1" applyFont="1"/>
    <xf numFmtId="167" fontId="37" fillId="0" borderId="543" xfId="337" applyNumberFormat="1" applyFont="1" applyBorder="1" applyAlignment="1">
      <alignment horizontal="center"/>
    </xf>
    <xf numFmtId="167" fontId="37" fillId="0" borderId="542" xfId="337" applyNumberFormat="1" applyFont="1" applyBorder="1" applyAlignment="1">
      <alignment horizontal="center"/>
    </xf>
    <xf numFmtId="167" fontId="37" fillId="0" borderId="547" xfId="337" applyNumberFormat="1" applyFont="1" applyBorder="1" applyAlignment="1">
      <alignment horizontal="center"/>
    </xf>
    <xf numFmtId="167" fontId="37" fillId="0" borderId="546" xfId="337" applyNumberFormat="1" applyFont="1" applyBorder="1" applyAlignment="1">
      <alignment horizontal="center"/>
    </xf>
    <xf numFmtId="167" fontId="37" fillId="0" borderId="257" xfId="337" applyNumberFormat="1" applyFont="1" applyBorder="1" applyAlignment="1">
      <alignment horizontal="center"/>
    </xf>
    <xf numFmtId="167" fontId="37" fillId="0" borderId="258" xfId="337" applyNumberFormat="1" applyFont="1" applyBorder="1" applyAlignment="1">
      <alignment horizontal="center"/>
    </xf>
    <xf numFmtId="193" fontId="10" fillId="0" borderId="0" xfId="335" applyNumberFormat="1" applyFont="1"/>
    <xf numFmtId="0" fontId="20" fillId="0" borderId="0" xfId="335" applyFont="1" applyAlignment="1">
      <alignment horizontal="justify" vertical="center"/>
    </xf>
    <xf numFmtId="167" fontId="10" fillId="0" borderId="0" xfId="335" applyNumberFormat="1" applyFont="1" applyFill="1"/>
    <xf numFmtId="0" fontId="9" fillId="0" borderId="0" xfId="335" applyFont="1" applyAlignment="1">
      <alignment vertical="center" wrapText="1"/>
    </xf>
    <xf numFmtId="10" fontId="10" fillId="0" borderId="0" xfId="335" applyNumberFormat="1" applyFont="1" applyFill="1"/>
    <xf numFmtId="0" fontId="10" fillId="0" borderId="0" xfId="335" applyFont="1" applyAlignment="1">
      <alignment horizontal="center"/>
    </xf>
    <xf numFmtId="0" fontId="97" fillId="0" borderId="0" xfId="335" applyFont="1" applyAlignment="1">
      <alignment horizontal="center"/>
    </xf>
    <xf numFmtId="0" fontId="99" fillId="0" borderId="0" xfId="335" applyFont="1" applyAlignment="1">
      <alignment horizontal="center" vertical="center"/>
    </xf>
    <xf numFmtId="0" fontId="96" fillId="0" borderId="553" xfId="335" applyFont="1" applyFill="1" applyBorder="1" applyAlignment="1">
      <alignment horizontal="right"/>
    </xf>
    <xf numFmtId="0" fontId="13" fillId="0" borderId="554" xfId="335" applyFont="1" applyFill="1" applyBorder="1" applyAlignment="1">
      <alignment horizontal="center" vertical="center" wrapText="1"/>
    </xf>
    <xf numFmtId="0" fontId="13" fillId="0" borderId="555" xfId="335" applyFont="1" applyFill="1" applyBorder="1" applyAlignment="1">
      <alignment horizontal="center" vertical="center" wrapText="1"/>
    </xf>
    <xf numFmtId="0" fontId="13" fillId="0" borderId="556" xfId="335" applyFont="1" applyFill="1" applyBorder="1" applyAlignment="1">
      <alignment horizontal="center" vertical="center" wrapText="1"/>
    </xf>
    <xf numFmtId="0" fontId="96" fillId="0" borderId="557" xfId="335" applyFont="1" applyFill="1" applyBorder="1" applyAlignment="1">
      <alignment horizontal="right"/>
    </xf>
    <xf numFmtId="2" fontId="13" fillId="0" borderId="558" xfId="335" quotePrefix="1" applyNumberFormat="1" applyFont="1" applyFill="1" applyBorder="1" applyAlignment="1">
      <alignment horizontal="center" vertical="center"/>
    </xf>
    <xf numFmtId="2" fontId="13" fillId="0" borderId="559" xfId="335" quotePrefix="1" applyNumberFormat="1" applyFont="1" applyFill="1" applyBorder="1" applyAlignment="1">
      <alignment horizontal="center" vertical="center" wrapText="1"/>
    </xf>
    <xf numFmtId="2" fontId="13" fillId="0" borderId="560" xfId="335" quotePrefix="1" applyNumberFormat="1" applyFont="1" applyFill="1" applyBorder="1" applyAlignment="1">
      <alignment horizontal="center" vertical="center" wrapText="1"/>
    </xf>
    <xf numFmtId="0" fontId="13" fillId="0" borderId="63" xfId="335" applyFont="1" applyBorder="1" applyAlignment="1">
      <alignment horizontal="left" wrapText="1"/>
    </xf>
    <xf numFmtId="3" fontId="10" fillId="0" borderId="166" xfId="335" applyNumberFormat="1" applyFont="1" applyBorder="1" applyAlignment="1">
      <alignment horizontal="center" vertical="center" wrapText="1"/>
    </xf>
    <xf numFmtId="3" fontId="10" fillId="0" borderId="264" xfId="337" applyNumberFormat="1" applyFont="1" applyBorder="1" applyAlignment="1">
      <alignment horizontal="center" vertical="center" wrapText="1"/>
    </xf>
    <xf numFmtId="9" fontId="10" fillId="0" borderId="264" xfId="337" applyFont="1" applyBorder="1" applyAlignment="1">
      <alignment horizontal="center" vertical="center" wrapText="1"/>
    </xf>
    <xf numFmtId="9" fontId="10" fillId="0" borderId="265" xfId="337" applyFont="1" applyBorder="1" applyAlignment="1">
      <alignment horizontal="center" vertical="center" wrapText="1"/>
    </xf>
    <xf numFmtId="0" fontId="13" fillId="0" borderId="561" xfId="335" applyFont="1" applyBorder="1" applyAlignment="1">
      <alignment horizontal="left" wrapText="1"/>
    </xf>
    <xf numFmtId="3" fontId="10" fillId="0" borderId="266" xfId="335" applyNumberFormat="1" applyFont="1" applyBorder="1" applyAlignment="1">
      <alignment horizontal="center" vertical="center" wrapText="1"/>
    </xf>
    <xf numFmtId="3" fontId="10" fillId="0" borderId="562" xfId="337" applyNumberFormat="1" applyFont="1" applyBorder="1" applyAlignment="1">
      <alignment horizontal="center" vertical="center" wrapText="1"/>
    </xf>
    <xf numFmtId="9" fontId="10" fillId="0" borderId="562" xfId="337" applyFont="1" applyBorder="1" applyAlignment="1">
      <alignment horizontal="center" vertical="center" wrapText="1"/>
    </xf>
    <xf numFmtId="9" fontId="10" fillId="0" borderId="563" xfId="337" applyFont="1" applyBorder="1" applyAlignment="1">
      <alignment horizontal="center" vertical="center" wrapText="1"/>
    </xf>
    <xf numFmtId="0" fontId="13" fillId="0" borderId="60" xfId="335" applyFont="1" applyBorder="1" applyAlignment="1">
      <alignment wrapText="1"/>
    </xf>
    <xf numFmtId="3" fontId="10" fillId="0" borderId="564" xfId="335" applyNumberFormat="1" applyFont="1" applyBorder="1" applyAlignment="1">
      <alignment horizontal="center" vertical="center"/>
    </xf>
    <xf numFmtId="3" fontId="10" fillId="0" borderId="61" xfId="335" applyNumberFormat="1" applyFont="1" applyBorder="1" applyAlignment="1">
      <alignment horizontal="center" vertical="center"/>
    </xf>
    <xf numFmtId="9" fontId="10" fillId="0" borderId="61" xfId="337" applyFont="1" applyBorder="1" applyAlignment="1">
      <alignment horizontal="center" vertical="center"/>
    </xf>
    <xf numFmtId="9" fontId="10" fillId="0" borderId="62" xfId="337" applyFont="1" applyBorder="1" applyAlignment="1">
      <alignment horizontal="center" vertical="center"/>
    </xf>
    <xf numFmtId="0" fontId="13" fillId="0" borderId="565" xfId="335" applyFont="1" applyBorder="1" applyAlignment="1">
      <alignment wrapText="1"/>
    </xf>
    <xf numFmtId="3" fontId="10" fillId="0" borderId="566" xfId="335" applyNumberFormat="1" applyFont="1" applyBorder="1" applyAlignment="1">
      <alignment horizontal="center" vertical="center"/>
    </xf>
    <xf numFmtId="3" fontId="10" fillId="0" borderId="567" xfId="335" applyNumberFormat="1" applyFont="1" applyBorder="1" applyAlignment="1">
      <alignment horizontal="center" vertical="center"/>
    </xf>
    <xf numFmtId="9" fontId="10" fillId="0" borderId="567" xfId="337" applyFont="1" applyBorder="1" applyAlignment="1">
      <alignment horizontal="center" vertical="center"/>
    </xf>
    <xf numFmtId="9" fontId="10" fillId="0" borderId="568" xfId="337" applyFont="1" applyBorder="1" applyAlignment="1">
      <alignment horizontal="center" vertical="center"/>
    </xf>
    <xf numFmtId="0" fontId="96" fillId="0" borderId="286" xfId="335" applyFont="1" applyBorder="1" applyAlignment="1">
      <alignment wrapText="1"/>
    </xf>
    <xf numFmtId="179" fontId="10" fillId="0" borderId="569" xfId="335" applyNumberFormat="1" applyFont="1" applyBorder="1" applyAlignment="1">
      <alignment horizontal="center" vertical="center"/>
    </xf>
    <xf numFmtId="179" fontId="10" fillId="0" borderId="305" xfId="335" applyNumberFormat="1" applyFont="1" applyBorder="1" applyAlignment="1">
      <alignment horizontal="center" vertical="center"/>
    </xf>
    <xf numFmtId="9" fontId="10" fillId="0" borderId="305" xfId="337" applyFont="1" applyBorder="1" applyAlignment="1">
      <alignment horizontal="center" vertical="center"/>
    </xf>
    <xf numFmtId="9" fontId="10" fillId="0" borderId="307" xfId="337" applyFont="1" applyBorder="1" applyAlignment="1">
      <alignment horizontal="center" vertical="center"/>
    </xf>
    <xf numFmtId="0" fontId="143" fillId="0" borderId="0" xfId="335" applyFont="1"/>
    <xf numFmtId="2" fontId="97" fillId="0" borderId="0" xfId="335" applyNumberFormat="1" applyFont="1"/>
    <xf numFmtId="0" fontId="9" fillId="0" borderId="0" xfId="335" applyFont="1" applyAlignment="1">
      <alignment horizontal="left"/>
    </xf>
    <xf numFmtId="0" fontId="144" fillId="0" borderId="0" xfId="335" applyFont="1"/>
    <xf numFmtId="179" fontId="145" fillId="0" borderId="0" xfId="335" applyNumberFormat="1" applyFont="1"/>
    <xf numFmtId="179" fontId="143" fillId="0" borderId="0" xfId="335" applyNumberFormat="1" applyFont="1"/>
    <xf numFmtId="179" fontId="145" fillId="0" borderId="0" xfId="335" applyNumberFormat="1" applyFont="1" applyFill="1"/>
    <xf numFmtId="0" fontId="144" fillId="0" borderId="0" xfId="335" applyFont="1" applyFill="1"/>
    <xf numFmtId="0" fontId="13" fillId="0" borderId="492" xfId="335" applyFont="1" applyBorder="1" applyAlignment="1">
      <alignment horizontal="center" vertical="center" wrapText="1"/>
    </xf>
    <xf numFmtId="0" fontId="13" fillId="0" borderId="535" xfId="335" applyFont="1" applyBorder="1" applyAlignment="1">
      <alignment horizontal="center" vertical="center"/>
    </xf>
    <xf numFmtId="0" fontId="13" fillId="0" borderId="537" xfId="335" applyFont="1" applyBorder="1" applyAlignment="1">
      <alignment horizontal="center" vertical="center"/>
    </xf>
    <xf numFmtId="0" fontId="13" fillId="0" borderId="570" xfId="335" applyFont="1" applyFill="1" applyBorder="1" applyAlignment="1">
      <alignment horizontal="center" vertical="center"/>
    </xf>
    <xf numFmtId="0" fontId="13" fillId="0" borderId="571" xfId="335" applyFont="1" applyFill="1" applyBorder="1" applyAlignment="1">
      <alignment horizontal="center" vertical="center"/>
    </xf>
    <xf numFmtId="0" fontId="13" fillId="0" borderId="572" xfId="335" applyFont="1" applyFill="1" applyBorder="1" applyAlignment="1">
      <alignment horizontal="center" vertical="center"/>
    </xf>
    <xf numFmtId="0" fontId="13" fillId="0" borderId="573" xfId="335" applyFont="1" applyFill="1" applyBorder="1" applyAlignment="1">
      <alignment horizontal="center" vertical="center"/>
    </xf>
    <xf numFmtId="0" fontId="10" fillId="0" borderId="574" xfId="335" applyFont="1" applyBorder="1" applyAlignment="1">
      <alignment horizontal="center" vertical="center"/>
    </xf>
    <xf numFmtId="189" fontId="10" fillId="0" borderId="419" xfId="336" applyNumberFormat="1" applyFont="1" applyBorder="1" applyAlignment="1">
      <alignment horizontal="center" vertical="center"/>
    </xf>
    <xf numFmtId="189" fontId="10" fillId="0" borderId="420" xfId="336" applyNumberFormat="1" applyFont="1" applyBorder="1" applyAlignment="1">
      <alignment horizontal="center" vertical="center"/>
    </xf>
    <xf numFmtId="189" fontId="10" fillId="0" borderId="421" xfId="336" applyNumberFormat="1" applyFont="1" applyBorder="1" applyAlignment="1">
      <alignment horizontal="center" vertical="center"/>
    </xf>
    <xf numFmtId="189" fontId="97" fillId="0" borderId="0" xfId="336" applyNumberFormat="1" applyFont="1"/>
    <xf numFmtId="189" fontId="10" fillId="0" borderId="575" xfId="336" applyNumberFormat="1" applyFont="1" applyFill="1" applyBorder="1" applyAlignment="1">
      <alignment horizontal="center" vertical="center"/>
    </xf>
    <xf numFmtId="189" fontId="10" fillId="0" borderId="423" xfId="336" applyNumberFormat="1" applyFont="1" applyFill="1" applyBorder="1" applyAlignment="1">
      <alignment horizontal="center" vertical="center"/>
    </xf>
    <xf numFmtId="189" fontId="10" fillId="0" borderId="576" xfId="336" applyNumberFormat="1" applyFont="1" applyFill="1" applyBorder="1" applyAlignment="1">
      <alignment horizontal="center" vertical="center"/>
    </xf>
    <xf numFmtId="189" fontId="10" fillId="0" borderId="577" xfId="336" applyNumberFormat="1" applyFont="1" applyFill="1" applyBorder="1" applyAlignment="1">
      <alignment horizontal="center" vertical="center"/>
    </xf>
    <xf numFmtId="0" fontId="10" fillId="0" borderId="578" xfId="335" applyFont="1" applyBorder="1" applyAlignment="1">
      <alignment horizontal="center" vertical="center"/>
    </xf>
    <xf numFmtId="189" fontId="10" fillId="0" borderId="518" xfId="336" applyNumberFormat="1" applyFont="1" applyBorder="1" applyAlignment="1">
      <alignment horizontal="center" vertical="center"/>
    </xf>
    <xf numFmtId="189" fontId="10" fillId="0" borderId="519" xfId="336" applyNumberFormat="1" applyFont="1" applyBorder="1" applyAlignment="1">
      <alignment horizontal="center" vertical="center"/>
    </xf>
    <xf numFmtId="189" fontId="10" fillId="0" borderId="520" xfId="336" applyNumberFormat="1" applyFont="1" applyBorder="1" applyAlignment="1">
      <alignment horizontal="center" vertical="center"/>
    </xf>
    <xf numFmtId="189" fontId="10" fillId="0" borderId="579" xfId="336" applyNumberFormat="1" applyFont="1" applyFill="1" applyBorder="1" applyAlignment="1">
      <alignment horizontal="center" vertical="center"/>
    </xf>
    <xf numFmtId="189" fontId="10" fillId="0" borderId="522" xfId="336" applyNumberFormat="1" applyFont="1" applyFill="1" applyBorder="1" applyAlignment="1">
      <alignment horizontal="center" vertical="center"/>
    </xf>
    <xf numFmtId="189" fontId="10" fillId="0" borderId="580" xfId="336" applyNumberFormat="1" applyFont="1" applyFill="1" applyBorder="1" applyAlignment="1">
      <alignment horizontal="center" vertical="center"/>
    </xf>
    <xf numFmtId="189" fontId="10" fillId="0" borderId="581" xfId="336" applyNumberFormat="1" applyFont="1" applyFill="1" applyBorder="1" applyAlignment="1">
      <alignment horizontal="center" vertical="center"/>
    </xf>
    <xf numFmtId="0" fontId="10" fillId="0" borderId="582" xfId="335" applyFont="1" applyBorder="1" applyAlignment="1">
      <alignment horizontal="center" vertical="center"/>
    </xf>
    <xf numFmtId="189" fontId="15" fillId="0" borderId="524" xfId="336" applyNumberFormat="1" applyFont="1" applyBorder="1" applyAlignment="1">
      <alignment horizontal="center"/>
    </xf>
    <xf numFmtId="189" fontId="15" fillId="0" borderId="432" xfId="336" applyNumberFormat="1" applyFont="1" applyBorder="1" applyAlignment="1">
      <alignment horizontal="center"/>
    </xf>
    <xf numFmtId="189" fontId="15" fillId="0" borderId="526" xfId="336" applyNumberFormat="1" applyFont="1" applyBorder="1" applyAlignment="1">
      <alignment horizontal="center"/>
    </xf>
    <xf numFmtId="189" fontId="15" fillId="0" borderId="583" xfId="336" applyNumberFormat="1" applyFont="1" applyFill="1" applyBorder="1" applyAlignment="1">
      <alignment horizontal="center"/>
    </xf>
    <xf numFmtId="189" fontId="15" fillId="0" borderId="435" xfId="336" applyNumberFormat="1" applyFont="1" applyFill="1" applyBorder="1" applyAlignment="1">
      <alignment horizontal="center"/>
    </xf>
    <xf numFmtId="189" fontId="15" fillId="0" borderId="584" xfId="336" applyNumberFormat="1" applyFont="1" applyFill="1" applyBorder="1" applyAlignment="1">
      <alignment horizontal="center"/>
    </xf>
    <xf numFmtId="189" fontId="15" fillId="0" borderId="585" xfId="336" applyNumberFormat="1" applyFont="1" applyFill="1" applyBorder="1" applyAlignment="1">
      <alignment horizontal="center"/>
    </xf>
    <xf numFmtId="165" fontId="3" fillId="0" borderId="0" xfId="335" applyNumberFormat="1" applyFill="1" applyBorder="1"/>
    <xf numFmtId="0" fontId="116" fillId="0" borderId="0" xfId="335" applyFont="1" applyBorder="1" applyAlignment="1">
      <alignment horizontal="center" vertical="center"/>
    </xf>
    <xf numFmtId="167" fontId="115" fillId="0" borderId="0" xfId="337" applyNumberFormat="1" applyFont="1" applyBorder="1" applyAlignment="1">
      <alignment horizontal="center" vertical="center"/>
    </xf>
    <xf numFmtId="167" fontId="118" fillId="0" borderId="0" xfId="337" applyNumberFormat="1" applyFont="1" applyBorder="1" applyAlignment="1">
      <alignment horizontal="center"/>
    </xf>
    <xf numFmtId="0" fontId="3" fillId="0" borderId="0" xfId="335" applyBorder="1"/>
    <xf numFmtId="193" fontId="97" fillId="0" borderId="0" xfId="335" applyNumberFormat="1" applyFont="1" applyFill="1"/>
    <xf numFmtId="0" fontId="20" fillId="0" borderId="0" xfId="335" applyFont="1" applyFill="1" applyAlignment="1">
      <alignment horizontal="justify" vertical="center"/>
    </xf>
    <xf numFmtId="3" fontId="10" fillId="0" borderId="0" xfId="335" applyNumberFormat="1" applyFont="1" applyFill="1"/>
    <xf numFmtId="197" fontId="10" fillId="0" borderId="0" xfId="335" applyNumberFormat="1" applyFont="1" applyFill="1"/>
    <xf numFmtId="3" fontId="97" fillId="0" borderId="0" xfId="335" applyNumberFormat="1" applyFont="1" applyFill="1"/>
    <xf numFmtId="175" fontId="10" fillId="0" borderId="0" xfId="335" applyNumberFormat="1" applyFont="1" applyFill="1"/>
    <xf numFmtId="0" fontId="118" fillId="0" borderId="0" xfId="335" applyFont="1"/>
    <xf numFmtId="0" fontId="3" fillId="0" borderId="108" xfId="335" applyBorder="1"/>
    <xf numFmtId="0" fontId="3" fillId="0" borderId="109" xfId="335" applyBorder="1"/>
    <xf numFmtId="0" fontId="146" fillId="0" borderId="83" xfId="335" applyFont="1" applyBorder="1" applyAlignment="1">
      <alignment horizontal="center"/>
    </xf>
    <xf numFmtId="0" fontId="146" fillId="0" borderId="109" xfId="335" applyFont="1" applyBorder="1" applyAlignment="1">
      <alignment horizontal="center"/>
    </xf>
    <xf numFmtId="0" fontId="3" fillId="0" borderId="87" xfId="335" applyBorder="1"/>
    <xf numFmtId="0" fontId="3" fillId="0" borderId="551" xfId="335" applyBorder="1"/>
    <xf numFmtId="0" fontId="147" fillId="0" borderId="87" xfId="335" applyFont="1" applyBorder="1"/>
    <xf numFmtId="0" fontId="147" fillId="0" borderId="0" xfId="335" applyFont="1" applyBorder="1"/>
    <xf numFmtId="0" fontId="147" fillId="0" borderId="551" xfId="335" applyFont="1" applyBorder="1"/>
    <xf numFmtId="169" fontId="147" fillId="0" borderId="87" xfId="336" applyNumberFormat="1" applyFont="1" applyBorder="1"/>
    <xf numFmtId="169" fontId="147" fillId="0" borderId="0" xfId="336" applyNumberFormat="1" applyFont="1" applyBorder="1"/>
    <xf numFmtId="169" fontId="147" fillId="0" borderId="551" xfId="336" applyNumberFormat="1" applyFont="1" applyBorder="1"/>
    <xf numFmtId="0" fontId="3" fillId="0" borderId="149" xfId="335" applyBorder="1"/>
    <xf numFmtId="0" fontId="3" fillId="0" borderId="155" xfId="335" applyBorder="1"/>
    <xf numFmtId="169" fontId="147" fillId="0" borderId="149" xfId="336" applyNumberFormat="1" applyFont="1" applyBorder="1"/>
    <xf numFmtId="169" fontId="147" fillId="0" borderId="97" xfId="336" applyNumberFormat="1" applyFont="1" applyBorder="1"/>
    <xf numFmtId="169" fontId="147" fillId="0" borderId="155" xfId="336" applyNumberFormat="1" applyFont="1" applyBorder="1"/>
    <xf numFmtId="0" fontId="147" fillId="0" borderId="0" xfId="335" applyFont="1"/>
    <xf numFmtId="0" fontId="126" fillId="0" borderId="0" xfId="335" applyFont="1" applyAlignment="1">
      <alignment horizontal="left" vertical="center"/>
    </xf>
    <xf numFmtId="0" fontId="126" fillId="0" borderId="586" xfId="335" applyFont="1" applyBorder="1"/>
    <xf numFmtId="0" fontId="126" fillId="0" borderId="587" xfId="335" applyFont="1" applyBorder="1" applyAlignment="1">
      <alignment horizontal="center"/>
    </xf>
    <xf numFmtId="0" fontId="126" fillId="0" borderId="588" xfId="335" applyFont="1" applyBorder="1" applyAlignment="1">
      <alignment horizontal="center"/>
    </xf>
    <xf numFmtId="0" fontId="126" fillId="0" borderId="589" xfId="335" applyFont="1" applyBorder="1" applyAlignment="1">
      <alignment horizontal="center"/>
    </xf>
    <xf numFmtId="167" fontId="3" fillId="0" borderId="517" xfId="335" applyNumberFormat="1" applyBorder="1"/>
    <xf numFmtId="9" fontId="0" fillId="0" borderId="551" xfId="337" applyNumberFormat="1" applyFont="1" applyBorder="1" applyAlignment="1">
      <alignment horizontal="center"/>
    </xf>
    <xf numFmtId="9" fontId="0" fillId="0" borderId="106" xfId="337" applyNumberFormat="1" applyFont="1" applyBorder="1" applyAlignment="1">
      <alignment horizontal="center"/>
    </xf>
    <xf numFmtId="9" fontId="0" fillId="0" borderId="593" xfId="337" applyNumberFormat="1" applyFont="1" applyBorder="1" applyAlignment="1">
      <alignment horizontal="center"/>
    </xf>
    <xf numFmtId="167" fontId="3" fillId="0" borderId="369" xfId="335" applyNumberFormat="1" applyBorder="1"/>
    <xf numFmtId="9" fontId="0" fillId="0" borderId="594" xfId="337" applyNumberFormat="1" applyFont="1" applyBorder="1" applyAlignment="1">
      <alignment horizontal="center"/>
    </xf>
    <xf numFmtId="9" fontId="0" fillId="0" borderId="151" xfId="337" applyNumberFormat="1" applyFont="1" applyBorder="1" applyAlignment="1">
      <alignment horizontal="center"/>
    </xf>
    <xf numFmtId="9" fontId="0" fillId="0" borderId="595" xfId="337" applyNumberFormat="1" applyFont="1" applyBorder="1" applyAlignment="1">
      <alignment horizontal="center"/>
    </xf>
    <xf numFmtId="0" fontId="99" fillId="0" borderId="0" xfId="339" applyFont="1" applyFill="1" applyAlignment="1">
      <alignment horizontal="left"/>
    </xf>
    <xf numFmtId="0" fontId="97" fillId="0" borderId="0" xfId="339" applyFont="1" applyFill="1"/>
    <xf numFmtId="0" fontId="97" fillId="0" borderId="0" xfId="339" applyFont="1" applyFill="1" applyAlignment="1">
      <alignment horizontal="center"/>
    </xf>
    <xf numFmtId="0" fontId="18" fillId="0" borderId="286" xfId="339" applyFont="1" applyFill="1" applyBorder="1" applyAlignment="1">
      <alignment horizontal="center" vertical="center"/>
    </xf>
    <xf numFmtId="0" fontId="18" fillId="0" borderId="286" xfId="339" applyFont="1" applyFill="1" applyBorder="1" applyAlignment="1">
      <alignment horizontal="center" vertical="center" wrapText="1"/>
    </xf>
    <xf numFmtId="0" fontId="18" fillId="0" borderId="304" xfId="339" applyFont="1" applyFill="1" applyBorder="1" applyAlignment="1">
      <alignment horizontal="center" vertical="center" wrapText="1"/>
    </xf>
    <xf numFmtId="0" fontId="18" fillId="0" borderId="305" xfId="339" applyFont="1" applyFill="1" applyBorder="1" applyAlignment="1">
      <alignment horizontal="center" vertical="center" wrapText="1"/>
    </xf>
    <xf numFmtId="0" fontId="18" fillId="0" borderId="307" xfId="339" applyFont="1" applyFill="1" applyBorder="1" applyAlignment="1">
      <alignment horizontal="center" vertical="center" wrapText="1"/>
    </xf>
    <xf numFmtId="0" fontId="97" fillId="0" borderId="0" xfId="339" applyFont="1" applyFill="1" applyAlignment="1">
      <alignment horizontal="center" wrapText="1"/>
    </xf>
    <xf numFmtId="0" fontId="15" fillId="0" borderId="63" xfId="339" applyFont="1" applyFill="1" applyBorder="1" applyAlignment="1">
      <alignment horizontal="left" vertical="center" wrapText="1"/>
    </xf>
    <xf numFmtId="0" fontId="15" fillId="0" borderId="63" xfId="339" applyFont="1" applyFill="1" applyBorder="1" applyAlignment="1">
      <alignment horizontal="center" vertical="center" wrapText="1"/>
    </xf>
    <xf numFmtId="0" fontId="15" fillId="0" borderId="596" xfId="339" applyFont="1" applyFill="1" applyBorder="1" applyAlignment="1">
      <alignment horizontal="center" vertical="center" wrapText="1"/>
    </xf>
    <xf numFmtId="167" fontId="15" fillId="0" borderId="597" xfId="340" applyNumberFormat="1" applyFont="1" applyFill="1" applyBorder="1" applyAlignment="1">
      <alignment horizontal="center" vertical="center" wrapText="1"/>
    </xf>
    <xf numFmtId="167" fontId="15" fillId="0" borderId="598" xfId="340" applyNumberFormat="1" applyFont="1" applyFill="1" applyBorder="1" applyAlignment="1">
      <alignment horizontal="center" vertical="center" wrapText="1"/>
    </xf>
    <xf numFmtId="0" fontId="152" fillId="35" borderId="561" xfId="339" applyFont="1" applyFill="1" applyBorder="1" applyAlignment="1">
      <alignment horizontal="left" vertical="center" wrapText="1"/>
    </xf>
    <xf numFmtId="0" fontId="152" fillId="35" borderId="561" xfId="339" applyFont="1" applyFill="1" applyBorder="1" applyAlignment="1">
      <alignment horizontal="center" vertical="center" wrapText="1"/>
    </xf>
    <xf numFmtId="167" fontId="152" fillId="35" borderId="599" xfId="340" applyNumberFormat="1" applyFont="1" applyFill="1" applyBorder="1" applyAlignment="1">
      <alignment horizontal="center" vertical="center" wrapText="1"/>
    </xf>
    <xf numFmtId="167" fontId="152" fillId="35" borderId="562" xfId="340" applyNumberFormat="1" applyFont="1" applyFill="1" applyBorder="1" applyAlignment="1">
      <alignment horizontal="center" vertical="center" wrapText="1"/>
    </xf>
    <xf numFmtId="167" fontId="152" fillId="35" borderId="563" xfId="340" applyNumberFormat="1" applyFont="1" applyFill="1" applyBorder="1" applyAlignment="1">
      <alignment horizontal="center" vertical="center" wrapText="1"/>
    </xf>
    <xf numFmtId="0" fontId="15" fillId="0" borderId="561" xfId="339" applyFont="1" applyFill="1" applyBorder="1" applyAlignment="1">
      <alignment horizontal="left" vertical="center" wrapText="1"/>
    </xf>
    <xf numFmtId="0" fontId="15" fillId="0" borderId="561" xfId="339" applyFont="1" applyFill="1" applyBorder="1" applyAlignment="1">
      <alignment horizontal="center" vertical="center" wrapText="1"/>
    </xf>
    <xf numFmtId="0" fontId="15" fillId="0" borderId="599" xfId="339" applyFont="1" applyFill="1" applyBorder="1" applyAlignment="1">
      <alignment horizontal="center" vertical="center" wrapText="1"/>
    </xf>
    <xf numFmtId="167" fontId="15" fillId="0" borderId="562" xfId="340" applyNumberFormat="1" applyFont="1" applyFill="1" applyBorder="1" applyAlignment="1">
      <alignment horizontal="center" vertical="center" wrapText="1"/>
    </xf>
    <xf numFmtId="167" fontId="15" fillId="0" borderId="563" xfId="340" applyNumberFormat="1" applyFont="1" applyFill="1" applyBorder="1" applyAlignment="1">
      <alignment horizontal="center" vertical="center" wrapText="1"/>
    </xf>
    <xf numFmtId="0" fontId="15" fillId="0" borderId="600" xfId="339" applyFont="1" applyFill="1" applyBorder="1" applyAlignment="1">
      <alignment horizontal="left" vertical="center" wrapText="1"/>
    </xf>
    <xf numFmtId="0" fontId="15" fillId="0" borderId="600" xfId="339" applyFont="1" applyFill="1" applyBorder="1" applyAlignment="1">
      <alignment horizontal="center" vertical="center" wrapText="1"/>
    </xf>
    <xf numFmtId="0" fontId="15" fillId="0" borderId="601" xfId="339" applyFont="1" applyFill="1" applyBorder="1" applyAlignment="1">
      <alignment horizontal="center" vertical="center" wrapText="1"/>
    </xf>
    <xf numFmtId="167" fontId="15" fillId="0" borderId="602" xfId="340" applyNumberFormat="1" applyFont="1" applyFill="1" applyBorder="1" applyAlignment="1">
      <alignment horizontal="center" vertical="center" wrapText="1"/>
    </xf>
    <xf numFmtId="167" fontId="15" fillId="0" borderId="603" xfId="340" applyNumberFormat="1" applyFont="1" applyFill="1" applyBorder="1" applyAlignment="1">
      <alignment horizontal="center" vertical="center" wrapText="1"/>
    </xf>
    <xf numFmtId="0" fontId="152" fillId="35" borderId="604" xfId="339" applyFont="1" applyFill="1" applyBorder="1" applyAlignment="1">
      <alignment horizontal="left" vertical="center" wrapText="1"/>
    </xf>
    <xf numFmtId="0" fontId="152" fillId="35" borderId="604" xfId="339" applyFont="1" applyFill="1" applyBorder="1" applyAlignment="1">
      <alignment horizontal="center" vertical="center" wrapText="1"/>
    </xf>
    <xf numFmtId="0" fontId="152" fillId="35" borderId="605" xfId="339" applyFont="1" applyFill="1" applyBorder="1" applyAlignment="1">
      <alignment horizontal="center" vertical="center" wrapText="1"/>
    </xf>
    <xf numFmtId="167" fontId="152" fillId="35" borderId="606" xfId="340" applyNumberFormat="1" applyFont="1" applyFill="1" applyBorder="1" applyAlignment="1">
      <alignment horizontal="center" vertical="center" wrapText="1"/>
    </xf>
    <xf numFmtId="167" fontId="152" fillId="35" borderId="607" xfId="340" applyNumberFormat="1" applyFont="1" applyFill="1" applyBorder="1" applyAlignment="1">
      <alignment horizontal="center" vertical="center" wrapText="1"/>
    </xf>
    <xf numFmtId="0" fontId="15" fillId="0" borderId="608" xfId="339" applyFont="1" applyFill="1" applyBorder="1" applyAlignment="1">
      <alignment horizontal="left" vertical="center" wrapText="1"/>
    </xf>
    <xf numFmtId="0" fontId="15" fillId="0" borderId="608" xfId="339" applyFont="1" applyFill="1" applyBorder="1" applyAlignment="1">
      <alignment horizontal="center" vertical="center" wrapText="1"/>
    </xf>
    <xf numFmtId="0" fontId="15" fillId="0" borderId="609" xfId="339" applyFont="1" applyFill="1" applyBorder="1" applyAlignment="1">
      <alignment horizontal="center" vertical="center" wrapText="1"/>
    </xf>
    <xf numFmtId="0" fontId="15" fillId="0" borderId="604" xfId="339" applyFont="1" applyFill="1" applyBorder="1" applyAlignment="1">
      <alignment horizontal="left" vertical="center" wrapText="1"/>
    </xf>
    <xf numFmtId="0" fontId="15" fillId="0" borderId="604" xfId="339" applyFont="1" applyFill="1" applyBorder="1" applyAlignment="1">
      <alignment horizontal="center" vertical="center" wrapText="1"/>
    </xf>
    <xf numFmtId="0" fontId="15" fillId="0" borderId="605" xfId="339" applyFont="1" applyFill="1" applyBorder="1" applyAlignment="1">
      <alignment horizontal="center" vertical="center" wrapText="1"/>
    </xf>
    <xf numFmtId="167" fontId="15" fillId="0" borderId="606" xfId="340" applyNumberFormat="1" applyFont="1" applyFill="1" applyBorder="1" applyAlignment="1">
      <alignment horizontal="center" vertical="center" wrapText="1"/>
    </xf>
    <xf numFmtId="167" fontId="15" fillId="0" borderId="607" xfId="340" applyNumberFormat="1" applyFont="1" applyFill="1" applyBorder="1" applyAlignment="1">
      <alignment horizontal="center" vertical="center" wrapText="1"/>
    </xf>
    <xf numFmtId="0" fontId="15" fillId="0" borderId="286" xfId="339" applyFont="1" applyFill="1" applyBorder="1" applyAlignment="1">
      <alignment vertical="center" wrapText="1"/>
    </xf>
    <xf numFmtId="0" fontId="15" fillId="0" borderId="369" xfId="339" applyFont="1" applyFill="1" applyBorder="1" applyAlignment="1">
      <alignment horizontal="center" vertical="center" wrapText="1"/>
    </xf>
    <xf numFmtId="0" fontId="10" fillId="0" borderId="608" xfId="339" applyFont="1" applyFill="1" applyBorder="1" applyAlignment="1">
      <alignment horizontal="center" vertical="center" wrapText="1"/>
    </xf>
    <xf numFmtId="167" fontId="97" fillId="0" borderId="0" xfId="273" applyNumberFormat="1" applyFont="1" applyFill="1"/>
    <xf numFmtId="0" fontId="15" fillId="0" borderId="0" xfId="339" applyFont="1" applyFill="1" applyBorder="1" applyAlignment="1">
      <alignment horizontal="left" vertical="center" wrapText="1"/>
    </xf>
    <xf numFmtId="0" fontId="15" fillId="0" borderId="0" xfId="339" applyFont="1" applyFill="1" applyBorder="1" applyAlignment="1">
      <alignment horizontal="center" vertical="center" wrapText="1"/>
    </xf>
    <xf numFmtId="167" fontId="15" fillId="0" borderId="0" xfId="340" applyNumberFormat="1" applyFont="1" applyFill="1" applyBorder="1" applyAlignment="1">
      <alignment horizontal="center" vertical="center" wrapText="1"/>
    </xf>
    <xf numFmtId="0" fontId="110" fillId="0" borderId="0" xfId="339" applyFont="1" applyFill="1" applyAlignment="1">
      <alignment horizontal="justify" vertical="center"/>
    </xf>
    <xf numFmtId="0" fontId="110" fillId="0" borderId="0" xfId="339" applyFont="1" applyFill="1"/>
    <xf numFmtId="0" fontId="99" fillId="0" borderId="0" xfId="339" applyFont="1" applyFill="1" applyBorder="1" applyAlignment="1">
      <alignment horizontal="left"/>
    </xf>
    <xf numFmtId="0" fontId="18" fillId="0" borderId="275" xfId="339" applyFont="1" applyFill="1" applyBorder="1" applyAlignment="1">
      <alignment horizontal="center" vertical="center" wrapText="1"/>
    </xf>
    <xf numFmtId="0" fontId="18" fillId="0" borderId="610" xfId="339" applyFont="1" applyFill="1" applyBorder="1" applyAlignment="1">
      <alignment horizontal="center" vertical="center" wrapText="1"/>
    </xf>
    <xf numFmtId="0" fontId="18" fillId="0" borderId="306" xfId="339" applyFont="1" applyFill="1" applyBorder="1" applyAlignment="1">
      <alignment horizontal="center" vertical="center" wrapText="1"/>
    </xf>
    <xf numFmtId="167" fontId="15" fillId="0" borderId="612" xfId="340" applyNumberFormat="1" applyFont="1" applyFill="1" applyBorder="1" applyAlignment="1">
      <alignment horizontal="center" vertical="center" wrapText="1"/>
    </xf>
    <xf numFmtId="167" fontId="15" fillId="0" borderId="613" xfId="340" applyNumberFormat="1" applyFont="1" applyFill="1" applyBorder="1" applyAlignment="1">
      <alignment horizontal="center" vertical="center" wrapText="1"/>
    </xf>
    <xf numFmtId="167" fontId="15" fillId="0" borderId="614" xfId="340" applyNumberFormat="1" applyFont="1" applyFill="1" applyBorder="1" applyAlignment="1">
      <alignment horizontal="center" vertical="center" wrapText="1"/>
    </xf>
    <xf numFmtId="167" fontId="15" fillId="0" borderId="615" xfId="340" applyNumberFormat="1" applyFont="1" applyFill="1" applyBorder="1" applyAlignment="1">
      <alignment horizontal="center" vertical="center" wrapText="1"/>
    </xf>
    <xf numFmtId="167" fontId="15" fillId="0" borderId="462" xfId="340" applyNumberFormat="1" applyFont="1" applyFill="1" applyBorder="1" applyAlignment="1">
      <alignment horizontal="center" vertical="center" wrapText="1"/>
    </xf>
    <xf numFmtId="167" fontId="15" fillId="0" borderId="547" xfId="340" applyNumberFormat="1" applyFont="1" applyFill="1" applyBorder="1" applyAlignment="1">
      <alignment horizontal="center"/>
    </xf>
    <xf numFmtId="167" fontId="15" fillId="0" borderId="408" xfId="340" applyNumberFormat="1" applyFont="1" applyFill="1" applyBorder="1" applyAlignment="1">
      <alignment horizontal="center"/>
    </xf>
    <xf numFmtId="167" fontId="15" fillId="0" borderId="546" xfId="340" applyNumberFormat="1" applyFont="1" applyFill="1" applyBorder="1" applyAlignment="1">
      <alignment horizontal="center"/>
    </xf>
    <xf numFmtId="167" fontId="15" fillId="0" borderId="256" xfId="340" applyNumberFormat="1" applyFont="1" applyFill="1" applyBorder="1" applyAlignment="1">
      <alignment horizontal="center" vertical="center" wrapText="1"/>
    </xf>
    <xf numFmtId="167" fontId="15" fillId="0" borderId="257" xfId="340" applyNumberFormat="1" applyFont="1" applyFill="1" applyBorder="1" applyAlignment="1">
      <alignment horizontal="center"/>
    </xf>
    <xf numFmtId="167" fontId="15" fillId="0" borderId="285" xfId="340" applyNumberFormat="1" applyFont="1" applyFill="1" applyBorder="1" applyAlignment="1">
      <alignment horizontal="center"/>
    </xf>
    <xf numFmtId="167" fontId="15" fillId="0" borderId="258" xfId="340" applyNumberFormat="1" applyFont="1" applyFill="1" applyBorder="1" applyAlignment="1">
      <alignment horizontal="center"/>
    </xf>
    <xf numFmtId="167" fontId="154" fillId="0" borderId="612" xfId="340" applyNumberFormat="1" applyFont="1" applyFill="1" applyBorder="1" applyAlignment="1">
      <alignment horizontal="center" vertical="center" wrapText="1"/>
    </xf>
    <xf numFmtId="167" fontId="154" fillId="0" borderId="613" xfId="340" applyNumberFormat="1" applyFont="1" applyFill="1" applyBorder="1" applyAlignment="1">
      <alignment horizontal="center" vertical="center" wrapText="1"/>
    </xf>
    <xf numFmtId="167" fontId="154" fillId="0" borderId="614" xfId="340" applyNumberFormat="1" applyFont="1" applyFill="1" applyBorder="1" applyAlignment="1">
      <alignment horizontal="center" vertical="center" wrapText="1"/>
    </xf>
    <xf numFmtId="167" fontId="154" fillId="0" borderId="615" xfId="340" applyNumberFormat="1" applyFont="1" applyFill="1" applyBorder="1" applyAlignment="1">
      <alignment horizontal="center" vertical="center" wrapText="1"/>
    </xf>
    <xf numFmtId="167" fontId="154" fillId="0" borderId="256" xfId="340" applyNumberFormat="1" applyFont="1" applyFill="1" applyBorder="1" applyAlignment="1">
      <alignment horizontal="center"/>
    </xf>
    <xf numFmtId="167" fontId="154" fillId="0" borderId="257" xfId="340" applyNumberFormat="1" applyFont="1" applyFill="1" applyBorder="1" applyAlignment="1">
      <alignment horizontal="center"/>
    </xf>
    <xf numFmtId="167" fontId="154" fillId="0" borderId="285" xfId="340" applyNumberFormat="1" applyFont="1" applyFill="1" applyBorder="1" applyAlignment="1">
      <alignment horizontal="center"/>
    </xf>
    <xf numFmtId="167" fontId="154" fillId="0" borderId="258" xfId="340" applyNumberFormat="1" applyFont="1" applyFill="1" applyBorder="1" applyAlignment="1">
      <alignment horizontal="center"/>
    </xf>
    <xf numFmtId="167" fontId="15" fillId="0" borderId="358" xfId="340" applyNumberFormat="1" applyFont="1" applyFill="1" applyBorder="1" applyAlignment="1">
      <alignment horizontal="center" vertical="center" wrapText="1"/>
    </xf>
    <xf numFmtId="167" fontId="15" fillId="0" borderId="313" xfId="340" applyNumberFormat="1" applyFont="1" applyFill="1" applyBorder="1" applyAlignment="1">
      <alignment horizontal="center" vertical="center" wrapText="1"/>
    </xf>
    <xf numFmtId="167" fontId="15" fillId="0" borderId="315" xfId="340" applyNumberFormat="1" applyFont="1" applyFill="1" applyBorder="1" applyAlignment="1">
      <alignment horizontal="center" vertical="center" wrapText="1"/>
    </xf>
    <xf numFmtId="167" fontId="15" fillId="0" borderId="616" xfId="340" applyNumberFormat="1" applyFont="1" applyFill="1" applyBorder="1" applyAlignment="1">
      <alignment horizontal="center" vertical="center" wrapText="1"/>
    </xf>
    <xf numFmtId="167" fontId="15" fillId="0" borderId="617" xfId="340" applyNumberFormat="1" applyFont="1" applyFill="1" applyBorder="1" applyAlignment="1">
      <alignment horizontal="center" vertical="center" wrapText="1"/>
    </xf>
    <xf numFmtId="167" fontId="15" fillId="0" borderId="618" xfId="340" applyNumberFormat="1" applyFont="1" applyFill="1" applyBorder="1" applyAlignment="1">
      <alignment horizontal="center" vertical="center" wrapText="1"/>
    </xf>
    <xf numFmtId="167" fontId="15" fillId="0" borderId="257" xfId="340" applyNumberFormat="1" applyFont="1" applyFill="1" applyBorder="1" applyAlignment="1">
      <alignment horizontal="center" vertical="center" wrapText="1"/>
    </xf>
    <xf numFmtId="167" fontId="15" fillId="0" borderId="258" xfId="340" applyNumberFormat="1" applyFont="1" applyFill="1" applyBorder="1" applyAlignment="1">
      <alignment horizontal="center" vertical="center" wrapText="1"/>
    </xf>
    <xf numFmtId="167" fontId="154" fillId="0" borderId="256" xfId="340" applyNumberFormat="1" applyFont="1" applyFill="1" applyBorder="1" applyAlignment="1">
      <alignment horizontal="center" vertical="center" wrapText="1"/>
    </xf>
    <xf numFmtId="167" fontId="15" fillId="0" borderId="547" xfId="340" applyNumberFormat="1" applyFont="1" applyFill="1" applyBorder="1" applyAlignment="1">
      <alignment horizontal="center" vertical="center" wrapText="1"/>
    </xf>
    <xf numFmtId="167" fontId="15" fillId="0" borderId="546" xfId="340" applyNumberFormat="1" applyFont="1" applyFill="1" applyBorder="1" applyAlignment="1">
      <alignment horizontal="center" vertical="center" wrapText="1"/>
    </xf>
    <xf numFmtId="0" fontId="99" fillId="0" borderId="0" xfId="339" applyFont="1" applyFill="1" applyAlignment="1">
      <alignment horizontal="left" vertical="center"/>
    </xf>
    <xf numFmtId="0" fontId="2" fillId="0" borderId="0" xfId="339" applyFont="1" applyFill="1"/>
    <xf numFmtId="0" fontId="2" fillId="0" borderId="0" xfId="339" applyFont="1" applyFill="1" applyAlignment="1">
      <alignment horizontal="center"/>
    </xf>
    <xf numFmtId="0" fontId="15" fillId="0" borderId="0" xfId="339" applyFont="1" applyFill="1"/>
    <xf numFmtId="0" fontId="25" fillId="0" borderId="286" xfId="339" applyFont="1" applyFill="1" applyBorder="1" applyAlignment="1">
      <alignment horizontal="center"/>
    </xf>
    <xf numFmtId="0" fontId="25" fillId="0" borderId="304" xfId="339" applyFont="1" applyFill="1" applyBorder="1" applyAlignment="1">
      <alignment horizontal="center"/>
    </xf>
    <xf numFmtId="0" fontId="25" fillId="0" borderId="305" xfId="339" applyFont="1" applyFill="1" applyBorder="1" applyAlignment="1">
      <alignment horizontal="center"/>
    </xf>
    <xf numFmtId="0" fontId="25" fillId="0" borderId="307" xfId="339" applyFont="1" applyFill="1" applyBorder="1" applyAlignment="1">
      <alignment horizontal="center"/>
    </xf>
    <xf numFmtId="0" fontId="108" fillId="0" borderId="611" xfId="339" applyFont="1" applyFill="1" applyBorder="1" applyAlignment="1">
      <alignment horizontal="center" vertical="center"/>
    </xf>
    <xf numFmtId="167" fontId="108" fillId="0" borderId="612" xfId="339" applyNumberFormat="1" applyFont="1" applyFill="1" applyBorder="1" applyAlignment="1">
      <alignment horizontal="center" vertical="center"/>
    </xf>
    <xf numFmtId="167" fontId="108" fillId="0" borderId="613" xfId="339" applyNumberFormat="1" applyFont="1" applyFill="1" applyBorder="1" applyAlignment="1">
      <alignment horizontal="center" vertical="center"/>
    </xf>
    <xf numFmtId="167" fontId="108" fillId="0" borderId="615" xfId="339" applyNumberFormat="1" applyFont="1" applyFill="1" applyBorder="1" applyAlignment="1">
      <alignment horizontal="center" vertical="center"/>
    </xf>
    <xf numFmtId="0" fontId="15" fillId="0" borderId="0" xfId="339" applyFont="1" applyFill="1" applyAlignment="1">
      <alignment horizontal="center" vertical="center"/>
    </xf>
    <xf numFmtId="0" fontId="108" fillId="0" borderId="544" xfId="339" applyFont="1" applyFill="1" applyBorder="1" applyAlignment="1">
      <alignment horizontal="center" vertical="center"/>
    </xf>
    <xf numFmtId="167" fontId="108" fillId="0" borderId="462" xfId="339" applyNumberFormat="1" applyFont="1" applyFill="1" applyBorder="1" applyAlignment="1">
      <alignment horizontal="center" vertical="center"/>
    </xf>
    <xf numFmtId="167" fontId="108" fillId="0" borderId="547" xfId="339" applyNumberFormat="1" applyFont="1" applyFill="1" applyBorder="1" applyAlignment="1">
      <alignment horizontal="center" vertical="center"/>
    </xf>
    <xf numFmtId="167" fontId="108" fillId="0" borderId="546" xfId="339" applyNumberFormat="1" applyFont="1" applyFill="1" applyBorder="1" applyAlignment="1">
      <alignment horizontal="center" vertical="center"/>
    </xf>
    <xf numFmtId="0" fontId="18" fillId="0" borderId="0" xfId="339" applyFont="1" applyFill="1"/>
    <xf numFmtId="0" fontId="25" fillId="0" borderId="255" xfId="339" applyFont="1" applyFill="1" applyBorder="1" applyAlignment="1">
      <alignment horizontal="center" vertical="center"/>
    </xf>
    <xf numFmtId="167" fontId="124" fillId="0" borderId="256" xfId="340" applyNumberFormat="1" applyFont="1" applyFill="1" applyBorder="1" applyAlignment="1">
      <alignment horizontal="center" vertical="center"/>
    </xf>
    <xf numFmtId="167" fontId="124" fillId="0" borderId="257" xfId="340" applyNumberFormat="1" applyFont="1" applyFill="1" applyBorder="1" applyAlignment="1">
      <alignment horizontal="center" vertical="center"/>
    </xf>
    <xf numFmtId="167" fontId="124" fillId="0" borderId="258" xfId="340" applyNumberFormat="1" applyFont="1" applyFill="1" applyBorder="1" applyAlignment="1">
      <alignment horizontal="center" vertical="center"/>
    </xf>
    <xf numFmtId="0" fontId="18" fillId="0" borderId="0" xfId="339" applyFont="1" applyFill="1" applyAlignment="1">
      <alignment horizontal="center" vertical="center"/>
    </xf>
    <xf numFmtId="0" fontId="23" fillId="0" borderId="0" xfId="339" applyFont="1" applyFill="1"/>
    <xf numFmtId="0" fontId="23" fillId="0" borderId="0" xfId="339" applyFont="1" applyFill="1" applyAlignment="1">
      <alignment horizontal="center"/>
    </xf>
    <xf numFmtId="167" fontId="23" fillId="0" borderId="0" xfId="339" applyNumberFormat="1" applyFont="1" applyFill="1" applyAlignment="1">
      <alignment horizontal="center"/>
    </xf>
    <xf numFmtId="0" fontId="99" fillId="0" borderId="0" xfId="339" applyFont="1"/>
    <xf numFmtId="0" fontId="125" fillId="0" borderId="0" xfId="339" applyFont="1" applyFill="1"/>
    <xf numFmtId="0" fontId="9" fillId="0" borderId="286" xfId="339" applyFont="1" applyFill="1" applyBorder="1" applyAlignment="1">
      <alignment horizontal="center"/>
    </xf>
    <xf numFmtId="0" fontId="9" fillId="0" borderId="305" xfId="339" applyFont="1" applyFill="1" applyBorder="1" applyAlignment="1">
      <alignment horizontal="center"/>
    </xf>
    <xf numFmtId="0" fontId="9" fillId="0" borderId="307" xfId="339" applyFont="1" applyFill="1" applyBorder="1" applyAlignment="1">
      <alignment horizontal="center"/>
    </xf>
    <xf numFmtId="0" fontId="121" fillId="0" borderId="0" xfId="339" applyFont="1" applyFill="1"/>
    <xf numFmtId="0" fontId="123" fillId="0" borderId="604" xfId="339" applyFont="1" applyFill="1" applyBorder="1" applyAlignment="1">
      <alignment horizontal="center"/>
    </xf>
    <xf numFmtId="179" fontId="17" fillId="0" borderId="606" xfId="340" applyNumberFormat="1" applyFont="1" applyFill="1" applyBorder="1" applyAlignment="1">
      <alignment horizontal="center"/>
    </xf>
    <xf numFmtId="179" fontId="17" fillId="0" borderId="607" xfId="340" applyNumberFormat="1" applyFont="1" applyFill="1" applyBorder="1" applyAlignment="1">
      <alignment horizontal="center"/>
    </xf>
    <xf numFmtId="0" fontId="123" fillId="0" borderId="608" xfId="339" applyFont="1" applyFill="1" applyBorder="1" applyAlignment="1">
      <alignment horizontal="center"/>
    </xf>
    <xf numFmtId="179" fontId="17" fillId="0" borderId="602" xfId="340" applyNumberFormat="1" applyFont="1" applyFill="1" applyBorder="1" applyAlignment="1">
      <alignment horizontal="center"/>
    </xf>
    <xf numFmtId="179" fontId="17" fillId="0" borderId="603" xfId="340" applyNumberFormat="1" applyFont="1" applyFill="1" applyBorder="1" applyAlignment="1">
      <alignment horizontal="center"/>
    </xf>
    <xf numFmtId="167" fontId="97" fillId="0" borderId="0" xfId="339" applyNumberFormat="1" applyFont="1" applyFill="1"/>
    <xf numFmtId="0" fontId="2" fillId="0" borderId="0" xfId="339" applyFill="1"/>
    <xf numFmtId="179" fontId="21" fillId="0" borderId="0" xfId="339" applyNumberFormat="1" applyFont="1" applyFill="1"/>
    <xf numFmtId="167" fontId="17" fillId="0" borderId="606" xfId="340" applyNumberFormat="1" applyFont="1" applyFill="1" applyBorder="1" applyAlignment="1">
      <alignment horizontal="center"/>
    </xf>
    <xf numFmtId="167" fontId="17" fillId="0" borderId="607" xfId="340" applyNumberFormat="1" applyFont="1" applyFill="1" applyBorder="1" applyAlignment="1">
      <alignment horizontal="center"/>
    </xf>
    <xf numFmtId="0" fontId="123" fillId="0" borderId="561" xfId="339" applyFont="1" applyFill="1" applyBorder="1" applyAlignment="1">
      <alignment horizontal="center"/>
    </xf>
    <xf numFmtId="167" fontId="17" fillId="0" borderId="562" xfId="340" applyNumberFormat="1" applyFont="1" applyFill="1" applyBorder="1" applyAlignment="1">
      <alignment horizontal="center"/>
    </xf>
    <xf numFmtId="167" fontId="17" fillId="0" borderId="563" xfId="340" applyNumberFormat="1" applyFont="1" applyFill="1" applyBorder="1" applyAlignment="1">
      <alignment horizontal="center"/>
    </xf>
    <xf numFmtId="167" fontId="17" fillId="0" borderId="602" xfId="340" applyNumberFormat="1" applyFont="1" applyFill="1" applyBorder="1" applyAlignment="1">
      <alignment horizontal="center"/>
    </xf>
    <xf numFmtId="167" fontId="17" fillId="0" borderId="603" xfId="340" applyNumberFormat="1" applyFont="1" applyFill="1" applyBorder="1" applyAlignment="1">
      <alignment horizontal="center"/>
    </xf>
    <xf numFmtId="0" fontId="21" fillId="0" borderId="0" xfId="339" applyFont="1" applyFill="1"/>
    <xf numFmtId="0" fontId="9" fillId="0" borderId="0" xfId="339" applyFont="1" applyFill="1" applyAlignment="1">
      <alignment horizontal="left" vertical="center"/>
    </xf>
    <xf numFmtId="179" fontId="97" fillId="0" borderId="0" xfId="339" applyNumberFormat="1" applyFont="1" applyFill="1"/>
    <xf numFmtId="0" fontId="123" fillId="0" borderId="0" xfId="339" applyFont="1" applyFill="1"/>
    <xf numFmtId="0" fontId="17" fillId="0" borderId="0" xfId="339" applyFont="1" applyFill="1"/>
    <xf numFmtId="179" fontId="17" fillId="0" borderId="562" xfId="340" applyNumberFormat="1" applyFont="1" applyFill="1" applyBorder="1" applyAlignment="1">
      <alignment horizontal="center"/>
    </xf>
    <xf numFmtId="179" fontId="17" fillId="0" borderId="563" xfId="340" applyNumberFormat="1" applyFont="1" applyFill="1" applyBorder="1" applyAlignment="1">
      <alignment horizontal="center"/>
    </xf>
    <xf numFmtId="0" fontId="10" fillId="0" borderId="0" xfId="339" applyFont="1" applyFill="1"/>
    <xf numFmtId="179" fontId="10" fillId="0" borderId="0" xfId="339" applyNumberFormat="1" applyFont="1" applyFill="1"/>
    <xf numFmtId="0" fontId="13" fillId="0" borderId="0" xfId="339" applyFont="1" applyFill="1" applyAlignment="1">
      <alignment horizontal="center"/>
    </xf>
    <xf numFmtId="0" fontId="13" fillId="0" borderId="0" xfId="339" applyFont="1" applyFill="1" applyAlignment="1">
      <alignment horizontal="center" wrapText="1"/>
    </xf>
    <xf numFmtId="0" fontId="9" fillId="0" borderId="0" xfId="339" applyFont="1" applyFill="1" applyBorder="1" applyAlignment="1">
      <alignment horizontal="left"/>
    </xf>
    <xf numFmtId="0" fontId="123" fillId="0" borderId="63" xfId="339" applyFont="1" applyFill="1" applyBorder="1" applyAlignment="1">
      <alignment horizontal="center"/>
    </xf>
    <xf numFmtId="179" fontId="17" fillId="0" borderId="597" xfId="340" applyNumberFormat="1" applyFont="1" applyFill="1" applyBorder="1" applyAlignment="1">
      <alignment horizontal="center"/>
    </xf>
    <xf numFmtId="179" fontId="17" fillId="0" borderId="598" xfId="340" applyNumberFormat="1" applyFont="1" applyFill="1" applyBorder="1" applyAlignment="1">
      <alignment horizontal="center"/>
    </xf>
    <xf numFmtId="179" fontId="17" fillId="0" borderId="619" xfId="340" applyNumberFormat="1" applyFont="1" applyFill="1" applyBorder="1" applyAlignment="1">
      <alignment horizontal="center"/>
    </xf>
    <xf numFmtId="179" fontId="17" fillId="0" borderId="620" xfId="340" applyNumberFormat="1" applyFont="1" applyFill="1" applyBorder="1" applyAlignment="1">
      <alignment horizontal="center"/>
    </xf>
    <xf numFmtId="0" fontId="9" fillId="0" borderId="286" xfId="339" applyFont="1" applyFill="1" applyBorder="1" applyAlignment="1">
      <alignment horizontal="center" wrapText="1"/>
    </xf>
    <xf numFmtId="2" fontId="17" fillId="0" borderId="602" xfId="340" applyNumberFormat="1" applyFont="1" applyFill="1" applyBorder="1" applyAlignment="1">
      <alignment horizontal="center"/>
    </xf>
    <xf numFmtId="2" fontId="17" fillId="0" borderId="603" xfId="340" applyNumberFormat="1" applyFont="1" applyFill="1" applyBorder="1" applyAlignment="1">
      <alignment horizontal="center"/>
    </xf>
    <xf numFmtId="167" fontId="2" fillId="0" borderId="0" xfId="339" applyNumberFormat="1" applyFill="1"/>
    <xf numFmtId="0" fontId="107" fillId="0" borderId="0" xfId="339" applyFont="1" applyFill="1" applyAlignment="1">
      <alignment horizontal="left" vertical="center"/>
    </xf>
    <xf numFmtId="0" fontId="25" fillId="0" borderId="286" xfId="339" applyFont="1" applyFill="1" applyBorder="1" applyAlignment="1">
      <alignment horizontal="center" vertical="center" wrapText="1"/>
    </xf>
    <xf numFmtId="0" fontId="108" fillId="0" borderId="604" xfId="339" applyFont="1" applyFill="1" applyBorder="1" applyAlignment="1">
      <alignment horizontal="center"/>
    </xf>
    <xf numFmtId="9" fontId="109" fillId="0" borderId="596" xfId="340" applyNumberFormat="1" applyFont="1" applyFill="1" applyBorder="1" applyAlignment="1">
      <alignment horizontal="center"/>
    </xf>
    <xf numFmtId="9" fontId="109" fillId="0" borderId="597" xfId="340" applyNumberFormat="1" applyFont="1" applyFill="1" applyBorder="1" applyAlignment="1">
      <alignment horizontal="center"/>
    </xf>
    <xf numFmtId="9" fontId="109" fillId="0" borderId="598" xfId="340" applyNumberFormat="1" applyFont="1" applyFill="1" applyBorder="1" applyAlignment="1">
      <alignment horizontal="center"/>
    </xf>
    <xf numFmtId="0" fontId="108" fillId="0" borderId="561" xfId="339" applyFont="1" applyFill="1" applyBorder="1" applyAlignment="1">
      <alignment horizontal="center"/>
    </xf>
    <xf numFmtId="9" fontId="109" fillId="0" borderId="599" xfId="340" applyNumberFormat="1" applyFont="1" applyFill="1" applyBorder="1" applyAlignment="1">
      <alignment horizontal="center"/>
    </xf>
    <xf numFmtId="9" fontId="109" fillId="0" borderId="562" xfId="340" applyNumberFormat="1" applyFont="1" applyFill="1" applyBorder="1" applyAlignment="1">
      <alignment horizontal="center"/>
    </xf>
    <xf numFmtId="9" fontId="109" fillId="0" borderId="563" xfId="340" applyNumberFormat="1" applyFont="1" applyFill="1" applyBorder="1" applyAlignment="1">
      <alignment horizontal="center"/>
    </xf>
    <xf numFmtId="0" fontId="108" fillId="0" borderId="608" xfId="339" applyFont="1" applyFill="1" applyBorder="1" applyAlignment="1">
      <alignment horizontal="center"/>
    </xf>
    <xf numFmtId="9" fontId="109" fillId="0" borderId="609" xfId="340" applyNumberFormat="1" applyFont="1" applyFill="1" applyBorder="1" applyAlignment="1">
      <alignment horizontal="center"/>
    </xf>
    <xf numFmtId="9" fontId="109" fillId="0" borderId="602" xfId="340" applyNumberFormat="1" applyFont="1" applyFill="1" applyBorder="1" applyAlignment="1">
      <alignment horizontal="center"/>
    </xf>
    <xf numFmtId="9" fontId="109" fillId="0" borderId="603" xfId="340" applyNumberFormat="1" applyFont="1" applyFill="1" applyBorder="1" applyAlignment="1">
      <alignment horizontal="center"/>
    </xf>
    <xf numFmtId="0" fontId="99" fillId="0" borderId="0" xfId="341" applyFont="1" applyFill="1" applyAlignment="1">
      <alignment horizontal="left" vertical="center"/>
    </xf>
    <xf numFmtId="0" fontId="97" fillId="0" borderId="0" xfId="341" applyFont="1" applyFill="1"/>
    <xf numFmtId="0" fontId="97" fillId="0" borderId="0" xfId="341" applyFont="1" applyFill="1" applyAlignment="1">
      <alignment horizontal="center"/>
    </xf>
    <xf numFmtId="0" fontId="107" fillId="0" borderId="0" xfId="341" applyFont="1" applyFill="1" applyAlignment="1">
      <alignment horizontal="left" vertical="center"/>
    </xf>
    <xf numFmtId="167" fontId="97" fillId="0" borderId="0" xfId="342" applyNumberFormat="1" applyFont="1" applyFill="1" applyAlignment="1">
      <alignment horizontal="center"/>
    </xf>
    <xf numFmtId="167" fontId="97" fillId="0" borderId="0" xfId="342" applyNumberFormat="1" applyFont="1" applyFill="1"/>
    <xf numFmtId="0" fontId="15" fillId="0" borderId="0" xfId="341" applyFont="1" applyFill="1"/>
    <xf numFmtId="0" fontId="25" fillId="0" borderId="586" xfId="341" applyFont="1" applyFill="1" applyBorder="1" applyAlignment="1">
      <alignment horizontal="center" vertical="center" wrapText="1"/>
    </xf>
    <xf numFmtId="0" fontId="25" fillId="0" borderId="621" xfId="341" applyFont="1" applyFill="1" applyBorder="1" applyAlignment="1">
      <alignment horizontal="center"/>
    </xf>
    <xf numFmtId="0" fontId="25" fillId="0" borderId="622" xfId="341" applyFont="1" applyFill="1" applyBorder="1" applyAlignment="1">
      <alignment horizontal="center"/>
    </xf>
    <xf numFmtId="0" fontId="25" fillId="0" borderId="623" xfId="341" applyFont="1" applyFill="1" applyBorder="1" applyAlignment="1">
      <alignment horizontal="center"/>
    </xf>
    <xf numFmtId="167" fontId="108" fillId="0" borderId="561" xfId="342" applyNumberFormat="1" applyFont="1" applyFill="1" applyBorder="1" applyAlignment="1">
      <alignment horizontal="center"/>
    </xf>
    <xf numFmtId="167" fontId="109" fillId="0" borderId="596" xfId="342" applyNumberFormat="1" applyFont="1" applyFill="1" applyBorder="1" applyAlignment="1">
      <alignment horizontal="center"/>
    </xf>
    <xf numFmtId="167" fontId="109" fillId="0" borderId="597" xfId="342" applyNumberFormat="1" applyFont="1" applyFill="1" applyBorder="1" applyAlignment="1">
      <alignment horizontal="center"/>
    </xf>
    <xf numFmtId="167" fontId="109" fillId="0" borderId="598" xfId="342" applyNumberFormat="1" applyFont="1" applyFill="1" applyBorder="1" applyAlignment="1">
      <alignment horizontal="center"/>
    </xf>
    <xf numFmtId="167" fontId="109" fillId="0" borderId="624" xfId="342" applyNumberFormat="1" applyFont="1" applyFill="1" applyBorder="1" applyAlignment="1">
      <alignment horizontal="center"/>
    </xf>
    <xf numFmtId="167" fontId="109" fillId="0" borderId="562" xfId="342" applyNumberFormat="1" applyFont="1" applyFill="1" applyBorder="1" applyAlignment="1">
      <alignment horizontal="center"/>
    </xf>
    <xf numFmtId="167" fontId="109" fillId="0" borderId="563" xfId="342" applyNumberFormat="1" applyFont="1" applyFill="1" applyBorder="1" applyAlignment="1">
      <alignment horizontal="center"/>
    </xf>
    <xf numFmtId="167" fontId="108" fillId="0" borderId="608" xfId="342" applyNumberFormat="1" applyFont="1" applyFill="1" applyBorder="1" applyAlignment="1">
      <alignment horizontal="center"/>
    </xf>
    <xf numFmtId="167" fontId="109" fillId="0" borderId="609" xfId="342" applyNumberFormat="1" applyFont="1" applyFill="1" applyBorder="1" applyAlignment="1">
      <alignment horizontal="center"/>
    </xf>
    <xf numFmtId="167" fontId="109" fillId="0" borderId="602" xfId="342" applyNumberFormat="1" applyFont="1" applyFill="1" applyBorder="1" applyAlignment="1">
      <alignment horizontal="center"/>
    </xf>
    <xf numFmtId="167" fontId="109" fillId="0" borderId="603" xfId="342" applyNumberFormat="1" applyFont="1" applyFill="1" applyBorder="1" applyAlignment="1">
      <alignment horizontal="center"/>
    </xf>
    <xf numFmtId="0" fontId="15" fillId="0" borderId="0" xfId="341" applyFont="1" applyFill="1" applyAlignment="1">
      <alignment horizontal="center"/>
    </xf>
    <xf numFmtId="0" fontId="110" fillId="0" borderId="0" xfId="341" applyFont="1" applyFill="1" applyAlignment="1">
      <alignment horizontal="justify" vertical="center"/>
    </xf>
    <xf numFmtId="0" fontId="13" fillId="0" borderId="0" xfId="341" applyFont="1" applyFill="1" applyAlignment="1">
      <alignment wrapText="1"/>
    </xf>
    <xf numFmtId="167" fontId="97" fillId="0" borderId="0" xfId="341" applyNumberFormat="1" applyFont="1" applyFill="1" applyAlignment="1">
      <alignment horizontal="center"/>
    </xf>
    <xf numFmtId="0" fontId="23" fillId="0" borderId="0" xfId="341" applyFont="1" applyFill="1"/>
    <xf numFmtId="0" fontId="23" fillId="0" borderId="0" xfId="341" applyFont="1" applyFill="1" applyAlignment="1">
      <alignment horizontal="center"/>
    </xf>
    <xf numFmtId="0" fontId="99" fillId="0" borderId="0" xfId="343" applyFont="1" applyFill="1" applyAlignment="1">
      <alignment horizontal="left" vertical="center"/>
    </xf>
    <xf numFmtId="0" fontId="97" fillId="0" borderId="0" xfId="343" applyFont="1" applyFill="1"/>
    <xf numFmtId="0" fontId="97" fillId="0" borderId="0" xfId="343" applyFont="1" applyFill="1" applyAlignment="1">
      <alignment horizontal="center"/>
    </xf>
    <xf numFmtId="0" fontId="107" fillId="0" borderId="0" xfId="343" applyFont="1" applyFill="1" applyAlignment="1">
      <alignment horizontal="left" vertical="center"/>
    </xf>
    <xf numFmtId="167" fontId="97" fillId="0" borderId="0" xfId="343" applyNumberFormat="1" applyFont="1" applyFill="1" applyAlignment="1">
      <alignment horizontal="center"/>
    </xf>
    <xf numFmtId="0" fontId="15" fillId="0" borderId="0" xfId="343" applyFont="1" applyFill="1"/>
    <xf numFmtId="0" fontId="25" fillId="0" borderId="586" xfId="343" applyFont="1" applyFill="1" applyBorder="1" applyAlignment="1">
      <alignment horizontal="center" vertical="center" wrapText="1"/>
    </xf>
    <xf numFmtId="0" fontId="25" fillId="0" borderId="621" xfId="343" applyFont="1" applyFill="1" applyBorder="1" applyAlignment="1">
      <alignment horizontal="center"/>
    </xf>
    <xf numFmtId="0" fontId="25" fillId="0" borderId="622" xfId="343" applyFont="1" applyFill="1" applyBorder="1" applyAlignment="1">
      <alignment horizontal="center"/>
    </xf>
    <xf numFmtId="0" fontId="25" fillId="0" borderId="623" xfId="343" applyFont="1" applyFill="1" applyBorder="1" applyAlignment="1">
      <alignment horizontal="center"/>
    </xf>
    <xf numFmtId="167" fontId="108" fillId="0" borderId="561" xfId="344" applyNumberFormat="1" applyFont="1" applyFill="1" applyBorder="1" applyAlignment="1">
      <alignment horizontal="center"/>
    </xf>
    <xf numFmtId="167" fontId="109" fillId="0" borderId="625" xfId="344" applyNumberFormat="1" applyFont="1" applyFill="1" applyBorder="1" applyAlignment="1">
      <alignment horizontal="center"/>
    </xf>
    <xf numFmtId="167" fontId="109" fillId="0" borderId="597" xfId="344" applyNumberFormat="1" applyFont="1" applyFill="1" applyBorder="1" applyAlignment="1">
      <alignment horizontal="center"/>
    </xf>
    <xf numFmtId="167" fontId="109" fillId="0" borderId="598" xfId="344" applyNumberFormat="1" applyFont="1" applyFill="1" applyBorder="1" applyAlignment="1">
      <alignment horizontal="center"/>
    </xf>
    <xf numFmtId="167" fontId="109" fillId="0" borderId="626" xfId="344" applyNumberFormat="1" applyFont="1" applyFill="1" applyBorder="1" applyAlignment="1">
      <alignment horizontal="center"/>
    </xf>
    <xf numFmtId="167" fontId="109" fillId="0" borderId="562" xfId="344" applyNumberFormat="1" applyFont="1" applyFill="1" applyBorder="1" applyAlignment="1">
      <alignment horizontal="center"/>
    </xf>
    <xf numFmtId="167" fontId="109" fillId="0" borderId="563" xfId="344" applyNumberFormat="1" applyFont="1" applyFill="1" applyBorder="1" applyAlignment="1">
      <alignment horizontal="center"/>
    </xf>
    <xf numFmtId="167" fontId="108" fillId="0" borderId="627" xfId="344" applyNumberFormat="1" applyFont="1" applyFill="1" applyBorder="1" applyAlignment="1">
      <alignment horizontal="center"/>
    </xf>
    <xf numFmtId="167" fontId="109" fillId="0" borderId="628" xfId="344" applyNumberFormat="1" applyFont="1" applyFill="1" applyBorder="1" applyAlignment="1">
      <alignment horizontal="center"/>
    </xf>
    <xf numFmtId="167" fontId="109" fillId="0" borderId="629" xfId="344" applyNumberFormat="1" applyFont="1" applyFill="1" applyBorder="1" applyAlignment="1">
      <alignment horizontal="center"/>
    </xf>
    <xf numFmtId="167" fontId="109" fillId="0" borderId="630" xfId="344" applyNumberFormat="1" applyFont="1" applyFill="1" applyBorder="1" applyAlignment="1">
      <alignment horizontal="center"/>
    </xf>
    <xf numFmtId="167" fontId="15" fillId="0" borderId="0" xfId="343" applyNumberFormat="1" applyFont="1" applyFill="1"/>
    <xf numFmtId="0" fontId="108" fillId="0" borderId="0" xfId="343" applyFont="1" applyFill="1" applyBorder="1"/>
    <xf numFmtId="167" fontId="109" fillId="0" borderId="0" xfId="344" applyNumberFormat="1" applyFont="1" applyFill="1" applyBorder="1" applyAlignment="1">
      <alignment horizontal="center"/>
    </xf>
    <xf numFmtId="0" fontId="15" fillId="0" borderId="0" xfId="343" applyFont="1" applyFill="1" applyAlignment="1">
      <alignment horizontal="center"/>
    </xf>
    <xf numFmtId="0" fontId="110" fillId="0" borderId="0" xfId="343" applyFont="1" applyFill="1" applyAlignment="1">
      <alignment horizontal="justify" vertical="center"/>
    </xf>
    <xf numFmtId="0" fontId="97" fillId="0" borderId="0" xfId="338" applyNumberFormat="1" applyFont="1" applyFill="1" applyAlignment="1">
      <alignment horizontal="center"/>
    </xf>
    <xf numFmtId="0" fontId="99" fillId="0" borderId="0" xfId="343" applyFont="1" applyFill="1" applyBorder="1" applyAlignment="1">
      <alignment horizontal="left"/>
    </xf>
    <xf numFmtId="0" fontId="25" fillId="0" borderId="586" xfId="343" applyFont="1" applyFill="1" applyBorder="1" applyAlignment="1">
      <alignment horizontal="center"/>
    </xf>
    <xf numFmtId="0" fontId="108" fillId="0" borderId="561" xfId="343" applyFont="1" applyFill="1" applyBorder="1" applyAlignment="1">
      <alignment horizontal="center"/>
    </xf>
    <xf numFmtId="0" fontId="23" fillId="0" borderId="0" xfId="343" applyFont="1" applyFill="1"/>
    <xf numFmtId="0" fontId="108" fillId="0" borderId="627" xfId="343" applyFont="1" applyFill="1" applyBorder="1" applyAlignment="1">
      <alignment horizontal="center"/>
    </xf>
    <xf numFmtId="0" fontId="1" fillId="0" borderId="0" xfId="343" applyFont="1" applyFill="1"/>
    <xf numFmtId="0" fontId="1" fillId="0" borderId="0" xfId="343" applyFont="1" applyFill="1" applyAlignment="1">
      <alignment horizontal="center"/>
    </xf>
    <xf numFmtId="0" fontId="23" fillId="0" borderId="0" xfId="343" applyFont="1" applyFill="1" applyAlignment="1">
      <alignment horizontal="center"/>
    </xf>
    <xf numFmtId="0" fontId="25" fillId="0" borderId="586" xfId="343" applyFont="1" applyFill="1" applyBorder="1" applyAlignment="1">
      <alignment horizontal="center" wrapText="1"/>
    </xf>
    <xf numFmtId="0" fontId="97" fillId="0" borderId="0" xfId="343" applyFont="1" applyFill="1" applyAlignment="1">
      <alignment wrapText="1"/>
    </xf>
    <xf numFmtId="0" fontId="97" fillId="0" borderId="0" xfId="343" applyFont="1" applyFill="1" applyAlignment="1">
      <alignment horizontal="center" wrapText="1"/>
    </xf>
    <xf numFmtId="10" fontId="23" fillId="0" borderId="0" xfId="343" applyNumberFormat="1" applyFont="1" applyFill="1" applyAlignment="1">
      <alignment horizontal="center"/>
    </xf>
    <xf numFmtId="167" fontId="109" fillId="0" borderId="107" xfId="344" applyNumberFormat="1" applyFont="1" applyFill="1" applyBorder="1" applyAlignment="1">
      <alignment horizontal="center"/>
    </xf>
    <xf numFmtId="167" fontId="109" fillId="0" borderId="631" xfId="344" applyNumberFormat="1" applyFont="1" applyFill="1" applyBorder="1" applyAlignment="1">
      <alignment horizontal="center"/>
    </xf>
    <xf numFmtId="167" fontId="109" fillId="0" borderId="122" xfId="344" applyNumberFormat="1" applyFont="1" applyFill="1" applyBorder="1" applyAlignment="1">
      <alignment horizontal="center"/>
    </xf>
    <xf numFmtId="0" fontId="13" fillId="0" borderId="0" xfId="343" applyFont="1" applyFill="1" applyAlignment="1">
      <alignment wrapText="1"/>
    </xf>
    <xf numFmtId="9" fontId="97" fillId="0" borderId="0" xfId="343" applyNumberFormat="1" applyFont="1" applyFill="1"/>
    <xf numFmtId="9" fontId="97" fillId="0" borderId="0" xfId="344" applyFont="1" applyFill="1"/>
    <xf numFmtId="0" fontId="25" fillId="0" borderId="517" xfId="343" applyFont="1" applyFill="1" applyBorder="1" applyAlignment="1">
      <alignment horizontal="center" vertical="center" wrapText="1"/>
    </xf>
    <xf numFmtId="0" fontId="25" fillId="0" borderId="107" xfId="343" applyFont="1" applyFill="1" applyBorder="1" applyAlignment="1">
      <alignment horizontal="center"/>
    </xf>
    <xf numFmtId="0" fontId="25" fillId="0" borderId="631" xfId="343" applyFont="1" applyFill="1" applyBorder="1" applyAlignment="1">
      <alignment horizontal="center"/>
    </xf>
    <xf numFmtId="0" fontId="25" fillId="0" borderId="122" xfId="343" applyFont="1" applyFill="1" applyBorder="1" applyAlignment="1">
      <alignment horizontal="center"/>
    </xf>
    <xf numFmtId="0" fontId="13" fillId="0" borderId="0" xfId="343" applyFont="1" applyFill="1" applyAlignment="1">
      <alignment vertical="center"/>
    </xf>
    <xf numFmtId="0" fontId="13" fillId="0" borderId="0" xfId="343" applyFont="1" applyFill="1" applyAlignment="1"/>
    <xf numFmtId="0" fontId="80" fillId="0" borderId="0" xfId="0" applyFont="1"/>
    <xf numFmtId="9" fontId="0" fillId="0" borderId="0" xfId="1" applyFont="1"/>
    <xf numFmtId="0" fontId="9" fillId="0" borderId="0" xfId="343" applyFont="1" applyAlignment="1"/>
    <xf numFmtId="0" fontId="9" fillId="0" borderId="0" xfId="343" applyFont="1" applyAlignment="1">
      <alignment wrapText="1"/>
    </xf>
    <xf numFmtId="0" fontId="17" fillId="0" borderId="0" xfId="250" applyFont="1"/>
    <xf numFmtId="0" fontId="63" fillId="0" borderId="0" xfId="239" applyFont="1" applyFill="1" applyBorder="1" applyAlignment="1">
      <alignment vertical="center"/>
    </xf>
    <xf numFmtId="0" fontId="64" fillId="0" borderId="0" xfId="239" applyFont="1" applyFill="1" applyBorder="1" applyAlignment="1">
      <alignment vertical="center"/>
    </xf>
    <xf numFmtId="0" fontId="17" fillId="0" borderId="0" xfId="250" applyFont="1" applyBorder="1"/>
    <xf numFmtId="0" fontId="17" fillId="0" borderId="0" xfId="250" applyFont="1" applyAlignment="1">
      <alignment horizontal="right"/>
    </xf>
    <xf numFmtId="0" fontId="122" fillId="0" borderId="411" xfId="250" applyFont="1" applyFill="1" applyBorder="1" applyAlignment="1">
      <alignment horizontal="center" vertical="center" wrapText="1"/>
    </xf>
    <xf numFmtId="0" fontId="122" fillId="0" borderId="637" xfId="250" applyFont="1" applyFill="1" applyBorder="1" applyAlignment="1">
      <alignment horizontal="center" vertical="center" wrapText="1"/>
    </xf>
    <xf numFmtId="0" fontId="122" fillId="0" borderId="136" xfId="250" applyFont="1" applyFill="1" applyBorder="1" applyAlignment="1">
      <alignment horizontal="center" vertical="center" wrapText="1"/>
    </xf>
    <xf numFmtId="0" fontId="13" fillId="0" borderId="638" xfId="250" applyFont="1" applyFill="1" applyBorder="1" applyAlignment="1">
      <alignment horizontal="left" vertical="center" wrapText="1"/>
    </xf>
    <xf numFmtId="198" fontId="122" fillId="0" borderId="621" xfId="250" applyNumberFormat="1" applyFont="1" applyFill="1" applyBorder="1" applyAlignment="1">
      <alignment vertical="center" wrapText="1"/>
    </xf>
    <xf numFmtId="198" fontId="122" fillId="0" borderId="622" xfId="250" applyNumberFormat="1" applyFont="1" applyFill="1" applyBorder="1" applyAlignment="1">
      <alignment horizontal="right" vertical="center" wrapText="1"/>
    </xf>
    <xf numFmtId="198" fontId="122" fillId="0" borderId="623" xfId="250" applyNumberFormat="1" applyFont="1" applyFill="1" applyBorder="1" applyAlignment="1">
      <alignment horizontal="right" vertical="center" wrapText="1"/>
    </xf>
    <xf numFmtId="198" fontId="122" fillId="36" borderId="638" xfId="250" applyNumberFormat="1" applyFont="1" applyFill="1" applyBorder="1" applyAlignment="1">
      <alignment horizontal="center" vertical="center" wrapText="1"/>
    </xf>
    <xf numFmtId="198" fontId="122" fillId="36" borderId="639" xfId="250" applyNumberFormat="1" applyFont="1" applyFill="1" applyBorder="1" applyAlignment="1">
      <alignment horizontal="center" vertical="center" wrapText="1"/>
    </xf>
    <xf numFmtId="198" fontId="122" fillId="36" borderId="640" xfId="250" applyNumberFormat="1" applyFont="1" applyFill="1" applyBorder="1" applyAlignment="1">
      <alignment horizontal="center" vertical="center" wrapText="1"/>
    </xf>
    <xf numFmtId="0" fontId="13" fillId="0" borderId="590" xfId="250" applyFont="1" applyFill="1" applyBorder="1" applyAlignment="1">
      <alignment horizontal="left" vertical="center" wrapText="1"/>
    </xf>
    <xf numFmtId="198" fontId="122" fillId="0" borderId="633" xfId="250" applyNumberFormat="1" applyFont="1" applyFill="1" applyBorder="1" applyAlignment="1">
      <alignment vertical="center" wrapText="1"/>
    </xf>
    <xf numFmtId="198" fontId="122" fillId="0" borderId="634" xfId="250" applyNumberFormat="1" applyFont="1" applyFill="1" applyBorder="1" applyAlignment="1">
      <alignment horizontal="right" vertical="center" wrapText="1"/>
    </xf>
    <xf numFmtId="198" fontId="122" fillId="0" borderId="635" xfId="250" applyNumberFormat="1" applyFont="1" applyFill="1" applyBorder="1" applyAlignment="1">
      <alignment horizontal="right" vertical="center" wrapText="1"/>
    </xf>
    <xf numFmtId="0" fontId="122" fillId="0" borderId="0" xfId="250" applyFont="1"/>
    <xf numFmtId="0" fontId="10" fillId="0" borderId="641" xfId="250" applyFont="1" applyFill="1" applyBorder="1" applyAlignment="1">
      <alignment horizontal="left" vertical="center" wrapText="1"/>
    </xf>
    <xf numFmtId="198" fontId="17" fillId="0" borderId="596" xfId="250" applyNumberFormat="1" applyFont="1" applyFill="1" applyBorder="1" applyAlignment="1">
      <alignment vertical="center" wrapText="1"/>
    </xf>
    <xf numFmtId="198" fontId="17" fillId="0" borderId="597" xfId="250" applyNumberFormat="1" applyFont="1" applyFill="1" applyBorder="1" applyAlignment="1">
      <alignment horizontal="right" vertical="center" wrapText="1"/>
    </xf>
    <xf numFmtId="198" fontId="17" fillId="0" borderId="598" xfId="250" applyNumberFormat="1" applyFont="1" applyFill="1" applyBorder="1" applyAlignment="1">
      <alignment horizontal="right" vertical="center" wrapText="1"/>
    </xf>
    <xf numFmtId="9" fontId="17" fillId="0" borderId="0" xfId="342" applyFont="1"/>
    <xf numFmtId="0" fontId="10" fillId="0" borderId="642" xfId="250" applyFont="1" applyFill="1" applyBorder="1" applyAlignment="1">
      <alignment horizontal="left" vertical="center" wrapText="1"/>
    </xf>
    <xf numFmtId="198" fontId="17" fillId="0" borderId="624" xfId="250" applyNumberFormat="1" applyFont="1" applyFill="1" applyBorder="1" applyAlignment="1">
      <alignment vertical="center" wrapText="1"/>
    </xf>
    <xf numFmtId="198" fontId="17" fillId="0" borderId="562" xfId="250" applyNumberFormat="1" applyFont="1" applyFill="1" applyBorder="1" applyAlignment="1">
      <alignment horizontal="right" vertical="center" wrapText="1"/>
    </xf>
    <xf numFmtId="198" fontId="17" fillId="0" borderId="563" xfId="250" applyNumberFormat="1" applyFont="1" applyFill="1" applyBorder="1" applyAlignment="1">
      <alignment horizontal="right" vertical="center" wrapText="1"/>
    </xf>
    <xf numFmtId="0" fontId="10" fillId="0" borderId="643" xfId="250" applyFont="1" applyFill="1" applyBorder="1" applyAlignment="1">
      <alignment horizontal="left" vertical="center" wrapText="1"/>
    </xf>
    <xf numFmtId="198" fontId="17" fillId="0" borderId="644" xfId="250" applyNumberFormat="1" applyFont="1" applyFill="1" applyBorder="1" applyAlignment="1">
      <alignment vertical="center" wrapText="1"/>
    </xf>
    <xf numFmtId="198" fontId="17" fillId="0" borderId="645" xfId="250" applyNumberFormat="1" applyFont="1" applyFill="1" applyBorder="1" applyAlignment="1">
      <alignment horizontal="right" vertical="center" wrapText="1"/>
    </xf>
    <xf numFmtId="198" fontId="17" fillId="0" borderId="646" xfId="250" applyNumberFormat="1" applyFont="1" applyFill="1" applyBorder="1" applyAlignment="1">
      <alignment horizontal="right" vertical="center" wrapText="1"/>
    </xf>
    <xf numFmtId="0" fontId="13" fillId="0" borderId="132" xfId="250" applyFont="1" applyFill="1" applyBorder="1" applyAlignment="1">
      <alignment horizontal="left" vertical="center" wrapText="1"/>
    </xf>
    <xf numFmtId="198" fontId="122" fillId="0" borderId="411" xfId="250" applyNumberFormat="1" applyFont="1" applyFill="1" applyBorder="1" applyAlignment="1">
      <alignment vertical="center" wrapText="1"/>
    </xf>
    <xf numFmtId="198" fontId="122" fillId="0" borderId="637" xfId="250" applyNumberFormat="1" applyFont="1" applyFill="1" applyBorder="1" applyAlignment="1">
      <alignment horizontal="right" vertical="center" wrapText="1"/>
    </xf>
    <xf numFmtId="198" fontId="122" fillId="0" borderId="136" xfId="250" applyNumberFormat="1" applyFont="1" applyFill="1" applyBorder="1" applyAlignment="1">
      <alignment horizontal="right" vertical="center" wrapText="1"/>
    </xf>
    <xf numFmtId="9" fontId="64" fillId="0" borderId="0" xfId="342" applyFont="1" applyFill="1" applyBorder="1" applyAlignment="1">
      <alignment vertical="center"/>
    </xf>
    <xf numFmtId="0" fontId="64" fillId="0" borderId="0" xfId="343" applyFont="1"/>
    <xf numFmtId="0" fontId="121" fillId="0" borderId="0" xfId="250" applyFont="1"/>
    <xf numFmtId="0" fontId="9" fillId="0" borderId="623" xfId="339" applyFont="1" applyFill="1" applyBorder="1" applyAlignment="1">
      <alignment horizontal="center"/>
    </xf>
    <xf numFmtId="167" fontId="17" fillId="0" borderId="647" xfId="340" applyNumberFormat="1" applyFont="1" applyFill="1" applyBorder="1" applyAlignment="1">
      <alignment horizontal="center"/>
    </xf>
    <xf numFmtId="0" fontId="99" fillId="0" borderId="0" xfId="335" applyFont="1" applyFill="1" applyAlignment="1">
      <alignment horizontal="left" vertical="center"/>
    </xf>
    <xf numFmtId="0" fontId="111" fillId="0" borderId="0" xfId="335" applyFont="1" applyFill="1" applyAlignment="1">
      <alignment horizontal="center" vertical="center"/>
    </xf>
    <xf numFmtId="0" fontId="3" fillId="0" borderId="0" xfId="335" applyFill="1" applyAlignment="1">
      <alignment horizontal="center"/>
    </xf>
    <xf numFmtId="0" fontId="111" fillId="0" borderId="0" xfId="335" applyFont="1" applyFill="1"/>
    <xf numFmtId="0" fontId="149" fillId="0" borderId="0" xfId="335" applyFont="1" applyFill="1" applyAlignment="1">
      <alignment horizontal="center"/>
    </xf>
    <xf numFmtId="0" fontId="150" fillId="0" borderId="0" xfId="335" applyFont="1" applyFill="1" applyAlignment="1"/>
    <xf numFmtId="0" fontId="114" fillId="0" borderId="85" xfId="335" applyFont="1" applyFill="1" applyBorder="1" applyAlignment="1">
      <alignment vertical="top" wrapText="1"/>
    </xf>
    <xf numFmtId="0" fontId="3" fillId="0" borderId="85" xfId="335" applyFill="1" applyBorder="1"/>
    <xf numFmtId="0" fontId="3" fillId="0" borderId="85" xfId="335" applyFill="1" applyBorder="1" applyAlignment="1">
      <alignment horizontal="right"/>
    </xf>
    <xf numFmtId="2" fontId="114" fillId="0" borderId="85" xfId="335" applyNumberFormat="1" applyFont="1" applyFill="1" applyBorder="1" applyAlignment="1">
      <alignment horizontal="center" vertical="top"/>
    </xf>
    <xf numFmtId="2" fontId="3" fillId="0" borderId="85" xfId="335" applyNumberFormat="1" applyFill="1" applyBorder="1" applyAlignment="1">
      <alignment vertical="top" wrapText="1"/>
    </xf>
    <xf numFmtId="2" fontId="3" fillId="0" borderId="85" xfId="335" applyNumberFormat="1" applyFill="1" applyBorder="1"/>
    <xf numFmtId="2" fontId="3" fillId="0" borderId="0" xfId="335" applyNumberFormat="1" applyFill="1"/>
    <xf numFmtId="2" fontId="114" fillId="0" borderId="0" xfId="335" applyNumberFormat="1" applyFont="1" applyFill="1" applyBorder="1" applyAlignment="1">
      <alignment horizontal="center" vertical="top"/>
    </xf>
    <xf numFmtId="2" fontId="3" fillId="0" borderId="0" xfId="335" applyNumberFormat="1" applyFill="1" applyBorder="1" applyAlignment="1">
      <alignment vertical="top" wrapText="1"/>
    </xf>
    <xf numFmtId="2" fontId="3" fillId="0" borderId="0" xfId="335" applyNumberFormat="1" applyFill="1" applyBorder="1"/>
    <xf numFmtId="0" fontId="3" fillId="0" borderId="0" xfId="335" applyFill="1" applyBorder="1"/>
    <xf numFmtId="0" fontId="114" fillId="0" borderId="0" xfId="335" applyFont="1" applyFill="1" applyBorder="1" applyAlignment="1">
      <alignment horizontal="center" vertical="top"/>
    </xf>
    <xf numFmtId="0" fontId="151" fillId="0" borderId="0" xfId="335" applyFont="1" applyFill="1" applyAlignment="1"/>
    <xf numFmtId="0" fontId="71" fillId="0" borderId="0" xfId="335" applyFont="1" applyFill="1"/>
    <xf numFmtId="0" fontId="114" fillId="0" borderId="85" xfId="335" applyNumberFormat="1" applyFont="1" applyFill="1" applyBorder="1" applyAlignment="1">
      <alignment horizontal="center" vertical="top"/>
    </xf>
    <xf numFmtId="0" fontId="151" fillId="0" borderId="85" xfId="335" applyNumberFormat="1" applyFont="1" applyFill="1" applyBorder="1" applyAlignment="1">
      <alignment horizontal="center" vertical="top" wrapText="1"/>
    </xf>
    <xf numFmtId="0" fontId="114" fillId="0" borderId="85" xfId="335" applyNumberFormat="1" applyFont="1" applyFill="1" applyBorder="1" applyAlignment="1">
      <alignment horizontal="center" vertical="top" wrapText="1"/>
    </xf>
    <xf numFmtId="0" fontId="126" fillId="0" borderId="85" xfId="335" applyNumberFormat="1" applyFont="1" applyFill="1" applyBorder="1" applyAlignment="1">
      <alignment horizontal="right"/>
    </xf>
    <xf numFmtId="2" fontId="114" fillId="0" borderId="85" xfId="335" applyNumberFormat="1" applyFont="1" applyFill="1" applyBorder="1" applyAlignment="1">
      <alignment vertical="top" wrapText="1"/>
    </xf>
    <xf numFmtId="179" fontId="3" fillId="0" borderId="85" xfId="335" applyNumberFormat="1" applyFill="1" applyBorder="1" applyAlignment="1">
      <alignment vertical="top" wrapText="1"/>
    </xf>
    <xf numFmtId="179" fontId="3" fillId="0" borderId="85" xfId="335" applyNumberFormat="1" applyFill="1" applyBorder="1"/>
    <xf numFmtId="0" fontId="17" fillId="2" borderId="0" xfId="0" applyFont="1" applyFill="1"/>
    <xf numFmtId="0" fontId="123" fillId="2" borderId="0" xfId="0" applyFont="1" applyFill="1" applyAlignment="1">
      <alignment horizontal="left" vertical="center"/>
    </xf>
    <xf numFmtId="0" fontId="17" fillId="2" borderId="0" xfId="0" applyFont="1" applyFill="1" applyAlignment="1">
      <alignment horizontal="left"/>
    </xf>
    <xf numFmtId="0" fontId="9" fillId="2" borderId="0" xfId="0" applyFont="1" applyFill="1" applyAlignment="1">
      <alignment horizontal="left" vertical="center"/>
    </xf>
    <xf numFmtId="0" fontId="98" fillId="2" borderId="0" xfId="0" applyFont="1" applyFill="1" applyAlignment="1">
      <alignment horizontal="left" vertical="center"/>
    </xf>
    <xf numFmtId="0" fontId="141" fillId="2" borderId="0" xfId="0" applyFont="1" applyFill="1" applyAlignment="1">
      <alignment horizontal="left" vertical="center"/>
    </xf>
    <xf numFmtId="0" fontId="17" fillId="2" borderId="0" xfId="0" applyFont="1" applyFill="1" applyAlignment="1">
      <alignment horizontal="left" vertical="center"/>
    </xf>
    <xf numFmtId="0" fontId="156" fillId="2" borderId="0" xfId="333" applyFont="1" applyFill="1"/>
    <xf numFmtId="0" fontId="155" fillId="2" borderId="0" xfId="333" applyFont="1" applyFill="1" applyAlignment="1">
      <alignment horizontal="left" vertical="center"/>
    </xf>
    <xf numFmtId="0" fontId="140" fillId="2" borderId="0" xfId="0" applyFont="1" applyFill="1" applyAlignment="1">
      <alignment horizontal="left" vertical="center"/>
    </xf>
    <xf numFmtId="0" fontId="141" fillId="2" borderId="0" xfId="0" applyFont="1" applyFill="1" applyAlignment="1">
      <alignment horizontal="left" vertical="center"/>
    </xf>
    <xf numFmtId="0" fontId="156" fillId="2" borderId="0" xfId="333" applyFont="1" applyFill="1" applyAlignment="1">
      <alignment horizontal="left" vertical="center"/>
    </xf>
    <xf numFmtId="0" fontId="122" fillId="0" borderId="275" xfId="330" applyFont="1" applyBorder="1" applyAlignment="1">
      <alignment horizontal="center"/>
    </xf>
    <xf numFmtId="0" fontId="122" fillId="0" borderId="276" xfId="330" applyFont="1" applyBorder="1" applyAlignment="1">
      <alignment horizontal="center"/>
    </xf>
    <xf numFmtId="0" fontId="10" fillId="0" borderId="280" xfId="330" applyFont="1" applyBorder="1" applyAlignment="1">
      <alignment horizontal="center" vertical="center" wrapText="1"/>
    </xf>
    <xf numFmtId="0" fontId="10" fillId="0" borderId="252" xfId="330" applyFont="1" applyBorder="1" applyAlignment="1">
      <alignment horizontal="center" vertical="center" wrapText="1"/>
    </xf>
    <xf numFmtId="0" fontId="10" fillId="0" borderId="256" xfId="330" applyFont="1" applyBorder="1" applyAlignment="1">
      <alignment horizontal="center" vertical="center" wrapText="1"/>
    </xf>
    <xf numFmtId="0" fontId="9" fillId="0" borderId="0" xfId="330" applyFont="1" applyAlignment="1">
      <alignment horizontal="center"/>
    </xf>
    <xf numFmtId="0" fontId="10" fillId="0" borderId="287" xfId="330" applyFont="1" applyBorder="1" applyAlignment="1">
      <alignment horizontal="center" vertical="center" wrapText="1"/>
    </xf>
    <xf numFmtId="0" fontId="10" fillId="0" borderId="289" xfId="330" applyFont="1" applyBorder="1" applyAlignment="1">
      <alignment horizontal="center" vertical="center" wrapText="1"/>
    </xf>
    <xf numFmtId="0" fontId="15" fillId="0" borderId="280" xfId="330" applyFont="1" applyBorder="1" applyAlignment="1">
      <alignment horizontal="center" vertical="center" wrapText="1"/>
    </xf>
    <xf numFmtId="0" fontId="15" fillId="0" borderId="252" xfId="330" applyFont="1" applyBorder="1" applyAlignment="1">
      <alignment horizontal="center" vertical="center" wrapText="1"/>
    </xf>
    <xf numFmtId="0" fontId="15" fillId="0" borderId="256" xfId="330" applyFont="1" applyBorder="1" applyAlignment="1">
      <alignment horizontal="center" vertical="center" wrapText="1"/>
    </xf>
    <xf numFmtId="0" fontId="10" fillId="0" borderId="291" xfId="330" applyFont="1" applyBorder="1" applyAlignment="1">
      <alignment horizontal="center" vertical="center" wrapText="1"/>
    </xf>
    <xf numFmtId="0" fontId="10" fillId="0" borderId="293" xfId="330" applyFont="1" applyBorder="1" applyAlignment="1">
      <alignment horizontal="center" vertical="center" wrapText="1"/>
    </xf>
    <xf numFmtId="0" fontId="10" fillId="0" borderId="294" xfId="330" applyFont="1" applyBorder="1" applyAlignment="1">
      <alignment horizontal="center" vertical="center" wrapText="1"/>
    </xf>
    <xf numFmtId="0" fontId="10" fillId="0" borderId="299" xfId="330" applyFont="1" applyBorder="1" applyAlignment="1">
      <alignment horizontal="center" vertical="center" wrapText="1"/>
    </xf>
    <xf numFmtId="0" fontId="9" fillId="0" borderId="0" xfId="330" applyFont="1" applyFill="1" applyAlignment="1">
      <alignment horizontal="left" vertical="top" wrapText="1"/>
    </xf>
    <xf numFmtId="0" fontId="15" fillId="0" borderId="311" xfId="330" applyFont="1" applyBorder="1" applyAlignment="1">
      <alignment horizontal="center" vertical="center" wrapText="1"/>
    </xf>
    <xf numFmtId="0" fontId="15" fillId="0" borderId="316" xfId="330" applyFont="1" applyBorder="1" applyAlignment="1">
      <alignment horizontal="center" vertical="center" wrapText="1"/>
    </xf>
    <xf numFmtId="0" fontId="15" fillId="0" borderId="318" xfId="330" applyFont="1" applyBorder="1" applyAlignment="1">
      <alignment horizontal="center" vertical="center" wrapText="1"/>
    </xf>
    <xf numFmtId="0" fontId="9" fillId="0" borderId="0" xfId="330" applyFont="1" applyAlignment="1">
      <alignment horizontal="left" vertical="top" wrapText="1"/>
    </xf>
    <xf numFmtId="0" fontId="15" fillId="0" borderId="275" xfId="330" applyFont="1" applyBorder="1" applyAlignment="1">
      <alignment horizontal="left" vertical="center" wrapText="1"/>
    </xf>
    <xf numFmtId="0" fontId="15" fillId="0" borderId="276" xfId="330" applyFont="1" applyBorder="1" applyAlignment="1">
      <alignment horizontal="left" vertical="center" wrapText="1"/>
    </xf>
    <xf numFmtId="0" fontId="15" fillId="0" borderId="291" xfId="330" applyFont="1" applyBorder="1" applyAlignment="1">
      <alignment horizontal="left"/>
    </xf>
    <xf numFmtId="0" fontId="15" fillId="0" borderId="309" xfId="330" applyFont="1" applyBorder="1" applyAlignment="1">
      <alignment horizontal="left"/>
    </xf>
    <xf numFmtId="0" fontId="15" fillId="0" borderId="293" xfId="330" applyFont="1" applyBorder="1" applyAlignment="1">
      <alignment horizontal="left"/>
    </xf>
    <xf numFmtId="0" fontId="15" fillId="0" borderId="310" xfId="330" applyFont="1" applyBorder="1" applyAlignment="1">
      <alignment horizontal="left"/>
    </xf>
    <xf numFmtId="0" fontId="15" fillId="0" borderId="275" xfId="330" applyFont="1" applyBorder="1" applyAlignment="1">
      <alignment horizontal="center"/>
    </xf>
    <xf numFmtId="0" fontId="15" fillId="0" borderId="276" xfId="330" applyFont="1" applyBorder="1" applyAlignment="1">
      <alignment horizontal="center"/>
    </xf>
    <xf numFmtId="0" fontId="10" fillId="0" borderId="308" xfId="330" applyFont="1" applyBorder="1" applyAlignment="1">
      <alignment horizontal="center" vertical="center" wrapText="1"/>
    </xf>
    <xf numFmtId="0" fontId="10" fillId="0" borderId="295" xfId="330" applyFont="1" applyBorder="1" applyAlignment="1">
      <alignment horizontal="center" vertical="center" wrapText="1"/>
    </xf>
    <xf numFmtId="0" fontId="13" fillId="0" borderId="338" xfId="330" applyFont="1" applyBorder="1" applyAlignment="1">
      <alignment horizontal="center" vertical="center" wrapText="1"/>
    </xf>
    <xf numFmtId="0" fontId="13" fillId="0" borderId="344" xfId="330" applyFont="1" applyBorder="1" applyAlignment="1">
      <alignment horizontal="center" vertical="center" wrapText="1"/>
    </xf>
    <xf numFmtId="0" fontId="13" fillId="0" borderId="351" xfId="330" applyFont="1" applyBorder="1" applyAlignment="1">
      <alignment horizontal="center" vertical="center" wrapText="1"/>
    </xf>
    <xf numFmtId="0" fontId="15" fillId="0" borderId="357" xfId="330" applyFont="1" applyBorder="1" applyAlignment="1">
      <alignment horizontal="center" vertical="center" wrapText="1"/>
    </xf>
    <xf numFmtId="0" fontId="99" fillId="2" borderId="359" xfId="330" applyFont="1" applyFill="1" applyBorder="1" applyAlignment="1">
      <alignment horizontal="center" vertical="center" wrapText="1"/>
    </xf>
    <xf numFmtId="0" fontId="99" fillId="2" borderId="76" xfId="330" applyFont="1" applyFill="1" applyBorder="1" applyAlignment="1">
      <alignment horizontal="center" vertical="center" wrapText="1"/>
    </xf>
    <xf numFmtId="0" fontId="99" fillId="2" borderId="369" xfId="330" applyFont="1" applyFill="1" applyBorder="1" applyAlignment="1">
      <alignment horizontal="center" vertical="center" wrapText="1"/>
    </xf>
    <xf numFmtId="0" fontId="99" fillId="2" borderId="359" xfId="330" applyFont="1" applyFill="1" applyBorder="1" applyAlignment="1">
      <alignment horizontal="center" vertical="center"/>
    </xf>
    <xf numFmtId="0" fontId="99" fillId="2" borderId="76" xfId="330" applyFont="1" applyFill="1" applyBorder="1" applyAlignment="1">
      <alignment horizontal="center" vertical="center"/>
    </xf>
    <xf numFmtId="0" fontId="99" fillId="2" borderId="369" xfId="330" applyFont="1" applyFill="1" applyBorder="1" applyAlignment="1">
      <alignment horizontal="center" vertical="center"/>
    </xf>
    <xf numFmtId="9" fontId="101" fillId="2" borderId="360" xfId="330" applyNumberFormat="1" applyFont="1" applyFill="1" applyBorder="1" applyAlignment="1">
      <alignment horizontal="right" vertical="center" wrapText="1"/>
    </xf>
    <xf numFmtId="9" fontId="101" fillId="2" borderId="361" xfId="330" applyNumberFormat="1" applyFont="1" applyFill="1" applyBorder="1" applyAlignment="1">
      <alignment horizontal="right" vertical="center" wrapText="1"/>
    </xf>
    <xf numFmtId="9" fontId="101" fillId="2" borderId="23" xfId="330" applyNumberFormat="1" applyFont="1" applyFill="1" applyBorder="1" applyAlignment="1">
      <alignment horizontal="right" vertical="center" wrapText="1"/>
    </xf>
    <xf numFmtId="9" fontId="101" fillId="2" borderId="365" xfId="330" applyNumberFormat="1" applyFont="1" applyFill="1" applyBorder="1" applyAlignment="1">
      <alignment horizontal="right" vertical="center" wrapText="1"/>
    </xf>
    <xf numFmtId="0" fontId="134" fillId="0" borderId="384" xfId="330" applyFont="1" applyBorder="1" applyAlignment="1">
      <alignment horizontal="right" vertical="center"/>
    </xf>
    <xf numFmtId="0" fontId="134" fillId="0" borderId="385" xfId="330" applyFont="1" applyBorder="1" applyAlignment="1">
      <alignment horizontal="right" vertical="center"/>
    </xf>
    <xf numFmtId="0" fontId="138" fillId="0" borderId="392" xfId="330" applyFont="1" applyBorder="1" applyAlignment="1">
      <alignment horizontal="center" vertical="center" textRotation="90" wrapText="1"/>
    </xf>
    <xf numFmtId="0" fontId="138" fillId="0" borderId="105" xfId="330" applyFont="1" applyBorder="1" applyAlignment="1">
      <alignment horizontal="center" vertical="center" textRotation="90" wrapText="1"/>
    </xf>
    <xf numFmtId="0" fontId="138" fillId="0" borderId="407" xfId="330" applyFont="1" applyBorder="1" applyAlignment="1">
      <alignment horizontal="center" vertical="center" textRotation="90" wrapText="1"/>
    </xf>
    <xf numFmtId="0" fontId="21" fillId="0" borderId="381" xfId="330" applyFont="1" applyBorder="1" applyAlignment="1">
      <alignment horizontal="center"/>
    </xf>
    <xf numFmtId="0" fontId="21" fillId="0" borderId="382" xfId="330" applyFont="1" applyBorder="1" applyAlignment="1">
      <alignment horizontal="center"/>
    </xf>
    <xf numFmtId="0" fontId="21" fillId="0" borderId="381" xfId="330" applyFont="1" applyBorder="1" applyAlignment="1">
      <alignment horizontal="center" vertical="center"/>
    </xf>
    <xf numFmtId="0" fontId="21" fillId="0" borderId="383" xfId="330" applyFont="1" applyBorder="1" applyAlignment="1">
      <alignment horizontal="center" vertical="center"/>
    </xf>
    <xf numFmtId="0" fontId="21" fillId="0" borderId="382" xfId="330" applyFont="1" applyBorder="1" applyAlignment="1">
      <alignment horizontal="center" vertical="center"/>
    </xf>
    <xf numFmtId="0" fontId="23" fillId="0" borderId="0" xfId="330" applyFont="1" applyBorder="1" applyAlignment="1">
      <alignment horizontal="center" vertical="center"/>
    </xf>
    <xf numFmtId="0" fontId="138" fillId="0" borderId="384" xfId="330" applyFont="1" applyBorder="1" applyAlignment="1">
      <alignment horizontal="center" vertical="center" textRotation="90" wrapText="1"/>
    </xf>
    <xf numFmtId="0" fontId="21" fillId="0" borderId="381" xfId="330" applyFont="1" applyBorder="1" applyAlignment="1">
      <alignment horizontal="center" vertical="center" wrapText="1"/>
    </xf>
    <xf numFmtId="0" fontId="21" fillId="0" borderId="383" xfId="330" applyFont="1" applyBorder="1" applyAlignment="1">
      <alignment horizontal="center" vertical="center" wrapText="1"/>
    </xf>
    <xf numFmtId="0" fontId="21" fillId="0" borderId="382" xfId="330" applyFont="1" applyBorder="1" applyAlignment="1">
      <alignment horizontal="center" vertical="center" wrapText="1"/>
    </xf>
    <xf numFmtId="0" fontId="10" fillId="0" borderId="409" xfId="330" applyFont="1" applyBorder="1" applyAlignment="1">
      <alignment horizontal="center" vertical="center" wrapText="1"/>
    </xf>
    <xf numFmtId="0" fontId="10" fillId="0" borderId="120" xfId="330" applyFont="1" applyBorder="1" applyAlignment="1">
      <alignment horizontal="center" vertical="center" wrapText="1"/>
    </xf>
    <xf numFmtId="0" fontId="10" fillId="0" borderId="411" xfId="330" applyFont="1" applyBorder="1" applyAlignment="1">
      <alignment horizontal="center" vertical="center" wrapText="1"/>
    </xf>
    <xf numFmtId="0" fontId="10" fillId="0" borderId="311" xfId="330" applyFont="1" applyBorder="1" applyAlignment="1">
      <alignment horizontal="center" vertical="center" wrapText="1"/>
    </xf>
    <xf numFmtId="0" fontId="10" fillId="0" borderId="316" xfId="330" applyFont="1" applyBorder="1" applyAlignment="1">
      <alignment horizontal="center" vertical="center" wrapText="1"/>
    </xf>
    <xf numFmtId="0" fontId="10" fillId="0" borderId="357" xfId="330" applyFont="1" applyBorder="1" applyAlignment="1">
      <alignment horizontal="center" vertical="center" wrapText="1"/>
    </xf>
    <xf numFmtId="164" fontId="99" fillId="2" borderId="359" xfId="332" applyFont="1" applyFill="1" applyBorder="1" applyAlignment="1">
      <alignment horizontal="center" vertical="center"/>
    </xf>
    <xf numFmtId="164" fontId="99" fillId="2" borderId="76" xfId="332" applyFont="1" applyFill="1" applyBorder="1" applyAlignment="1">
      <alignment horizontal="center" vertical="center"/>
    </xf>
    <xf numFmtId="164" fontId="99" fillId="2" borderId="369" xfId="332" applyFont="1" applyFill="1" applyBorder="1" applyAlignment="1">
      <alignment horizontal="center" vertical="center"/>
    </xf>
    <xf numFmtId="0" fontId="13" fillId="0" borderId="0" xfId="339" applyFont="1" applyFill="1" applyAlignment="1">
      <alignment horizontal="center"/>
    </xf>
    <xf numFmtId="0" fontId="13" fillId="0" borderId="0" xfId="339" applyFont="1" applyFill="1" applyAlignment="1">
      <alignment horizontal="center" wrapText="1"/>
    </xf>
    <xf numFmtId="0" fontId="13" fillId="0" borderId="0" xfId="343" applyFont="1" applyFill="1" applyAlignment="1">
      <alignment horizontal="center" vertical="center" wrapText="1"/>
    </xf>
    <xf numFmtId="0" fontId="13" fillId="0" borderId="0" xfId="343" applyFont="1" applyFill="1" applyAlignment="1">
      <alignment horizontal="center" wrapText="1"/>
    </xf>
    <xf numFmtId="0" fontId="13" fillId="0" borderId="97" xfId="343" applyFont="1" applyFill="1" applyBorder="1" applyAlignment="1">
      <alignment horizontal="center" vertical="center"/>
    </xf>
    <xf numFmtId="0" fontId="24" fillId="0" borderId="97" xfId="343" applyFont="1" applyFill="1" applyBorder="1" applyAlignment="1">
      <alignment horizontal="center" vertical="center"/>
    </xf>
    <xf numFmtId="0" fontId="13" fillId="0" borderId="0" xfId="339" applyFont="1" applyFill="1" applyAlignment="1">
      <alignment horizontal="center" vertical="center"/>
    </xf>
    <xf numFmtId="0" fontId="13" fillId="0" borderId="0" xfId="341" applyFont="1" applyFill="1" applyAlignment="1">
      <alignment horizontal="center" vertical="center" wrapText="1"/>
    </xf>
    <xf numFmtId="0" fontId="117" fillId="0" borderId="0" xfId="246" applyFont="1" applyFill="1" applyAlignment="1">
      <alignment horizontal="center"/>
    </xf>
    <xf numFmtId="0" fontId="109" fillId="0" borderId="280" xfId="335" applyFont="1" applyFill="1" applyBorder="1" applyAlignment="1">
      <alignment horizontal="center" vertical="center" wrapText="1"/>
    </xf>
    <xf numFmtId="0" fontId="109" fillId="0" borderId="462" xfId="335" applyFont="1" applyFill="1" applyBorder="1" applyAlignment="1">
      <alignment horizontal="center" vertical="center" wrapText="1"/>
    </xf>
    <xf numFmtId="0" fontId="109" fillId="0" borderId="473" xfId="335" applyFont="1" applyBorder="1" applyAlignment="1">
      <alignment horizontal="center" vertical="center" wrapText="1"/>
    </xf>
    <xf numFmtId="0" fontId="109" fillId="0" borderId="480" xfId="335" applyFont="1" applyBorder="1" applyAlignment="1">
      <alignment horizontal="center" vertical="center" wrapText="1"/>
    </xf>
    <xf numFmtId="0" fontId="109" fillId="0" borderId="485" xfId="335" applyFont="1" applyBorder="1" applyAlignment="1">
      <alignment horizontal="center" vertical="center" wrapText="1"/>
    </xf>
    <xf numFmtId="0" fontId="9" fillId="0" borderId="0" xfId="335" applyFont="1" applyAlignment="1">
      <alignment horizontal="center" wrapText="1"/>
    </xf>
    <xf numFmtId="0" fontId="109" fillId="0" borderId="502" xfId="335" applyFont="1" applyFill="1" applyBorder="1" applyAlignment="1">
      <alignment horizontal="center" vertical="center" wrapText="1"/>
    </xf>
    <xf numFmtId="0" fontId="109" fillId="0" borderId="506" xfId="335" applyFont="1" applyFill="1" applyBorder="1" applyAlignment="1">
      <alignment horizontal="center" vertical="center" wrapText="1"/>
    </xf>
    <xf numFmtId="0" fontId="109" fillId="0" borderId="511" xfId="335" applyFont="1" applyFill="1" applyBorder="1" applyAlignment="1">
      <alignment horizontal="center" vertical="center" wrapText="1"/>
    </xf>
    <xf numFmtId="0" fontId="109" fillId="0" borderId="531" xfId="335" applyFont="1" applyBorder="1" applyAlignment="1">
      <alignment horizontal="center" vertical="center" wrapText="1"/>
    </xf>
    <xf numFmtId="0" fontId="109" fillId="0" borderId="533" xfId="335" applyFont="1" applyBorder="1" applyAlignment="1">
      <alignment horizontal="center" vertical="center" wrapText="1"/>
    </xf>
    <xf numFmtId="0" fontId="109" fillId="0" borderId="534" xfId="335" applyFont="1" applyBorder="1" applyAlignment="1">
      <alignment horizontal="center" vertical="center" wrapText="1"/>
    </xf>
    <xf numFmtId="0" fontId="25" fillId="0" borderId="275" xfId="335" applyFont="1" applyBorder="1" applyAlignment="1">
      <alignment horizontal="center"/>
    </xf>
    <xf numFmtId="0" fontId="25" fillId="0" borderId="539" xfId="335" applyFont="1" applyBorder="1" applyAlignment="1">
      <alignment horizontal="center"/>
    </xf>
    <xf numFmtId="0" fontId="25" fillId="0" borderId="276" xfId="335" applyFont="1" applyBorder="1" applyAlignment="1">
      <alignment horizontal="center"/>
    </xf>
    <xf numFmtId="0" fontId="15" fillId="0" borderId="540" xfId="335" applyFont="1" applyBorder="1" applyAlignment="1">
      <alignment horizontal="center" vertical="center" wrapText="1"/>
    </xf>
    <xf numFmtId="0" fontId="15" fillId="0" borderId="544" xfId="335" applyFont="1" applyBorder="1" applyAlignment="1">
      <alignment horizontal="center" vertical="center" wrapText="1"/>
    </xf>
    <xf numFmtId="0" fontId="15" fillId="0" borderId="548" xfId="335" applyFont="1" applyBorder="1" applyAlignment="1">
      <alignment horizontal="center" vertical="center" wrapText="1"/>
    </xf>
    <xf numFmtId="0" fontId="3" fillId="0" borderId="0" xfId="335" applyAlignment="1"/>
    <xf numFmtId="0" fontId="9" fillId="0" borderId="0" xfId="335" applyFont="1" applyAlignment="1">
      <alignment horizontal="center" vertical="center" wrapText="1"/>
    </xf>
    <xf numFmtId="0" fontId="15" fillId="0" borderId="552" xfId="335" applyFont="1" applyBorder="1" applyAlignment="1">
      <alignment horizontal="center" vertical="center" wrapText="1"/>
    </xf>
    <xf numFmtId="0" fontId="15" fillId="0" borderId="517" xfId="335" applyFont="1" applyBorder="1" applyAlignment="1">
      <alignment horizontal="center" vertical="center" wrapText="1"/>
    </xf>
    <xf numFmtId="0" fontId="15" fillId="0" borderId="369" xfId="335" applyFont="1" applyBorder="1" applyAlignment="1">
      <alignment horizontal="center" vertical="center" wrapText="1"/>
    </xf>
    <xf numFmtId="0" fontId="146" fillId="0" borderId="549" xfId="335" applyFont="1" applyBorder="1" applyAlignment="1">
      <alignment horizontal="center" vertical="center" wrapText="1"/>
    </xf>
    <xf numFmtId="0" fontId="146" fillId="0" borderId="89" xfId="335" applyFont="1" applyBorder="1" applyAlignment="1">
      <alignment horizontal="center" vertical="center" wrapText="1"/>
    </xf>
    <xf numFmtId="0" fontId="146" fillId="0" borderId="550" xfId="335" applyFont="1" applyBorder="1" applyAlignment="1">
      <alignment horizontal="center" vertical="center" wrapText="1"/>
    </xf>
    <xf numFmtId="0" fontId="146" fillId="0" borderId="87" xfId="335" applyFont="1" applyBorder="1" applyAlignment="1">
      <alignment horizontal="center" vertical="center" wrapText="1"/>
    </xf>
    <xf numFmtId="0" fontId="146" fillId="0" borderId="0" xfId="335" applyFont="1" applyBorder="1" applyAlignment="1">
      <alignment horizontal="center" vertical="center" wrapText="1"/>
    </xf>
    <xf numFmtId="0" fontId="146" fillId="0" borderId="551" xfId="335" applyFont="1" applyBorder="1" applyAlignment="1">
      <alignment horizontal="center" vertical="center" wrapText="1"/>
    </xf>
    <xf numFmtId="0" fontId="148" fillId="0" borderId="0" xfId="335" applyFont="1" applyAlignment="1">
      <alignment horizontal="left" vertical="center" wrapText="1"/>
    </xf>
    <xf numFmtId="0" fontId="126" fillId="34" borderId="590" xfId="335" applyFont="1" applyFill="1" applyBorder="1" applyAlignment="1">
      <alignment horizontal="center"/>
    </xf>
    <xf numFmtId="0" fontId="126" fillId="34" borderId="591" xfId="335" applyFont="1" applyFill="1" applyBorder="1" applyAlignment="1">
      <alignment horizontal="center"/>
    </xf>
    <xf numFmtId="0" fontId="126" fillId="34" borderId="592" xfId="335" applyFont="1" applyFill="1" applyBorder="1" applyAlignment="1">
      <alignment horizontal="center"/>
    </xf>
    <xf numFmtId="9" fontId="0" fillId="0" borderId="16" xfId="337" applyNumberFormat="1" applyFont="1" applyFill="1" applyBorder="1" applyAlignment="1">
      <alignment horizontal="center"/>
    </xf>
    <xf numFmtId="9" fontId="0" fillId="0" borderId="0" xfId="337" applyNumberFormat="1" applyFont="1" applyFill="1" applyBorder="1" applyAlignment="1">
      <alignment horizontal="center"/>
    </xf>
    <xf numFmtId="9" fontId="0" fillId="0" borderId="56" xfId="337" applyNumberFormat="1" applyFont="1" applyFill="1" applyBorder="1" applyAlignment="1">
      <alignment horizontal="center"/>
    </xf>
    <xf numFmtId="167" fontId="126" fillId="34" borderId="590" xfId="335" applyNumberFormat="1" applyFont="1" applyFill="1" applyBorder="1" applyAlignment="1">
      <alignment horizontal="center"/>
    </xf>
    <xf numFmtId="167" fontId="126" fillId="34" borderId="591" xfId="335" applyNumberFormat="1" applyFont="1" applyFill="1" applyBorder="1" applyAlignment="1">
      <alignment horizontal="center"/>
    </xf>
    <xf numFmtId="167" fontId="126" fillId="34" borderId="592" xfId="335" applyNumberFormat="1" applyFont="1" applyFill="1" applyBorder="1" applyAlignment="1">
      <alignment horizontal="center"/>
    </xf>
    <xf numFmtId="0" fontId="64" fillId="0" borderId="0" xfId="239" applyFont="1" applyFill="1" applyBorder="1" applyAlignment="1">
      <alignment horizontal="center" vertical="center"/>
    </xf>
    <xf numFmtId="0" fontId="10" fillId="0" borderId="632" xfId="250" applyFont="1" applyFill="1" applyBorder="1" applyAlignment="1">
      <alignment horizontal="center" vertical="center" wrapText="1"/>
    </xf>
    <xf numFmtId="0" fontId="10" fillId="0" borderId="636" xfId="250" applyFont="1" applyFill="1" applyBorder="1" applyAlignment="1">
      <alignment horizontal="center" vertical="center" wrapText="1"/>
    </xf>
    <xf numFmtId="2" fontId="13" fillId="0" borderId="633" xfId="250" applyNumberFormat="1" applyFont="1" applyFill="1" applyBorder="1" applyAlignment="1">
      <alignment horizontal="center" vertical="center" wrapText="1"/>
    </xf>
    <xf numFmtId="2" fontId="13" fillId="0" borderId="634" xfId="250" applyNumberFormat="1" applyFont="1" applyFill="1" applyBorder="1" applyAlignment="1">
      <alignment horizontal="center" vertical="center" wrapText="1"/>
    </xf>
    <xf numFmtId="2" fontId="13" fillId="0" borderId="635" xfId="250" applyNumberFormat="1" applyFont="1" applyFill="1" applyBorder="1" applyAlignment="1">
      <alignment horizontal="center" vertical="center" wrapText="1"/>
    </xf>
    <xf numFmtId="0" fontId="15" fillId="0" borderId="611" xfId="339" applyFont="1" applyFill="1" applyBorder="1" applyAlignment="1">
      <alignment horizontal="left" vertical="center" wrapText="1"/>
    </xf>
    <xf numFmtId="0" fontId="15" fillId="0" borderId="255" xfId="339" applyFont="1" applyFill="1" applyBorder="1" applyAlignment="1">
      <alignment horizontal="left" vertical="center" wrapText="1"/>
    </xf>
    <xf numFmtId="0" fontId="15" fillId="0" borderId="360" xfId="339" applyFont="1" applyFill="1" applyBorder="1" applyAlignment="1">
      <alignment horizontal="center" vertical="center" wrapText="1"/>
    </xf>
    <xf numFmtId="0" fontId="15" fillId="0" borderId="361" xfId="339" applyFont="1" applyFill="1" applyBorder="1" applyAlignment="1">
      <alignment horizontal="center" vertical="center" wrapText="1"/>
    </xf>
    <xf numFmtId="0" fontId="15" fillId="0" borderId="132" xfId="339" applyFont="1" applyFill="1" applyBorder="1" applyAlignment="1">
      <alignment horizontal="center" vertical="center" wrapText="1"/>
    </xf>
    <xf numFmtId="0" fontId="15" fillId="0" borderId="365" xfId="339" applyFont="1" applyFill="1" applyBorder="1" applyAlignment="1">
      <alignment horizontal="center" vertical="center" wrapText="1"/>
    </xf>
    <xf numFmtId="0" fontId="15" fillId="0" borderId="16" xfId="339" applyFont="1" applyFill="1" applyBorder="1" applyAlignment="1">
      <alignment horizontal="center" vertical="center" wrapText="1"/>
    </xf>
    <xf numFmtId="0" fontId="15" fillId="0" borderId="56" xfId="339" applyFont="1" applyFill="1" applyBorder="1" applyAlignment="1">
      <alignment horizontal="center" vertical="center" wrapText="1"/>
    </xf>
    <xf numFmtId="0" fontId="15" fillId="0" borderId="359" xfId="339" applyFont="1" applyFill="1" applyBorder="1" applyAlignment="1">
      <alignment horizontal="center" vertical="center" wrapText="1"/>
    </xf>
    <xf numFmtId="0" fontId="15" fillId="0" borderId="517" xfId="339" applyFont="1" applyFill="1" applyBorder="1" applyAlignment="1">
      <alignment horizontal="center" vertical="center" wrapText="1"/>
    </xf>
    <xf numFmtId="0" fontId="15" fillId="0" borderId="369" xfId="339" applyFont="1" applyFill="1" applyBorder="1" applyAlignment="1">
      <alignment horizontal="center" vertical="center" wrapText="1"/>
    </xf>
    <xf numFmtId="0" fontId="152" fillId="0" borderId="611" xfId="339" applyFont="1" applyFill="1" applyBorder="1" applyAlignment="1">
      <alignment horizontal="left" vertical="center" wrapText="1"/>
    </xf>
    <xf numFmtId="0" fontId="152" fillId="0" borderId="255" xfId="339" applyFont="1" applyFill="1" applyBorder="1" applyAlignment="1">
      <alignment horizontal="left" vertical="center" wrapText="1"/>
    </xf>
    <xf numFmtId="0" fontId="154" fillId="0" borderId="360" xfId="339" applyFont="1" applyFill="1" applyBorder="1" applyAlignment="1">
      <alignment horizontal="center" vertical="center" wrapText="1"/>
    </xf>
    <xf numFmtId="0" fontId="154" fillId="0" borderId="361" xfId="339" applyFont="1" applyFill="1" applyBorder="1" applyAlignment="1">
      <alignment horizontal="center" vertical="center" wrapText="1"/>
    </xf>
    <xf numFmtId="0" fontId="154" fillId="0" borderId="132" xfId="339" applyFont="1" applyFill="1" applyBorder="1" applyAlignment="1">
      <alignment horizontal="center" vertical="center" wrapText="1"/>
    </xf>
    <xf numFmtId="0" fontId="154" fillId="0" borderId="365" xfId="339" applyFont="1" applyFill="1" applyBorder="1" applyAlignment="1">
      <alignment horizontal="center" vertical="center" wrapText="1"/>
    </xf>
    <xf numFmtId="0" fontId="152" fillId="0" borderId="548" xfId="339" applyFont="1" applyFill="1" applyBorder="1" applyAlignment="1">
      <alignment horizontal="left" vertical="center" wrapText="1"/>
    </xf>
    <xf numFmtId="0" fontId="15" fillId="0" borderId="548" xfId="339" applyFont="1" applyFill="1" applyBorder="1" applyAlignment="1">
      <alignment horizontal="left" vertical="center" wrapText="1"/>
    </xf>
    <xf numFmtId="0" fontId="18" fillId="0" borderId="275" xfId="339" applyFont="1" applyFill="1" applyBorder="1" applyAlignment="1">
      <alignment horizontal="right" vertical="center" wrapText="1"/>
    </xf>
    <xf numFmtId="0" fontId="18" fillId="0" borderId="539" xfId="339" applyFont="1" applyFill="1" applyBorder="1" applyAlignment="1">
      <alignment horizontal="right" vertical="center" wrapText="1"/>
    </xf>
    <xf numFmtId="0" fontId="18" fillId="0" borderId="276" xfId="339" applyFont="1" applyFill="1" applyBorder="1" applyAlignment="1">
      <alignment horizontal="right" vertical="center" wrapText="1"/>
    </xf>
    <xf numFmtId="0" fontId="15" fillId="0" borderId="275" xfId="339" applyFont="1" applyFill="1" applyBorder="1" applyAlignment="1">
      <alignment horizontal="center" vertical="center" wrapText="1"/>
    </xf>
    <xf numFmtId="0" fontId="15" fillId="0" borderId="539" xfId="339" applyFont="1" applyFill="1" applyBorder="1" applyAlignment="1">
      <alignment horizontal="center" vertical="center" wrapText="1"/>
    </xf>
    <xf numFmtId="0" fontId="15" fillId="0" borderId="276" xfId="339" applyFont="1" applyFill="1" applyBorder="1" applyAlignment="1">
      <alignment horizontal="center" vertical="center" wrapText="1"/>
    </xf>
    <xf numFmtId="0" fontId="18" fillId="0" borderId="360" xfId="339" applyFont="1" applyFill="1" applyBorder="1" applyAlignment="1">
      <alignment horizontal="center" vertical="center" wrapText="1"/>
    </xf>
    <xf numFmtId="0" fontId="18" fillId="0" borderId="361" xfId="339" applyFont="1" applyFill="1" applyBorder="1" applyAlignment="1">
      <alignment horizontal="center" vertical="center" wrapText="1"/>
    </xf>
    <xf numFmtId="0" fontId="15" fillId="0" borderId="544" xfId="339" applyFont="1" applyFill="1" applyBorder="1" applyAlignment="1">
      <alignment horizontal="left" vertical="center" wrapText="1"/>
    </xf>
    <xf numFmtId="0" fontId="122" fillId="0" borderId="0" xfId="323" applyFont="1" applyFill="1" applyAlignment="1">
      <alignment horizontal="center" vertical="center" wrapText="1"/>
    </xf>
    <xf numFmtId="0" fontId="10" fillId="2" borderId="43" xfId="10" applyNumberFormat="1" applyFont="1" applyFill="1" applyBorder="1" applyAlignment="1">
      <alignment horizontal="center"/>
    </xf>
    <xf numFmtId="0" fontId="10" fillId="2" borderId="44" xfId="10" applyNumberFormat="1" applyFont="1" applyFill="1" applyBorder="1" applyAlignment="1">
      <alignment horizontal="center"/>
    </xf>
    <xf numFmtId="0" fontId="10" fillId="2" borderId="45" xfId="10" applyNumberFormat="1" applyFont="1" applyFill="1" applyBorder="1" applyAlignment="1">
      <alignment horizontal="center"/>
    </xf>
    <xf numFmtId="0" fontId="13" fillId="0" borderId="31" xfId="9" applyFont="1" applyBorder="1" applyAlignment="1">
      <alignment horizontal="center" vertical="center" wrapText="1"/>
    </xf>
    <xf numFmtId="0" fontId="13" fillId="0" borderId="51" xfId="9" applyFont="1" applyBorder="1" applyAlignment="1">
      <alignment horizontal="center" vertical="center" wrapText="1"/>
    </xf>
    <xf numFmtId="0" fontId="13" fillId="0" borderId="52" xfId="9" applyFont="1" applyBorder="1" applyAlignment="1">
      <alignment horizontal="center" vertical="center" wrapText="1"/>
    </xf>
    <xf numFmtId="0" fontId="18" fillId="0" borderId="56" xfId="9" applyFont="1" applyBorder="1" applyAlignment="1">
      <alignment horizontal="center" vertical="center" wrapText="1"/>
    </xf>
    <xf numFmtId="0" fontId="18" fillId="4" borderId="76" xfId="9" applyFont="1" applyFill="1" applyBorder="1" applyAlignment="1">
      <alignment horizontal="center" vertical="center" wrapText="1"/>
    </xf>
    <xf numFmtId="0" fontId="18" fillId="4" borderId="72" xfId="9" applyFont="1" applyFill="1" applyBorder="1" applyAlignment="1">
      <alignment horizontal="center" vertical="center" wrapText="1"/>
    </xf>
    <xf numFmtId="0" fontId="15" fillId="0" borderId="14" xfId="9" applyFont="1" applyBorder="1" applyAlignment="1">
      <alignment horizontal="center" vertical="center"/>
    </xf>
    <xf numFmtId="0" fontId="15" fillId="0" borderId="15" xfId="9" applyFont="1" applyBorder="1" applyAlignment="1">
      <alignment horizontal="center" vertical="center"/>
    </xf>
    <xf numFmtId="0" fontId="15" fillId="0" borderId="27" xfId="9" applyFont="1" applyBorder="1" applyAlignment="1">
      <alignment horizontal="center" vertical="center"/>
    </xf>
    <xf numFmtId="0" fontId="15" fillId="0" borderId="76" xfId="9" applyFont="1" applyBorder="1" applyAlignment="1">
      <alignment horizontal="center" vertical="center"/>
    </xf>
    <xf numFmtId="0" fontId="15" fillId="0" borderId="13" xfId="9" applyFont="1" applyBorder="1" applyAlignment="1">
      <alignment horizontal="center" vertical="center"/>
    </xf>
    <xf numFmtId="0" fontId="13" fillId="2" borderId="27" xfId="231" applyFont="1" applyFill="1" applyBorder="1" applyAlignment="1">
      <alignment horizontal="center" vertical="center"/>
    </xf>
    <xf numFmtId="0" fontId="13" fillId="2" borderId="72" xfId="231" applyFont="1" applyFill="1" applyBorder="1" applyAlignment="1">
      <alignment horizontal="center" vertical="center"/>
    </xf>
    <xf numFmtId="0" fontId="13" fillId="2" borderId="31" xfId="231" applyFont="1" applyFill="1" applyBorder="1" applyAlignment="1">
      <alignment horizontal="center" vertical="center" wrapText="1"/>
    </xf>
    <xf numFmtId="0" fontId="13" fillId="2" borderId="40" xfId="231" applyFont="1" applyFill="1" applyBorder="1" applyAlignment="1">
      <alignment horizontal="center" vertical="center" wrapText="1"/>
    </xf>
    <xf numFmtId="0" fontId="13" fillId="2" borderId="88" xfId="231" applyFont="1" applyFill="1" applyBorder="1" applyAlignment="1">
      <alignment horizontal="center" vertical="center" wrapText="1"/>
    </xf>
    <xf numFmtId="0" fontId="13" fillId="2" borderId="112" xfId="231" applyFont="1" applyFill="1" applyBorder="1" applyAlignment="1">
      <alignment horizontal="center" vertical="center" wrapText="1"/>
    </xf>
    <xf numFmtId="0" fontId="99" fillId="0" borderId="103" xfId="231" applyFont="1" applyBorder="1" applyAlignment="1">
      <alignment horizontal="center" vertical="center" wrapText="1"/>
    </xf>
    <xf numFmtId="0" fontId="99" fillId="0" borderId="141" xfId="231" applyFont="1" applyBorder="1" applyAlignment="1">
      <alignment horizontal="center" vertical="center" wrapText="1"/>
    </xf>
    <xf numFmtId="0" fontId="99" fillId="0" borderId="144" xfId="231" applyFont="1" applyBorder="1" applyAlignment="1">
      <alignment horizontal="center" vertical="center" wrapText="1"/>
    </xf>
    <xf numFmtId="0" fontId="99" fillId="0" borderId="153" xfId="231" applyFont="1" applyBorder="1" applyAlignment="1">
      <alignment horizontal="center" vertical="center"/>
    </xf>
    <xf numFmtId="0" fontId="99" fillId="0" borderId="154" xfId="231" applyFont="1" applyBorder="1" applyAlignment="1">
      <alignment horizontal="center" vertical="center"/>
    </xf>
    <xf numFmtId="0" fontId="99" fillId="0" borderId="149" xfId="231" applyFont="1" applyBorder="1" applyAlignment="1">
      <alignment horizontal="center" vertical="center" wrapText="1"/>
    </xf>
    <xf numFmtId="0" fontId="99" fillId="0" borderId="155" xfId="231" applyFont="1" applyBorder="1" applyAlignment="1">
      <alignment horizontal="center" vertical="center" wrapText="1"/>
    </xf>
    <xf numFmtId="0" fontId="99" fillId="0" borderId="157" xfId="231" applyFont="1" applyBorder="1" applyAlignment="1">
      <alignment horizontal="center" vertical="center" wrapText="1"/>
    </xf>
    <xf numFmtId="0" fontId="99" fillId="0" borderId="106" xfId="231" applyFont="1" applyBorder="1" applyAlignment="1">
      <alignment horizontal="center" vertical="center" wrapText="1"/>
    </xf>
    <xf numFmtId="0" fontId="99" fillId="0" borderId="151" xfId="231" applyFont="1" applyBorder="1" applyAlignment="1">
      <alignment horizontal="center" vertical="center" wrapText="1"/>
    </xf>
    <xf numFmtId="0" fontId="99" fillId="0" borderId="103" xfId="231" applyFont="1" applyBorder="1" applyAlignment="1">
      <alignment horizontal="center" vertical="center"/>
    </xf>
    <xf numFmtId="0" fontId="99" fillId="0" borderId="141" xfId="231" applyFont="1" applyBorder="1" applyAlignment="1">
      <alignment horizontal="center" vertical="center"/>
    </xf>
    <xf numFmtId="0" fontId="99" fillId="0" borderId="144" xfId="231" applyFont="1" applyBorder="1" applyAlignment="1">
      <alignment horizontal="center" vertical="center"/>
    </xf>
    <xf numFmtId="0" fontId="99" fillId="0" borderId="44" xfId="231" applyFont="1" applyBorder="1" applyAlignment="1">
      <alignment horizontal="center" wrapText="1"/>
    </xf>
    <xf numFmtId="0" fontId="99" fillId="0" borderId="85" xfId="231" applyFont="1" applyBorder="1" applyAlignment="1">
      <alignment horizontal="center" wrapText="1"/>
    </xf>
    <xf numFmtId="0" fontId="99" fillId="0" borderId="48" xfId="231" applyFont="1" applyBorder="1" applyAlignment="1">
      <alignment horizontal="center" wrapText="1"/>
    </xf>
    <xf numFmtId="0" fontId="99" fillId="0" borderId="1" xfId="231" applyFont="1" applyBorder="1" applyAlignment="1">
      <alignment horizontal="center" vertical="center"/>
    </xf>
    <xf numFmtId="0" fontId="99" fillId="0" borderId="51" xfId="231" applyFont="1" applyBorder="1" applyAlignment="1">
      <alignment horizontal="center" vertical="center"/>
    </xf>
    <xf numFmtId="0" fontId="99" fillId="0" borderId="152" xfId="231" applyFont="1" applyBorder="1" applyAlignment="1">
      <alignment horizontal="center" vertical="center"/>
    </xf>
    <xf numFmtId="0" fontId="99" fillId="0" borderId="1" xfId="231" applyFont="1" applyBorder="1" applyAlignment="1">
      <alignment horizontal="center" vertical="center" wrapText="1"/>
    </xf>
    <xf numFmtId="0" fontId="99" fillId="0" borderId="16" xfId="231" applyFont="1" applyBorder="1" applyAlignment="1">
      <alignment horizontal="center" vertical="center" wrapText="1"/>
    </xf>
    <xf numFmtId="0" fontId="99" fillId="0" borderId="132" xfId="231" applyFont="1" applyBorder="1" applyAlignment="1">
      <alignment horizontal="center" vertical="center" wrapText="1"/>
    </xf>
    <xf numFmtId="0" fontId="99" fillId="0" borderId="102" xfId="231" applyFont="1" applyBorder="1" applyAlignment="1">
      <alignment horizontal="center" wrapText="1"/>
    </xf>
    <xf numFmtId="0" fontId="99" fillId="0" borderId="106" xfId="231" applyFont="1" applyBorder="1" applyAlignment="1">
      <alignment horizontal="center" wrapText="1"/>
    </xf>
    <xf numFmtId="0" fontId="99" fillId="0" borderId="151" xfId="231" applyFont="1" applyBorder="1" applyAlignment="1">
      <alignment horizontal="center" wrapText="1"/>
    </xf>
    <xf numFmtId="0" fontId="99" fillId="0" borderId="45" xfId="231" applyFont="1" applyBorder="1" applyAlignment="1">
      <alignment horizontal="center" wrapText="1"/>
    </xf>
    <xf numFmtId="0" fontId="99" fillId="0" borderId="140" xfId="231" applyFont="1" applyBorder="1" applyAlignment="1">
      <alignment horizontal="center" wrapText="1"/>
    </xf>
    <xf numFmtId="0" fontId="99" fillId="0" borderId="49" xfId="231" applyFont="1" applyBorder="1" applyAlignment="1">
      <alignment horizontal="center" wrapText="1"/>
    </xf>
    <xf numFmtId="0" fontId="100" fillId="0" borderId="85" xfId="231" applyFont="1" applyBorder="1" applyAlignment="1">
      <alignment horizontal="center" wrapText="1"/>
    </xf>
    <xf numFmtId="0" fontId="100" fillId="0" borderId="48" xfId="231" applyFont="1" applyBorder="1" applyAlignment="1">
      <alignment horizontal="center" wrapText="1"/>
    </xf>
    <xf numFmtId="167" fontId="101" fillId="2" borderId="648" xfId="331" applyNumberFormat="1" applyFont="1" applyFill="1" applyBorder="1" applyAlignment="1">
      <alignment horizontal="center"/>
    </xf>
    <xf numFmtId="167" fontId="101" fillId="2" borderId="649" xfId="331" applyNumberFormat="1" applyFont="1" applyFill="1" applyBorder="1" applyAlignment="1">
      <alignment horizontal="center"/>
    </xf>
    <xf numFmtId="167" fontId="123" fillId="2" borderId="650" xfId="330" applyNumberFormat="1" applyFont="1" applyFill="1" applyBorder="1" applyAlignment="1">
      <alignment horizontal="center" vertical="center"/>
    </xf>
    <xf numFmtId="167" fontId="123" fillId="2" borderId="651" xfId="330" applyNumberFormat="1" applyFont="1" applyFill="1" applyBorder="1" applyAlignment="1">
      <alignment horizontal="center" vertical="center"/>
    </xf>
    <xf numFmtId="167" fontId="123" fillId="2" borderId="652" xfId="330" applyNumberFormat="1" applyFont="1" applyFill="1" applyBorder="1" applyAlignment="1">
      <alignment horizontal="center" vertical="center"/>
    </xf>
    <xf numFmtId="167" fontId="133" fillId="32" borderId="648" xfId="331" applyNumberFormat="1" applyFont="1" applyFill="1" applyBorder="1" applyAlignment="1">
      <alignment horizontal="center"/>
    </xf>
    <xf numFmtId="167" fontId="133" fillId="32" borderId="649" xfId="331" applyNumberFormat="1" applyFont="1" applyFill="1" applyBorder="1" applyAlignment="1">
      <alignment horizontal="center"/>
    </xf>
    <xf numFmtId="167" fontId="133" fillId="32" borderId="650" xfId="330" applyNumberFormat="1" applyFont="1" applyFill="1" applyBorder="1" applyAlignment="1">
      <alignment horizontal="center" vertical="center"/>
    </xf>
    <xf numFmtId="167" fontId="133" fillId="32" borderId="651" xfId="330" applyNumberFormat="1" applyFont="1" applyFill="1" applyBorder="1" applyAlignment="1">
      <alignment horizontal="center" vertical="center"/>
    </xf>
    <xf numFmtId="167" fontId="133" fillId="32" borderId="652" xfId="330" applyNumberFormat="1" applyFont="1" applyFill="1" applyBorder="1" applyAlignment="1">
      <alignment horizontal="center" vertical="center"/>
    </xf>
  </cellXfs>
  <cellStyles count="345">
    <cellStyle name="20% - Accent1" xfId="19"/>
    <cellStyle name="20% - Accent2" xfId="20"/>
    <cellStyle name="20% - Accent3" xfId="21"/>
    <cellStyle name="20% - Accent4" xfId="22"/>
    <cellStyle name="20% - Accent5" xfId="23"/>
    <cellStyle name="20% - Accent6" xfId="24"/>
    <cellStyle name="40% - Accent1" xfId="25"/>
    <cellStyle name="40% - Accent2" xfId="26"/>
    <cellStyle name="40% - Accent3" xfId="27"/>
    <cellStyle name="40% - Accent4" xfId="28"/>
    <cellStyle name="40% - Accent5" xfId="29"/>
    <cellStyle name="40% - Accent6" xfId="30"/>
    <cellStyle name="60% - Accent1" xfId="31"/>
    <cellStyle name="60% - Accent2" xfId="32"/>
    <cellStyle name="60% - Accent3" xfId="33"/>
    <cellStyle name="60% - Accent4" xfId="34"/>
    <cellStyle name="60% - Accent5" xfId="35"/>
    <cellStyle name="60% - Accent6" xfId="36"/>
    <cellStyle name="6eme niveau" xfId="12"/>
    <cellStyle name="a0" xfId="131"/>
    <cellStyle name="ANCLAS,REZONES Y SUS PARTES,DE FUNDICION,DE HIERRO O DE ACERO" xfId="132"/>
    <cellStyle name="annee semestre" xfId="37"/>
    <cellStyle name="Bad" xfId="38"/>
    <cellStyle name="bin" xfId="133"/>
    <cellStyle name="blue" xfId="134"/>
    <cellStyle name="caché" xfId="39"/>
    <cellStyle name="Calculation" xfId="40"/>
    <cellStyle name="cell" xfId="41"/>
    <cellStyle name="Check Cell" xfId="42"/>
    <cellStyle name="Col&amp;RowHeadings" xfId="135"/>
    <cellStyle name="ColCodes" xfId="136"/>
    <cellStyle name="Collegamento ipertestuale 2" xfId="137"/>
    <cellStyle name="Collegamento ipertestuale 2 2" xfId="138"/>
    <cellStyle name="ColTitles" xfId="139"/>
    <cellStyle name="column" xfId="43"/>
    <cellStyle name="Comma  [1]" xfId="44"/>
    <cellStyle name="Comma [0]" xfId="13"/>
    <cellStyle name="Comma [1]" xfId="45"/>
    <cellStyle name="Comma 2" xfId="140"/>
    <cellStyle name="Comma 3" xfId="141"/>
    <cellStyle name="Comma(0)" xfId="46"/>
    <cellStyle name="comma(1)" xfId="47"/>
    <cellStyle name="Comma(3)" xfId="48"/>
    <cellStyle name="Comma[0]" xfId="49"/>
    <cellStyle name="Comma[1]" xfId="50"/>
    <cellStyle name="Comma[2]__" xfId="51"/>
    <cellStyle name="Comma[3]" xfId="52"/>
    <cellStyle name="Comma0" xfId="53"/>
    <cellStyle name="Comma0 2" xfId="142"/>
    <cellStyle name="Currency [0]" xfId="14"/>
    <cellStyle name="Currency0" xfId="54"/>
    <cellStyle name="Currency0 2" xfId="143"/>
    <cellStyle name="DataEntryCells" xfId="144"/>
    <cellStyle name="Date" xfId="55"/>
    <cellStyle name="Date 2" xfId="145"/>
    <cellStyle name="Dezimal_03-09-03" xfId="146"/>
    <cellStyle name="données" xfId="56"/>
    <cellStyle name="donnéesbord" xfId="57"/>
    <cellStyle name="En-tête 1" xfId="58"/>
    <cellStyle name="En-tête 2" xfId="59"/>
    <cellStyle name="ErrRpt_DataEntryCells" xfId="147"/>
    <cellStyle name="ErrRpt-DataEntryCells" xfId="148"/>
    <cellStyle name="ErrRpt-GreyBackground" xfId="149"/>
    <cellStyle name="Euro" xfId="15"/>
    <cellStyle name="Euro 2" xfId="60"/>
    <cellStyle name="Euro_2013 - Financement public-privé" xfId="61"/>
    <cellStyle name="Explanatory Text" xfId="62"/>
    <cellStyle name="Financier" xfId="63"/>
    <cellStyle name="Financier0" xfId="64"/>
    <cellStyle name="financniO" xfId="150"/>
    <cellStyle name="Fixed" xfId="65"/>
    <cellStyle name="Fixed 2" xfId="151"/>
    <cellStyle name="formula" xfId="152"/>
    <cellStyle name="gap" xfId="153"/>
    <cellStyle name="Gd-titre" xfId="66"/>
    <cellStyle name="Good" xfId="67"/>
    <cellStyle name="Grey" xfId="68"/>
    <cellStyle name="GreyBackground" xfId="154"/>
    <cellStyle name="Header1" xfId="69"/>
    <cellStyle name="Header2" xfId="70"/>
    <cellStyle name="Heading" xfId="71"/>
    <cellStyle name="Heading 1" xfId="72"/>
    <cellStyle name="Heading 1 10" xfId="155"/>
    <cellStyle name="Heading 1 10 2" xfId="156"/>
    <cellStyle name="Heading 1 11" xfId="157"/>
    <cellStyle name="Heading 1 11 2" xfId="158"/>
    <cellStyle name="Heading 1 12" xfId="159"/>
    <cellStyle name="Heading 1 12 2" xfId="160"/>
    <cellStyle name="Heading 1 13" xfId="161"/>
    <cellStyle name="Heading 1 13 2" xfId="162"/>
    <cellStyle name="Heading 1 2" xfId="163"/>
    <cellStyle name="Heading 1 2 2" xfId="164"/>
    <cellStyle name="Heading 1 3" xfId="165"/>
    <cellStyle name="Heading 1 3 2" xfId="166"/>
    <cellStyle name="Heading 1 4" xfId="167"/>
    <cellStyle name="Heading 1 4 2" xfId="168"/>
    <cellStyle name="Heading 1 5" xfId="169"/>
    <cellStyle name="Heading 1 5 2" xfId="170"/>
    <cellStyle name="Heading 1 6" xfId="171"/>
    <cellStyle name="Heading 1 6 2" xfId="172"/>
    <cellStyle name="Heading 1 7" xfId="173"/>
    <cellStyle name="Heading 1 7 2" xfId="174"/>
    <cellStyle name="Heading 1 8" xfId="175"/>
    <cellStyle name="Heading 1 8 2" xfId="176"/>
    <cellStyle name="Heading 1 9" xfId="177"/>
    <cellStyle name="Heading 1 9 2" xfId="178"/>
    <cellStyle name="Heading 2" xfId="73"/>
    <cellStyle name="Heading 2 10" xfId="179"/>
    <cellStyle name="Heading 2 10 2" xfId="180"/>
    <cellStyle name="Heading 2 11" xfId="181"/>
    <cellStyle name="Heading 2 11 2" xfId="182"/>
    <cellStyle name="Heading 2 12" xfId="183"/>
    <cellStyle name="Heading 2 12 2" xfId="184"/>
    <cellStyle name="Heading 2 13" xfId="185"/>
    <cellStyle name="Heading 2 13 2" xfId="186"/>
    <cellStyle name="Heading 2 2" xfId="187"/>
    <cellStyle name="Heading 2 2 2" xfId="188"/>
    <cellStyle name="Heading 2 3" xfId="189"/>
    <cellStyle name="Heading 2 3 2" xfId="190"/>
    <cellStyle name="Heading 2 4" xfId="191"/>
    <cellStyle name="Heading 2 4 2" xfId="192"/>
    <cellStyle name="Heading 2 5" xfId="193"/>
    <cellStyle name="Heading 2 5 2" xfId="194"/>
    <cellStyle name="Heading 2 6" xfId="195"/>
    <cellStyle name="Heading 2 6 2" xfId="196"/>
    <cellStyle name="Heading 2 7" xfId="197"/>
    <cellStyle name="Heading 2 7 2" xfId="198"/>
    <cellStyle name="Heading 2 8" xfId="199"/>
    <cellStyle name="Heading 2 8 2" xfId="200"/>
    <cellStyle name="Heading 2 9" xfId="201"/>
    <cellStyle name="Heading 2 9 2" xfId="202"/>
    <cellStyle name="Heading 3" xfId="74"/>
    <cellStyle name="Heading 4" xfId="75"/>
    <cellStyle name="Heading1" xfId="76"/>
    <cellStyle name="Heading2" xfId="77"/>
    <cellStyle name="Hyperlink 2" xfId="203"/>
    <cellStyle name="Hyperlink 3" xfId="204"/>
    <cellStyle name="Hyperlink 4" xfId="205"/>
    <cellStyle name="Hyperlink 5" xfId="206"/>
    <cellStyle name="Hyperlink 6" xfId="207"/>
    <cellStyle name="Hyperlink 7" xfId="208"/>
    <cellStyle name="Input" xfId="78"/>
    <cellStyle name="Input [yellow]" xfId="79"/>
    <cellStyle name="ISC" xfId="209"/>
    <cellStyle name="isced" xfId="210"/>
    <cellStyle name="ISCED Titles" xfId="211"/>
    <cellStyle name="level1a" xfId="212"/>
    <cellStyle name="level2" xfId="213"/>
    <cellStyle name="level2a" xfId="214"/>
    <cellStyle name="level3" xfId="80"/>
    <cellStyle name="Lien hypertexte" xfId="333" builtinId="8"/>
    <cellStyle name="Lien hypertexte 2" xfId="81"/>
    <cellStyle name="Lien hypertexte 3" xfId="215"/>
    <cellStyle name="Linked Cell" xfId="82"/>
    <cellStyle name="Microsoft Excel found an error in the formula you entered. Do you want to accept the correction proposed below?_x000a__x000a_|_x000a__x000a_• To accept the correction, click Yes._x000a_• To close this message and correct the formula yourself, click No." xfId="83"/>
    <cellStyle name="Migliaia (0)_conti99" xfId="216"/>
    <cellStyle name="Milliers 2" xfId="8"/>
    <cellStyle name="Milliers 2 2" xfId="10"/>
    <cellStyle name="Milliers 2 2 2" xfId="338"/>
    <cellStyle name="Milliers 2 3" xfId="217"/>
    <cellStyle name="Milliers 3" xfId="16"/>
    <cellStyle name="Milliers 3 2" xfId="84"/>
    <cellStyle name="Milliers 4" xfId="85"/>
    <cellStyle name="Milliers 5" xfId="218"/>
    <cellStyle name="Milliers 6" xfId="219"/>
    <cellStyle name="Milliers 7" xfId="315"/>
    <cellStyle name="Milliers 8" xfId="332"/>
    <cellStyle name="Milliers 9" xfId="336"/>
    <cellStyle name="Monétaire0" xfId="86"/>
    <cellStyle name="Motif" xfId="87"/>
    <cellStyle name="Motif 2" xfId="88"/>
    <cellStyle name="n0" xfId="220"/>
    <cellStyle name="Neutral" xfId="89"/>
    <cellStyle name="Normal" xfId="0" builtinId="0"/>
    <cellStyle name="Normal - Style1" xfId="90"/>
    <cellStyle name="Normal 10" xfId="91"/>
    <cellStyle name="Normal 10 2" xfId="221"/>
    <cellStyle name="Normal 11" xfId="222"/>
    <cellStyle name="Normal 11 2" xfId="223"/>
    <cellStyle name="Normal 12" xfId="224"/>
    <cellStyle name="Normal 13" xfId="225"/>
    <cellStyle name="Normal 14" xfId="226"/>
    <cellStyle name="Normal 15" xfId="227"/>
    <cellStyle name="Normal 16" xfId="228"/>
    <cellStyle name="Normal 17" xfId="229"/>
    <cellStyle name="Normal 18" xfId="230"/>
    <cellStyle name="Normal 19" xfId="231"/>
    <cellStyle name="Normal 2" xfId="2"/>
    <cellStyle name="Normal 2 10" xfId="339"/>
    <cellStyle name="Normal 2 11" xfId="343"/>
    <cellStyle name="Normal 2 2" xfId="92"/>
    <cellStyle name="Normal 2 2 2" xfId="232"/>
    <cellStyle name="Normal 2 3" xfId="129"/>
    <cellStyle name="Normal 2 3 2" xfId="233"/>
    <cellStyle name="Normal 2 4" xfId="234"/>
    <cellStyle name="Normal 2 5" xfId="235"/>
    <cellStyle name="Normal 2 6" xfId="236"/>
    <cellStyle name="Normal 2 7" xfId="237"/>
    <cellStyle name="Normal 2 8" xfId="238"/>
    <cellStyle name="Normal 2 9" xfId="239"/>
    <cellStyle name="Normal 2_AUG_TabChap2" xfId="240"/>
    <cellStyle name="Normal 20" xfId="241"/>
    <cellStyle name="Normal 21" xfId="242"/>
    <cellStyle name="Normal 22" xfId="243"/>
    <cellStyle name="Normal 23" xfId="244"/>
    <cellStyle name="Normal 24" xfId="245"/>
    <cellStyle name="Normal 24 2" xfId="246"/>
    <cellStyle name="Normal 25" xfId="247"/>
    <cellStyle name="Normal 25 2" xfId="323"/>
    <cellStyle name="Normal 25 3" xfId="335"/>
    <cellStyle name="Normal 26" xfId="248"/>
    <cellStyle name="Normal 26 2" xfId="325"/>
    <cellStyle name="Normal 27" xfId="316"/>
    <cellStyle name="Normal 28" xfId="326"/>
    <cellStyle name="Normal 29" xfId="328"/>
    <cellStyle name="Normal 3" xfId="7"/>
    <cellStyle name="Normal 3 2" xfId="130"/>
    <cellStyle name="Normal 3 3" xfId="249"/>
    <cellStyle name="Normal 3 4" xfId="250"/>
    <cellStyle name="Normal 30" xfId="330"/>
    <cellStyle name="Normal 31" xfId="334"/>
    <cellStyle name="Normal 32" xfId="341"/>
    <cellStyle name="Normal 4" xfId="9"/>
    <cellStyle name="Normal 4 2" xfId="11"/>
    <cellStyle name="Normal 4 3" xfId="251"/>
    <cellStyle name="Normal 5" xfId="17"/>
    <cellStyle name="Normal 5 2" xfId="252"/>
    <cellStyle name="Normal 5 3" xfId="253"/>
    <cellStyle name="Normal 6" xfId="93"/>
    <cellStyle name="Normal 6 2" xfId="254"/>
    <cellStyle name="Normal 7" xfId="94"/>
    <cellStyle name="Normal 7 2" xfId="255"/>
    <cellStyle name="Normal 8" xfId="95"/>
    <cellStyle name="Normal 8 2" xfId="256"/>
    <cellStyle name="Normal 9" xfId="257"/>
    <cellStyle name="Normal 9 2" xfId="258"/>
    <cellStyle name="Normal 9 2 2" xfId="259"/>
    <cellStyle name="Normal-blank" xfId="96"/>
    <cellStyle name="Normal-bottom" xfId="97"/>
    <cellStyle name="Normal-center" xfId="98"/>
    <cellStyle name="Normal-droit" xfId="99"/>
    <cellStyle name="Normal-droite" xfId="100"/>
    <cellStyle name="Normale 2" xfId="260"/>
    <cellStyle name="Normale 2 2" xfId="261"/>
    <cellStyle name="Normale 2 3" xfId="262"/>
    <cellStyle name="Normale 3" xfId="263"/>
    <cellStyle name="Normale 4" xfId="264"/>
    <cellStyle name="Normale_GRC" xfId="101"/>
    <cellStyle name="normální_Nove vystupy_DOPOCTENE" xfId="265"/>
    <cellStyle name="Normal-top" xfId="102"/>
    <cellStyle name="Note" xfId="103"/>
    <cellStyle name="Note 2" xfId="266"/>
    <cellStyle name="notes" xfId="104"/>
    <cellStyle name="Output" xfId="105"/>
    <cellStyle name="Percent [2]" xfId="106"/>
    <cellStyle name="Percent 2" xfId="267"/>
    <cellStyle name="Percent 2 2" xfId="268"/>
    <cellStyle name="Percent 3" xfId="269"/>
    <cellStyle name="Percent 3 2" xfId="270"/>
    <cellStyle name="Percent 4" xfId="271"/>
    <cellStyle name="Percentuale 2" xfId="272"/>
    <cellStyle name="Pourcentage" xfId="1" builtinId="5"/>
    <cellStyle name="Pourcentage 10" xfId="317"/>
    <cellStyle name="Pourcentage 11" xfId="327"/>
    <cellStyle name="Pourcentage 12" xfId="329"/>
    <cellStyle name="Pourcentage 13" xfId="331"/>
    <cellStyle name="Pourcentage 14" xfId="342"/>
    <cellStyle name="Pourcentage 2" xfId="3"/>
    <cellStyle name="Pourcentage 2 2" xfId="273"/>
    <cellStyle name="Pourcentage 2 3" xfId="340"/>
    <cellStyle name="Pourcentage 2 4" xfId="344"/>
    <cellStyle name="Pourcentage 3" xfId="18"/>
    <cellStyle name="Pourcentage 3 2" xfId="274"/>
    <cellStyle name="Pourcentage 3 2 2" xfId="324"/>
    <cellStyle name="Pourcentage 3 2 3" xfId="337"/>
    <cellStyle name="Pourcentage 4" xfId="107"/>
    <cellStyle name="Pourcentage 5" xfId="108"/>
    <cellStyle name="Pourcentage 6" xfId="109"/>
    <cellStyle name="Pourcentage 7" xfId="110"/>
    <cellStyle name="Pourcentage 8" xfId="111"/>
    <cellStyle name="Pourcentage 9" xfId="112"/>
    <cellStyle name="Prozent_SubCatperStud" xfId="275"/>
    <cellStyle name="Result" xfId="318"/>
    <cellStyle name="Result2" xfId="319"/>
    <cellStyle name="row" xfId="276"/>
    <cellStyle name="RowCodes" xfId="277"/>
    <cellStyle name="Row-Col Headings" xfId="278"/>
    <cellStyle name="RowTitles" xfId="279"/>
    <cellStyle name="RowTitles1-Detail" xfId="280"/>
    <cellStyle name="RowTitles-Col2" xfId="281"/>
    <cellStyle name="RowTitles-Detail" xfId="282"/>
    <cellStyle name="semestre" xfId="113"/>
    <cellStyle name="Snorm" xfId="114"/>
    <cellStyle name="socxn" xfId="115"/>
    <cellStyle name="Ss-titre" xfId="116"/>
    <cellStyle name="Standard_Info" xfId="283"/>
    <cellStyle name="Stub" xfId="117"/>
    <cellStyle name="Style 1" xfId="118"/>
    <cellStyle name="style1" xfId="119"/>
    <cellStyle name="Table dynamique - Catégorie" xfId="4"/>
    <cellStyle name="Table dynamique - Champ" xfId="5"/>
    <cellStyle name="Table dynamique - Coin" xfId="320"/>
    <cellStyle name="Table dynamique - Résultat" xfId="321"/>
    <cellStyle name="Table dynamique - Titre" xfId="322"/>
    <cellStyle name="Table dynamique - Valeur" xfId="6"/>
    <cellStyle name="Table No." xfId="284"/>
    <cellStyle name="Table Title" xfId="285"/>
    <cellStyle name="temp" xfId="286"/>
    <cellStyle name="tête chapitre" xfId="120"/>
    <cellStyle name="TEXT" xfId="121"/>
    <cellStyle name="Title" xfId="122"/>
    <cellStyle name="title1" xfId="287"/>
    <cellStyle name="Top" xfId="123"/>
    <cellStyle name="Total 10" xfId="288"/>
    <cellStyle name="Total 10 2" xfId="289"/>
    <cellStyle name="Total 11" xfId="290"/>
    <cellStyle name="Total 11 2" xfId="291"/>
    <cellStyle name="Total 12" xfId="292"/>
    <cellStyle name="Total 12 2" xfId="293"/>
    <cellStyle name="Total 13" xfId="294"/>
    <cellStyle name="Total 13 2" xfId="295"/>
    <cellStyle name="Total 2" xfId="296"/>
    <cellStyle name="Total 2 2" xfId="297"/>
    <cellStyle name="Total 3" xfId="298"/>
    <cellStyle name="Total 3 2" xfId="299"/>
    <cellStyle name="Total 4" xfId="300"/>
    <cellStyle name="Total 4 2" xfId="301"/>
    <cellStyle name="Total 5" xfId="302"/>
    <cellStyle name="Total 5 2" xfId="303"/>
    <cellStyle name="Total 6" xfId="304"/>
    <cellStyle name="Total 6 2" xfId="305"/>
    <cellStyle name="Total 7" xfId="306"/>
    <cellStyle name="Total 7 2" xfId="307"/>
    <cellStyle name="Total 8" xfId="308"/>
    <cellStyle name="Total 8 2" xfId="309"/>
    <cellStyle name="Total 9" xfId="310"/>
    <cellStyle name="Total 9 2" xfId="311"/>
    <cellStyle name="Totals" xfId="124"/>
    <cellStyle name="Virgule fixe" xfId="125"/>
    <cellStyle name="Warning Text" xfId="126"/>
    <cellStyle name="Wrapped" xfId="127"/>
    <cellStyle name="Обычный_Лист1" xfId="312"/>
    <cellStyle name="쉼표 [0] 2 2" xfId="313"/>
    <cellStyle name="표준 4" xfId="314"/>
    <cellStyle name="標準_SOCX_JPN97" xfId="128"/>
  </cellStyles>
  <dxfs count="8">
    <dxf>
      <font>
        <b/>
        <i val="0"/>
        <color rgb="FFFF0000"/>
      </font>
    </dxf>
    <dxf>
      <font>
        <color rgb="FFFF0000"/>
      </font>
    </dxf>
    <dxf>
      <font>
        <b/>
        <i val="0"/>
        <color rgb="FFFF0000"/>
      </font>
    </dxf>
    <dxf>
      <font>
        <color rgb="FFFF0000"/>
      </font>
    </dxf>
    <dxf>
      <font>
        <b/>
        <i val="0"/>
        <color rgb="FFFF0000"/>
      </font>
    </dxf>
    <dxf>
      <font>
        <color rgb="FFFF0000"/>
      </font>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800000"/>
      <color rgb="FFE46C0A"/>
      <color rgb="FF31859C"/>
      <color rgb="FF00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styles" Target="style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externalLink" Target="externalLinks/externalLink2.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3.xml"/><Relationship Id="rId85"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externalLink" Target="externalLinks/externalLink1.xml"/><Relationship Id="rId81" Type="http://schemas.openxmlformats.org/officeDocument/2006/relationships/externalLink" Target="externalLinks/externalLink4.xml"/><Relationship Id="rId86"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61" Type="http://schemas.openxmlformats.org/officeDocument/2006/relationships/worksheet" Target="worksheets/sheet61.xml"/><Relationship Id="rId82" Type="http://schemas.openxmlformats.org/officeDocument/2006/relationships/externalLink" Target="externalLinks/externalLink5.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46.xml.rels><?xml version="1.0" encoding="UTF-8" standalone="yes"?>
<Relationships xmlns="http://schemas.openxmlformats.org/package/2006/relationships"><Relationship Id="rId2" Type="http://schemas.openxmlformats.org/officeDocument/2006/relationships/chartUserShapes" Target="../drawings/drawing53.xml"/><Relationship Id="rId1" Type="http://schemas.openxmlformats.org/officeDocument/2006/relationships/themeOverride" Target="../theme/themeOverride3.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_rels/chart71.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8968138606034761E-2"/>
          <c:y val="3.2064285714285698E-2"/>
          <c:w val="0.8667999750371842"/>
          <c:h val="0.80227935962980934"/>
        </c:manualLayout>
      </c:layout>
      <c:lineChart>
        <c:grouping val="standard"/>
        <c:varyColors val="0"/>
        <c:ser>
          <c:idx val="5"/>
          <c:order val="0"/>
          <c:tx>
            <c:strRef>
              <c:f>'Fig 2.2'!$C$5</c:f>
              <c:strCache>
                <c:ptCount val="1"/>
                <c:pt idx="0">
                  <c:v>Obs</c:v>
                </c:pt>
              </c:strCache>
            </c:strRef>
          </c:tx>
          <c:spPr>
            <a:ln w="50800">
              <a:solidFill>
                <a:schemeClr val="bg1">
                  <a:lumMod val="50000"/>
                </a:schemeClr>
              </a:solidFill>
            </a:ln>
          </c:spPr>
          <c:marker>
            <c:symbol val="none"/>
          </c:marker>
          <c:cat>
            <c:numRef>
              <c:f>'Fig 2.2'!$D$4:$BV$4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2.2'!$D$5:$BT$5</c:f>
              <c:numCache>
                <c:formatCode>0.0%</c:formatCode>
                <c:ptCount val="69"/>
                <c:pt idx="2">
                  <c:v>0.11704358342039307</c:v>
                </c:pt>
                <c:pt idx="3">
                  <c:v>0.11789521213031849</c:v>
                </c:pt>
                <c:pt idx="4">
                  <c:v>0.11878870517405175</c:v>
                </c:pt>
                <c:pt idx="5">
                  <c:v>0.12080228634336061</c:v>
                </c:pt>
                <c:pt idx="6">
                  <c:v>0.12110314339682009</c:v>
                </c:pt>
                <c:pt idx="7">
                  <c:v>0.12250736090675185</c:v>
                </c:pt>
                <c:pt idx="8">
                  <c:v>0.12376110404451111</c:v>
                </c:pt>
                <c:pt idx="9">
                  <c:v>0.13255875340126819</c:v>
                </c:pt>
                <c:pt idx="10">
                  <c:v>0.13294390489212551</c:v>
                </c:pt>
                <c:pt idx="11">
                  <c:v>0.1345489242329542</c:v>
                </c:pt>
                <c:pt idx="12">
                  <c:v>0.13735528735636846</c:v>
                </c:pt>
                <c:pt idx="13">
                  <c:v>0.13957966787820464</c:v>
                </c:pt>
                <c:pt idx="14">
                  <c:v>0.14112712965771884</c:v>
                </c:pt>
                <c:pt idx="15">
                  <c:v>0.14004952732904383</c:v>
                </c:pt>
                <c:pt idx="16">
                  <c:v>0.14007175693093463</c:v>
                </c:pt>
                <c:pt idx="17">
                  <c:v>0.13806169314941102</c:v>
                </c:pt>
                <c:pt idx="18">
                  <c:v>0.13789548808430568</c:v>
                </c:pt>
              </c:numCache>
            </c:numRef>
          </c:val>
          <c:smooth val="0"/>
          <c:extLst>
            <c:ext xmlns:c16="http://schemas.microsoft.com/office/drawing/2014/chart" uri="{C3380CC4-5D6E-409C-BE32-E72D297353CC}">
              <c16:uniqueId val="{00000000-4C7A-43FD-990B-028634CDAF8D}"/>
            </c:ext>
          </c:extLst>
        </c:ser>
        <c:ser>
          <c:idx val="1"/>
          <c:order val="1"/>
          <c:tx>
            <c:strRef>
              <c:f>'Fig 2.2'!$C$6</c:f>
              <c:strCache>
                <c:ptCount val="1"/>
                <c:pt idx="0">
                  <c:v>1,8%</c:v>
                </c:pt>
              </c:strCache>
            </c:strRef>
          </c:tx>
          <c:spPr>
            <a:ln w="28575">
              <a:solidFill>
                <a:srgbClr val="006600"/>
              </a:solidFill>
            </a:ln>
          </c:spPr>
          <c:marker>
            <c:symbol val="none"/>
          </c:marker>
          <c:cat>
            <c:numRef>
              <c:f>'Fig 2.2'!$D$4:$BV$4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2.2'!$D$6:$BV$6</c:f>
              <c:numCache>
                <c:formatCode>0.0%</c:formatCode>
                <c:ptCount val="71"/>
                <c:pt idx="18">
                  <c:v>0.13789548808430568</c:v>
                </c:pt>
                <c:pt idx="19">
                  <c:v>0.13725671764027911</c:v>
                </c:pt>
                <c:pt idx="20">
                  <c:v>0.1377757971846893</c:v>
                </c:pt>
                <c:pt idx="21">
                  <c:v>0.13776818890195908</c:v>
                </c:pt>
                <c:pt idx="22">
                  <c:v>0.13788445461310783</c:v>
                </c:pt>
                <c:pt idx="23">
                  <c:v>0.13833608183615054</c:v>
                </c:pt>
                <c:pt idx="24">
                  <c:v>0.13864516902869398</c:v>
                </c:pt>
                <c:pt idx="25">
                  <c:v>0.13880395001310952</c:v>
                </c:pt>
                <c:pt idx="26">
                  <c:v>0.13869596318815564</c:v>
                </c:pt>
                <c:pt idx="27">
                  <c:v>0.1384571780972059</c:v>
                </c:pt>
                <c:pt idx="28">
                  <c:v>0.1381959236329737</c:v>
                </c:pt>
                <c:pt idx="29">
                  <c:v>0.1378135297251358</c:v>
                </c:pt>
                <c:pt idx="30">
                  <c:v>0.13715652216037758</c:v>
                </c:pt>
                <c:pt idx="31">
                  <c:v>0.13642930989872371</c:v>
                </c:pt>
                <c:pt idx="32">
                  <c:v>0.13565675032191271</c:v>
                </c:pt>
                <c:pt idx="33">
                  <c:v>0.13519606637412823</c:v>
                </c:pt>
                <c:pt idx="34">
                  <c:v>0.1346884355275173</c:v>
                </c:pt>
                <c:pt idx="35">
                  <c:v>0.13413175207936751</c:v>
                </c:pt>
                <c:pt idx="36">
                  <c:v>0.13351186096929993</c:v>
                </c:pt>
                <c:pt idx="37">
                  <c:v>0.13291798678929598</c:v>
                </c:pt>
                <c:pt idx="38">
                  <c:v>0.13226814957748492</c:v>
                </c:pt>
                <c:pt idx="39">
                  <c:v>0.13157101188520626</c:v>
                </c:pt>
                <c:pt idx="40">
                  <c:v>0.13092530623226567</c:v>
                </c:pt>
                <c:pt idx="41">
                  <c:v>0.13025379434583431</c:v>
                </c:pt>
                <c:pt idx="42">
                  <c:v>0.129639416272676</c:v>
                </c:pt>
                <c:pt idx="43">
                  <c:v>0.12912806249787406</c:v>
                </c:pt>
                <c:pt idx="44">
                  <c:v>0.12859433754087277</c:v>
                </c:pt>
                <c:pt idx="45">
                  <c:v>0.12805312826451307</c:v>
                </c:pt>
                <c:pt idx="46">
                  <c:v>0.12747690070811102</c:v>
                </c:pt>
                <c:pt idx="47">
                  <c:v>0.12691360360402729</c:v>
                </c:pt>
                <c:pt idx="48">
                  <c:v>0.12632457537488617</c:v>
                </c:pt>
                <c:pt idx="49">
                  <c:v>0.12575488399563317</c:v>
                </c:pt>
                <c:pt idx="50">
                  <c:v>0.12519775694323754</c:v>
                </c:pt>
                <c:pt idx="51">
                  <c:v>0.12468808410134882</c:v>
                </c:pt>
                <c:pt idx="52">
                  <c:v>0.12418779245381339</c:v>
                </c:pt>
                <c:pt idx="53">
                  <c:v>0.12368077149001139</c:v>
                </c:pt>
                <c:pt idx="54">
                  <c:v>0.12332088281630725</c:v>
                </c:pt>
                <c:pt idx="55">
                  <c:v>0.12275164098015762</c:v>
                </c:pt>
                <c:pt idx="56">
                  <c:v>0.12221307250055728</c:v>
                </c:pt>
                <c:pt idx="57">
                  <c:v>0.12168308116007472</c:v>
                </c:pt>
                <c:pt idx="58">
                  <c:v>0.1211323325773872</c:v>
                </c:pt>
                <c:pt idx="59">
                  <c:v>0.12058381834285294</c:v>
                </c:pt>
                <c:pt idx="60">
                  <c:v>0.12006730231110749</c:v>
                </c:pt>
                <c:pt idx="61">
                  <c:v>0.11961219345040022</c:v>
                </c:pt>
                <c:pt idx="62">
                  <c:v>0.11922105822016013</c:v>
                </c:pt>
                <c:pt idx="63">
                  <c:v>0.11886055616311696</c:v>
                </c:pt>
                <c:pt idx="64">
                  <c:v>0.11855040856978709</c:v>
                </c:pt>
                <c:pt idx="65">
                  <c:v>0.11831305006800057</c:v>
                </c:pt>
                <c:pt idx="66">
                  <c:v>0.11812456587260904</c:v>
                </c:pt>
                <c:pt idx="67">
                  <c:v>0.11797684220625999</c:v>
                </c:pt>
                <c:pt idx="68">
                  <c:v>0.11784953812014456</c:v>
                </c:pt>
                <c:pt idx="69">
                  <c:v>0.11778515180849614</c:v>
                </c:pt>
                <c:pt idx="70">
                  <c:v>0.11778277647309482</c:v>
                </c:pt>
              </c:numCache>
            </c:numRef>
          </c:val>
          <c:smooth val="0"/>
          <c:extLst>
            <c:ext xmlns:c16="http://schemas.microsoft.com/office/drawing/2014/chart" uri="{C3380CC4-5D6E-409C-BE32-E72D297353CC}">
              <c16:uniqueId val="{00000001-4C7A-43FD-990B-028634CDAF8D}"/>
            </c:ext>
          </c:extLst>
        </c:ser>
        <c:ser>
          <c:idx val="2"/>
          <c:order val="2"/>
          <c:tx>
            <c:strRef>
              <c:f>'Fig 2.2'!$C$7</c:f>
              <c:strCache>
                <c:ptCount val="1"/>
                <c:pt idx="0">
                  <c:v>1,5%</c:v>
                </c:pt>
              </c:strCache>
            </c:strRef>
          </c:tx>
          <c:spPr>
            <a:ln w="28575">
              <a:solidFill>
                <a:srgbClr val="31859C"/>
              </a:solidFill>
            </a:ln>
          </c:spPr>
          <c:marker>
            <c:symbol val="none"/>
          </c:marker>
          <c:cat>
            <c:numRef>
              <c:f>'Fig 2.2'!$D$4:$BV$4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2.2'!$D$7:$BV$7</c:f>
              <c:numCache>
                <c:formatCode>0.0%</c:formatCode>
                <c:ptCount val="71"/>
                <c:pt idx="18">
                  <c:v>0.13789548808430568</c:v>
                </c:pt>
                <c:pt idx="19">
                  <c:v>0.1372566509834568</c:v>
                </c:pt>
                <c:pt idx="20">
                  <c:v>0.13777573222766243</c:v>
                </c:pt>
                <c:pt idx="21">
                  <c:v>0.13776812578847705</c:v>
                </c:pt>
                <c:pt idx="22">
                  <c:v>0.13788439920027648</c:v>
                </c:pt>
                <c:pt idx="23">
                  <c:v>0.13837235365742362</c:v>
                </c:pt>
                <c:pt idx="24">
                  <c:v>0.13875131254201564</c:v>
                </c:pt>
                <c:pt idx="25">
                  <c:v>0.13901186383606243</c:v>
                </c:pt>
                <c:pt idx="26">
                  <c:v>0.1390316737283305</c:v>
                </c:pt>
                <c:pt idx="27">
                  <c:v>0.13894420888991663</c:v>
                </c:pt>
                <c:pt idx="28">
                  <c:v>0.13886016123445161</c:v>
                </c:pt>
                <c:pt idx="29">
                  <c:v>0.13868379097768763</c:v>
                </c:pt>
                <c:pt idx="30">
                  <c:v>0.13825966976076792</c:v>
                </c:pt>
                <c:pt idx="31">
                  <c:v>0.13778415538797001</c:v>
                </c:pt>
                <c:pt idx="32">
                  <c:v>0.13728610313007725</c:v>
                </c:pt>
                <c:pt idx="33">
                  <c:v>0.13709189589730333</c:v>
                </c:pt>
                <c:pt idx="34">
                  <c:v>0.13684158488694023</c:v>
                </c:pt>
                <c:pt idx="35">
                  <c:v>0.13653563466320759</c:v>
                </c:pt>
                <c:pt idx="36">
                  <c:v>0.13615802661675927</c:v>
                </c:pt>
                <c:pt idx="37">
                  <c:v>0.1357971545239916</c:v>
                </c:pt>
                <c:pt idx="38">
                  <c:v>0.13538428100313724</c:v>
                </c:pt>
                <c:pt idx="39">
                  <c:v>0.13490427121918513</c:v>
                </c:pt>
                <c:pt idx="40">
                  <c:v>0.13447148005463402</c:v>
                </c:pt>
                <c:pt idx="41">
                  <c:v>0.13400459274437368</c:v>
                </c:pt>
                <c:pt idx="42">
                  <c:v>0.13358816096857476</c:v>
                </c:pt>
                <c:pt idx="43">
                  <c:v>0.13327024193585202</c:v>
                </c:pt>
                <c:pt idx="44">
                  <c:v>0.13292253444180174</c:v>
                </c:pt>
                <c:pt idx="45">
                  <c:v>0.13256072235437424</c:v>
                </c:pt>
                <c:pt idx="46">
                  <c:v>0.13215928660362089</c:v>
                </c:pt>
                <c:pt idx="47">
                  <c:v>0.13176297678601204</c:v>
                </c:pt>
                <c:pt idx="48">
                  <c:v>0.13133011570248951</c:v>
                </c:pt>
                <c:pt idx="49">
                  <c:v>0.13091471677988781</c:v>
                </c:pt>
                <c:pt idx="50">
                  <c:v>0.13050818823392635</c:v>
                </c:pt>
                <c:pt idx="51">
                  <c:v>0.1301442218896563</c:v>
                </c:pt>
                <c:pt idx="52">
                  <c:v>0.12978004885693523</c:v>
                </c:pt>
                <c:pt idx="53">
                  <c:v>0.12939954255855449</c:v>
                </c:pt>
                <c:pt idx="54">
                  <c:v>0.12908802319802318</c:v>
                </c:pt>
                <c:pt idx="55">
                  <c:v>0.12873608078544782</c:v>
                </c:pt>
                <c:pt idx="56">
                  <c:v>0.1282960565929312</c:v>
                </c:pt>
                <c:pt idx="57">
                  <c:v>0.12786932825280975</c:v>
                </c:pt>
                <c:pt idx="58">
                  <c:v>0.12741012563366799</c:v>
                </c:pt>
                <c:pt idx="59">
                  <c:v>0.12695758227960954</c:v>
                </c:pt>
                <c:pt idx="60">
                  <c:v>0.12652890311918361</c:v>
                </c:pt>
                <c:pt idx="61">
                  <c:v>0.12615895406964137</c:v>
                </c:pt>
                <c:pt idx="62">
                  <c:v>0.12585304087235671</c:v>
                </c:pt>
                <c:pt idx="63">
                  <c:v>0.12557561654072052</c:v>
                </c:pt>
                <c:pt idx="64">
                  <c:v>0.12534135496545473</c:v>
                </c:pt>
                <c:pt idx="65">
                  <c:v>0.12517892801013492</c:v>
                </c:pt>
                <c:pt idx="66">
                  <c:v>0.12506683711148495</c:v>
                </c:pt>
                <c:pt idx="67">
                  <c:v>0.12499112370394265</c:v>
                </c:pt>
                <c:pt idx="68">
                  <c:v>0.12493135927111616</c:v>
                </c:pt>
                <c:pt idx="69">
                  <c:v>0.1249361560618293</c:v>
                </c:pt>
                <c:pt idx="70">
                  <c:v>0.12500349475094327</c:v>
                </c:pt>
              </c:numCache>
            </c:numRef>
          </c:val>
          <c:smooth val="0"/>
          <c:extLst>
            <c:ext xmlns:c16="http://schemas.microsoft.com/office/drawing/2014/chart" uri="{C3380CC4-5D6E-409C-BE32-E72D297353CC}">
              <c16:uniqueId val="{00000002-4C7A-43FD-990B-028634CDAF8D}"/>
            </c:ext>
          </c:extLst>
        </c:ser>
        <c:ser>
          <c:idx val="3"/>
          <c:order val="3"/>
          <c:tx>
            <c:strRef>
              <c:f>'Fig 2.2'!$C$8</c:f>
              <c:strCache>
                <c:ptCount val="1"/>
                <c:pt idx="0">
                  <c:v>1,3%</c:v>
                </c:pt>
              </c:strCache>
            </c:strRef>
          </c:tx>
          <c:spPr>
            <a:ln w="28575">
              <a:solidFill>
                <a:srgbClr val="E46C0A"/>
              </a:solidFill>
            </a:ln>
          </c:spPr>
          <c:marker>
            <c:symbol val="none"/>
          </c:marker>
          <c:cat>
            <c:numRef>
              <c:f>'Fig 2.2'!$D$4:$BV$4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2.2'!$D$8:$BV$8</c:f>
              <c:numCache>
                <c:formatCode>0.0%</c:formatCode>
                <c:ptCount val="71"/>
                <c:pt idx="18">
                  <c:v>0.13789548808430568</c:v>
                </c:pt>
                <c:pt idx="19">
                  <c:v>0.13725671764027911</c:v>
                </c:pt>
                <c:pt idx="20">
                  <c:v>0.1377757971846893</c:v>
                </c:pt>
                <c:pt idx="21">
                  <c:v>0.1377685810233939</c:v>
                </c:pt>
                <c:pt idx="22">
                  <c:v>0.13788445461310786</c:v>
                </c:pt>
                <c:pt idx="23">
                  <c:v>0.13839844612602961</c:v>
                </c:pt>
                <c:pt idx="24">
                  <c:v>0.13882417252026544</c:v>
                </c:pt>
                <c:pt idx="25">
                  <c:v>0.13915256078079352</c:v>
                </c:pt>
                <c:pt idx="26">
                  <c:v>0.13926062289773844</c:v>
                </c:pt>
                <c:pt idx="27">
                  <c:v>0.13928049658017735</c:v>
                </c:pt>
                <c:pt idx="28">
                  <c:v>0.13932262804613144</c:v>
                </c:pt>
                <c:pt idx="29">
                  <c:v>0.13929088461287054</c:v>
                </c:pt>
                <c:pt idx="30">
                  <c:v>0.13902709385913167</c:v>
                </c:pt>
                <c:pt idx="31">
                  <c:v>0.13872850789241142</c:v>
                </c:pt>
                <c:pt idx="32">
                  <c:v>0.13842436215529319</c:v>
                </c:pt>
                <c:pt idx="33">
                  <c:v>0.13841761955732285</c:v>
                </c:pt>
                <c:pt idx="34">
                  <c:v>0.13834880015094869</c:v>
                </c:pt>
                <c:pt idx="35">
                  <c:v>0.13822074096815098</c:v>
                </c:pt>
                <c:pt idx="36">
                  <c:v>0.13801605787018054</c:v>
                </c:pt>
                <c:pt idx="37">
                  <c:v>0.13782410251129706</c:v>
                </c:pt>
                <c:pt idx="38">
                  <c:v>0.13757377801070189</c:v>
                </c:pt>
                <c:pt idx="39">
                  <c:v>0.13725064146413601</c:v>
                </c:pt>
                <c:pt idx="40">
                  <c:v>0.13697011621548161</c:v>
                </c:pt>
                <c:pt idx="41">
                  <c:v>0.13665064277364053</c:v>
                </c:pt>
                <c:pt idx="42">
                  <c:v>0.13637706788877327</c:v>
                </c:pt>
                <c:pt idx="43">
                  <c:v>0.13619953347911273</c:v>
                </c:pt>
                <c:pt idx="44">
                  <c:v>0.13598686311820185</c:v>
                </c:pt>
                <c:pt idx="45">
                  <c:v>0.13575782154594332</c:v>
                </c:pt>
                <c:pt idx="46">
                  <c:v>0.13548134860879585</c:v>
                </c:pt>
                <c:pt idx="47">
                  <c:v>0.13520717271209534</c:v>
                </c:pt>
                <c:pt idx="48">
                  <c:v>0.13488985455558558</c:v>
                </c:pt>
                <c:pt idx="49">
                  <c:v>0.13458656473931147</c:v>
                </c:pt>
                <c:pt idx="50">
                  <c:v>0.134286484217366</c:v>
                </c:pt>
                <c:pt idx="51">
                  <c:v>0.13402568448525901</c:v>
                </c:pt>
                <c:pt idx="52">
                  <c:v>0.13375885950788211</c:v>
                </c:pt>
                <c:pt idx="53">
                  <c:v>0.13346886694518029</c:v>
                </c:pt>
                <c:pt idx="54">
                  <c:v>0.13325271693804297</c:v>
                </c:pt>
                <c:pt idx="55">
                  <c:v>0.13299557292426148</c:v>
                </c:pt>
                <c:pt idx="56">
                  <c:v>0.13263423909760644</c:v>
                </c:pt>
                <c:pt idx="57">
                  <c:v>0.13228105880264274</c:v>
                </c:pt>
                <c:pt idx="58">
                  <c:v>0.13188883271109131</c:v>
                </c:pt>
                <c:pt idx="59">
                  <c:v>0.13149724310868513</c:v>
                </c:pt>
                <c:pt idx="60">
                  <c:v>0.13112445086790925</c:v>
                </c:pt>
                <c:pt idx="61">
                  <c:v>0.13080687130916988</c:v>
                </c:pt>
                <c:pt idx="62">
                  <c:v>0.13054965088687612</c:v>
                </c:pt>
                <c:pt idx="63">
                  <c:v>0.13031629666243807</c:v>
                </c:pt>
                <c:pt idx="64">
                  <c:v>0.13012040652600221</c:v>
                </c:pt>
                <c:pt idx="65">
                  <c:v>0.12999258272349323</c:v>
                </c:pt>
                <c:pt idx="66">
                  <c:v>0.12991212336499311</c:v>
                </c:pt>
                <c:pt idx="67">
                  <c:v>0.12986222226916255</c:v>
                </c:pt>
                <c:pt idx="68">
                  <c:v>0.12982232426976115</c:v>
                </c:pt>
                <c:pt idx="69">
                  <c:v>0.12984425250772177</c:v>
                </c:pt>
                <c:pt idx="70">
                  <c:v>0.12992600541469557</c:v>
                </c:pt>
              </c:numCache>
            </c:numRef>
          </c:val>
          <c:smooth val="0"/>
          <c:extLst>
            <c:ext xmlns:c16="http://schemas.microsoft.com/office/drawing/2014/chart" uri="{C3380CC4-5D6E-409C-BE32-E72D297353CC}">
              <c16:uniqueId val="{00000003-4C7A-43FD-990B-028634CDAF8D}"/>
            </c:ext>
          </c:extLst>
        </c:ser>
        <c:ser>
          <c:idx val="4"/>
          <c:order val="4"/>
          <c:tx>
            <c:strRef>
              <c:f>'Fig 2.2'!$C$9</c:f>
              <c:strCache>
                <c:ptCount val="1"/>
                <c:pt idx="0">
                  <c:v>1%</c:v>
                </c:pt>
              </c:strCache>
            </c:strRef>
          </c:tx>
          <c:spPr>
            <a:ln w="28575">
              <a:solidFill>
                <a:srgbClr val="800000"/>
              </a:solidFill>
            </a:ln>
          </c:spPr>
          <c:marker>
            <c:symbol val="none"/>
          </c:marker>
          <c:cat>
            <c:numRef>
              <c:f>'Fig 2.2'!$D$4:$BV$4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2.2'!$D$9:$BV$9</c:f>
              <c:numCache>
                <c:formatCode>0.0%</c:formatCode>
                <c:ptCount val="71"/>
                <c:pt idx="18">
                  <c:v>0.13789548808430568</c:v>
                </c:pt>
                <c:pt idx="19">
                  <c:v>0.13725671764027911</c:v>
                </c:pt>
                <c:pt idx="20">
                  <c:v>0.1377757971846893</c:v>
                </c:pt>
                <c:pt idx="21">
                  <c:v>0.13776818890195908</c:v>
                </c:pt>
                <c:pt idx="22">
                  <c:v>0.13788446040194091</c:v>
                </c:pt>
                <c:pt idx="23">
                  <c:v>0.13844063160083755</c:v>
                </c:pt>
                <c:pt idx="24">
                  <c:v>0.1389368899312125</c:v>
                </c:pt>
                <c:pt idx="25">
                  <c:v>0.13936476506098211</c:v>
                </c:pt>
                <c:pt idx="26">
                  <c:v>0.13960243241805467</c:v>
                </c:pt>
                <c:pt idx="27">
                  <c:v>0.13978084514341746</c:v>
                </c:pt>
                <c:pt idx="28">
                  <c:v>0.14001090058106863</c:v>
                </c:pt>
                <c:pt idx="29">
                  <c:v>0.1401935121863635</c:v>
                </c:pt>
                <c:pt idx="30">
                  <c:v>0.14017208539233889</c:v>
                </c:pt>
                <c:pt idx="31">
                  <c:v>0.14015585979174006</c:v>
                </c:pt>
                <c:pt idx="32">
                  <c:v>0.14014370965503201</c:v>
                </c:pt>
                <c:pt idx="33">
                  <c:v>0.14042129184564375</c:v>
                </c:pt>
                <c:pt idx="34">
                  <c:v>0.14063156681595548</c:v>
                </c:pt>
                <c:pt idx="35">
                  <c:v>0.14077526031409013</c:v>
                </c:pt>
                <c:pt idx="36">
                  <c:v>0.14084010965448224</c:v>
                </c:pt>
                <c:pt idx="37">
                  <c:v>0.14090977601781188</c:v>
                </c:pt>
                <c:pt idx="38">
                  <c:v>0.1409154012221413</c:v>
                </c:pt>
                <c:pt idx="39">
                  <c:v>0.14084098231877004</c:v>
                </c:pt>
                <c:pt idx="40">
                  <c:v>0.14080583738823022</c:v>
                </c:pt>
                <c:pt idx="41">
                  <c:v>0.14072290427075396</c:v>
                </c:pt>
                <c:pt idx="42">
                  <c:v>0.14067930014966734</c:v>
                </c:pt>
                <c:pt idx="43">
                  <c:v>0.14073273705563699</c:v>
                </c:pt>
                <c:pt idx="44">
                  <c:v>0.14074717671567752</c:v>
                </c:pt>
                <c:pt idx="45">
                  <c:v>0.14073379219385321</c:v>
                </c:pt>
                <c:pt idx="46">
                  <c:v>0.14066903570576303</c:v>
                </c:pt>
                <c:pt idx="47">
                  <c:v>0.14059825957938232</c:v>
                </c:pt>
                <c:pt idx="48">
                  <c:v>0.14047760679685059</c:v>
                </c:pt>
                <c:pt idx="49">
                  <c:v>0.14036511292573453</c:v>
                </c:pt>
                <c:pt idx="50">
                  <c:v>0.14024932400735848</c:v>
                </c:pt>
                <c:pt idx="51">
                  <c:v>0.14016952446465936</c:v>
                </c:pt>
                <c:pt idx="52">
                  <c:v>0.14007935347404071</c:v>
                </c:pt>
                <c:pt idx="53">
                  <c:v>0.14000906435758959</c:v>
                </c:pt>
                <c:pt idx="54">
                  <c:v>0.13988992997341179</c:v>
                </c:pt>
                <c:pt idx="55">
                  <c:v>0.13967037678928079</c:v>
                </c:pt>
                <c:pt idx="56">
                  <c:v>0.13946099532313308</c:v>
                </c:pt>
                <c:pt idx="57">
                  <c:v>0.13925180357763506</c:v>
                </c:pt>
                <c:pt idx="58">
                  <c:v>0.13899241431120202</c:v>
                </c:pt>
                <c:pt idx="59">
                  <c:v>0.13872555524572669</c:v>
                </c:pt>
                <c:pt idx="60">
                  <c:v>0.13846989257288192</c:v>
                </c:pt>
                <c:pt idx="61">
                  <c:v>0.13826217171061569</c:v>
                </c:pt>
                <c:pt idx="62">
                  <c:v>0.13810953018349389</c:v>
                </c:pt>
                <c:pt idx="63">
                  <c:v>0.13797378265319643</c:v>
                </c:pt>
                <c:pt idx="64">
                  <c:v>0.13786693102421577</c:v>
                </c:pt>
                <c:pt idx="65">
                  <c:v>0.13782207402932975</c:v>
                </c:pt>
                <c:pt idx="66">
                  <c:v>0.13781692449222596</c:v>
                </c:pt>
                <c:pt idx="67">
                  <c:v>0.1378355170842733</c:v>
                </c:pt>
                <c:pt idx="68">
                  <c:v>0.13785835889297132</c:v>
                </c:pt>
                <c:pt idx="69">
                  <c:v>0.13793732674103851</c:v>
                </c:pt>
                <c:pt idx="70">
                  <c:v>0.13807155398652249</c:v>
                </c:pt>
              </c:numCache>
            </c:numRef>
          </c:val>
          <c:smooth val="0"/>
          <c:extLst>
            <c:ext xmlns:c16="http://schemas.microsoft.com/office/drawing/2014/chart" uri="{C3380CC4-5D6E-409C-BE32-E72D297353CC}">
              <c16:uniqueId val="{00000004-4C7A-43FD-990B-028634CDAF8D}"/>
            </c:ext>
          </c:extLst>
        </c:ser>
        <c:dLbls>
          <c:showLegendKey val="0"/>
          <c:showVal val="0"/>
          <c:showCatName val="0"/>
          <c:showSerName val="0"/>
          <c:showPercent val="0"/>
          <c:showBubbleSize val="0"/>
        </c:dLbls>
        <c:smooth val="0"/>
        <c:axId val="100319232"/>
        <c:axId val="100320768"/>
      </c:lineChart>
      <c:catAx>
        <c:axId val="100319232"/>
        <c:scaling>
          <c:orientation val="minMax"/>
        </c:scaling>
        <c:delete val="0"/>
        <c:axPos val="b"/>
        <c:numFmt formatCode="General" sourceLinked="1"/>
        <c:majorTickMark val="out"/>
        <c:minorTickMark val="none"/>
        <c:tickLblPos val="nextTo"/>
        <c:txPr>
          <a:bodyPr rot="-5400000" vert="horz"/>
          <a:lstStyle/>
          <a:p>
            <a:pPr>
              <a:defRPr/>
            </a:pPr>
            <a:endParaRPr lang="fr-FR"/>
          </a:p>
        </c:txPr>
        <c:crossAx val="100320768"/>
        <c:crosses val="autoZero"/>
        <c:auto val="1"/>
        <c:lblAlgn val="ctr"/>
        <c:lblOffset val="100"/>
        <c:tickLblSkip val="10"/>
        <c:noMultiLvlLbl val="0"/>
      </c:catAx>
      <c:valAx>
        <c:axId val="100320768"/>
        <c:scaling>
          <c:orientation val="minMax"/>
          <c:max val="0.15000000000000008"/>
          <c:min val="0.11"/>
        </c:scaling>
        <c:delete val="0"/>
        <c:axPos val="l"/>
        <c:majorGridlines/>
        <c:title>
          <c:tx>
            <c:rich>
              <a:bodyPr rot="-5400000" vert="horz"/>
              <a:lstStyle/>
              <a:p>
                <a:pPr>
                  <a:defRPr/>
                </a:pPr>
                <a:r>
                  <a:rPr lang="en-US"/>
                  <a:t>en % du PIB</a:t>
                </a:r>
              </a:p>
            </c:rich>
          </c:tx>
          <c:layout/>
          <c:overlay val="0"/>
        </c:title>
        <c:numFmt formatCode="0%" sourceLinked="0"/>
        <c:majorTickMark val="out"/>
        <c:minorTickMark val="none"/>
        <c:tickLblPos val="nextTo"/>
        <c:crossAx val="100319232"/>
        <c:crosses val="autoZero"/>
        <c:crossBetween val="between"/>
        <c:majorUnit val="1.0000000000000005E-2"/>
      </c:valAx>
    </c:plotArea>
    <c:legend>
      <c:legendPos val="b"/>
      <c:layout>
        <c:manualLayout>
          <c:xMode val="edge"/>
          <c:yMode val="edge"/>
          <c:x val="0.17662770608354492"/>
          <c:y val="0.92990807428692268"/>
          <c:w val="0.75135605296277419"/>
          <c:h val="5.6201751004900609E-2"/>
        </c:manualLayout>
      </c:layout>
      <c:overlay val="0"/>
    </c:legend>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627688902985547"/>
          <c:y val="3.2064285714285698E-2"/>
          <c:w val="0.78949135454474995"/>
          <c:h val="0.68677796246193412"/>
        </c:manualLayout>
      </c:layout>
      <c:lineChart>
        <c:grouping val="standard"/>
        <c:varyColors val="0"/>
        <c:ser>
          <c:idx val="2"/>
          <c:order val="0"/>
          <c:tx>
            <c:strRef>
              <c:f>'Fig 2.9'!$C$6</c:f>
              <c:strCache>
                <c:ptCount val="1"/>
                <c:pt idx="0">
                  <c:v>1,8%</c:v>
                </c:pt>
              </c:strCache>
            </c:strRef>
          </c:tx>
          <c:spPr>
            <a:ln w="28575">
              <a:solidFill>
                <a:srgbClr val="006600"/>
              </a:solidFill>
            </a:ln>
          </c:spPr>
          <c:marker>
            <c:symbol val="none"/>
          </c:marker>
          <c:cat>
            <c:numRef>
              <c:f>'Fig 2.9'!$T$4:$BV$4</c:f>
              <c:numCache>
                <c:formatCode>General</c:formatCode>
                <c:ptCount val="55"/>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numCache>
            </c:numRef>
          </c:cat>
          <c:val>
            <c:numRef>
              <c:f>'Fig 2.9'!$T$6:$BV$6</c:f>
              <c:numCache>
                <c:formatCode>0.0%</c:formatCode>
                <c:ptCount val="55"/>
                <c:pt idx="1">
                  <c:v>0.11769575640967717</c:v>
                </c:pt>
                <c:pt idx="2">
                  <c:v>0.11480482503646379</c:v>
                </c:pt>
                <c:pt idx="3">
                  <c:v>0.11224185160588777</c:v>
                </c:pt>
                <c:pt idx="4">
                  <c:v>0.11015033833977977</c:v>
                </c:pt>
                <c:pt idx="5">
                  <c:v>0.10722841378073862</c:v>
                </c:pt>
                <c:pt idx="6">
                  <c:v>0.10406299404587635</c:v>
                </c:pt>
                <c:pt idx="7">
                  <c:v>0.10318875526422758</c:v>
                </c:pt>
                <c:pt idx="8">
                  <c:v>0.10254643558852931</c:v>
                </c:pt>
                <c:pt idx="9">
                  <c:v>0.10191683728499069</c:v>
                </c:pt>
                <c:pt idx="10">
                  <c:v>0.10127172363709484</c:v>
                </c:pt>
                <c:pt idx="11">
                  <c:v>0.10066748250291803</c:v>
                </c:pt>
                <c:pt idx="12">
                  <c:v>0.10008870981190858</c:v>
                </c:pt>
                <c:pt idx="13">
                  <c:v>9.9326401150589619E-2</c:v>
                </c:pt>
                <c:pt idx="14">
                  <c:v>9.8512658371880862E-2</c:v>
                </c:pt>
                <c:pt idx="15">
                  <c:v>9.7805146836873968E-2</c:v>
                </c:pt>
                <c:pt idx="16">
                  <c:v>9.7126806162877208E-2</c:v>
                </c:pt>
                <c:pt idx="17">
                  <c:v>9.6804551340725783E-2</c:v>
                </c:pt>
                <c:pt idx="18">
                  <c:v>9.6475670423672444E-2</c:v>
                </c:pt>
                <c:pt idx="19">
                  <c:v>9.6171045083284806E-2</c:v>
                </c:pt>
                <c:pt idx="20">
                  <c:v>9.5906239657874495E-2</c:v>
                </c:pt>
                <c:pt idx="21">
                  <c:v>9.5689744301265617E-2</c:v>
                </c:pt>
                <c:pt idx="22">
                  <c:v>9.5489845784745161E-2</c:v>
                </c:pt>
                <c:pt idx="23">
                  <c:v>9.5270128825698117E-2</c:v>
                </c:pt>
                <c:pt idx="24">
                  <c:v>9.504899911114334E-2</c:v>
                </c:pt>
                <c:pt idx="25">
                  <c:v>9.4825690795223391E-2</c:v>
                </c:pt>
                <c:pt idx="26">
                  <c:v>9.4620501676374286E-2</c:v>
                </c:pt>
                <c:pt idx="27">
                  <c:v>9.4446462079208926E-2</c:v>
                </c:pt>
                <c:pt idx="28">
                  <c:v>9.4280607808174113E-2</c:v>
                </c:pt>
                <c:pt idx="29">
                  <c:v>9.4148567862096452E-2</c:v>
                </c:pt>
                <c:pt idx="30">
                  <c:v>9.4039779075713856E-2</c:v>
                </c:pt>
                <c:pt idx="31">
                  <c:v>9.3920033419302121E-2</c:v>
                </c:pt>
                <c:pt idx="32">
                  <c:v>9.3784503924885604E-2</c:v>
                </c:pt>
                <c:pt idx="33">
                  <c:v>9.3639824473043337E-2</c:v>
                </c:pt>
                <c:pt idx="34">
                  <c:v>9.3518956924927885E-2</c:v>
                </c:pt>
                <c:pt idx="35">
                  <c:v>9.3412071797446858E-2</c:v>
                </c:pt>
                <c:pt idx="36">
                  <c:v>9.3300887577233677E-2</c:v>
                </c:pt>
                <c:pt idx="37">
                  <c:v>9.318473592117589E-2</c:v>
                </c:pt>
                <c:pt idx="38">
                  <c:v>9.3075792222344703E-2</c:v>
                </c:pt>
                <c:pt idx="39">
                  <c:v>9.2978471780859995E-2</c:v>
                </c:pt>
                <c:pt idx="40">
                  <c:v>9.2881991461052457E-2</c:v>
                </c:pt>
                <c:pt idx="41">
                  <c:v>9.2780438512792565E-2</c:v>
                </c:pt>
                <c:pt idx="42">
                  <c:v>9.2661788315352073E-2</c:v>
                </c:pt>
                <c:pt idx="43">
                  <c:v>9.2525021588401091E-2</c:v>
                </c:pt>
                <c:pt idx="44">
                  <c:v>9.2404906906753778E-2</c:v>
                </c:pt>
                <c:pt idx="45">
                  <c:v>9.2319800714754666E-2</c:v>
                </c:pt>
                <c:pt idx="46">
                  <c:v>9.2238102967554761E-2</c:v>
                </c:pt>
                <c:pt idx="47">
                  <c:v>9.2153410970608168E-2</c:v>
                </c:pt>
                <c:pt idx="48">
                  <c:v>9.2074782959336257E-2</c:v>
                </c:pt>
                <c:pt idx="49">
                  <c:v>9.2026695888810892E-2</c:v>
                </c:pt>
                <c:pt idx="50">
                  <c:v>9.1998584674104336E-2</c:v>
                </c:pt>
                <c:pt idx="51">
                  <c:v>9.1960493773400223E-2</c:v>
                </c:pt>
                <c:pt idx="52">
                  <c:v>9.1922519520065332E-2</c:v>
                </c:pt>
                <c:pt idx="53">
                  <c:v>9.1894625072843933E-2</c:v>
                </c:pt>
                <c:pt idx="54">
                  <c:v>9.1881803281681912E-2</c:v>
                </c:pt>
              </c:numCache>
            </c:numRef>
          </c:val>
          <c:smooth val="0"/>
          <c:extLst>
            <c:ext xmlns:c16="http://schemas.microsoft.com/office/drawing/2014/chart" uri="{C3380CC4-5D6E-409C-BE32-E72D297353CC}">
              <c16:uniqueId val="{00000000-1365-4388-AB79-33E840F4FD26}"/>
            </c:ext>
          </c:extLst>
        </c:ser>
        <c:ser>
          <c:idx val="3"/>
          <c:order val="1"/>
          <c:tx>
            <c:strRef>
              <c:f>'Fig 2.9'!$C$7</c:f>
              <c:strCache>
                <c:ptCount val="1"/>
                <c:pt idx="0">
                  <c:v>1,5%</c:v>
                </c:pt>
              </c:strCache>
            </c:strRef>
          </c:tx>
          <c:spPr>
            <a:ln w="28575">
              <a:solidFill>
                <a:schemeClr val="accent5">
                  <a:lumMod val="75000"/>
                </a:schemeClr>
              </a:solidFill>
            </a:ln>
          </c:spPr>
          <c:marker>
            <c:symbol val="none"/>
          </c:marker>
          <c:cat>
            <c:numRef>
              <c:f>'Fig 2.9'!$T$4:$BV$4</c:f>
              <c:numCache>
                <c:formatCode>General</c:formatCode>
                <c:ptCount val="55"/>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numCache>
            </c:numRef>
          </c:cat>
          <c:val>
            <c:numRef>
              <c:f>'Fig 2.9'!$T$7:$BV$7</c:f>
              <c:numCache>
                <c:formatCode>0.0%</c:formatCode>
                <c:ptCount val="55"/>
                <c:pt idx="1">
                  <c:v>0.11769575640967717</c:v>
                </c:pt>
                <c:pt idx="2">
                  <c:v>0.11480482503646379</c:v>
                </c:pt>
                <c:pt idx="3">
                  <c:v>0.11224185160588777</c:v>
                </c:pt>
                <c:pt idx="4">
                  <c:v>0.11015033833977977</c:v>
                </c:pt>
                <c:pt idx="5">
                  <c:v>0.10722841378073862</c:v>
                </c:pt>
                <c:pt idx="6">
                  <c:v>0.10406299404587635</c:v>
                </c:pt>
                <c:pt idx="7">
                  <c:v>0.10318875526422756</c:v>
                </c:pt>
                <c:pt idx="8">
                  <c:v>0.1025464355885293</c:v>
                </c:pt>
                <c:pt idx="9">
                  <c:v>0.10191683728499065</c:v>
                </c:pt>
                <c:pt idx="10">
                  <c:v>0.10127172363709479</c:v>
                </c:pt>
                <c:pt idx="11">
                  <c:v>0.10066748250291796</c:v>
                </c:pt>
                <c:pt idx="12">
                  <c:v>0.10008870981190857</c:v>
                </c:pt>
                <c:pt idx="13">
                  <c:v>9.9326401150589605E-2</c:v>
                </c:pt>
                <c:pt idx="14">
                  <c:v>9.8512658371880862E-2</c:v>
                </c:pt>
                <c:pt idx="15">
                  <c:v>9.7805146836873941E-2</c:v>
                </c:pt>
                <c:pt idx="16">
                  <c:v>9.712680616287718E-2</c:v>
                </c:pt>
                <c:pt idx="17">
                  <c:v>9.6804551340725783E-2</c:v>
                </c:pt>
                <c:pt idx="18">
                  <c:v>9.6475670423672444E-2</c:v>
                </c:pt>
                <c:pt idx="19">
                  <c:v>9.6171045083284806E-2</c:v>
                </c:pt>
                <c:pt idx="20">
                  <c:v>9.5906239657874454E-2</c:v>
                </c:pt>
                <c:pt idx="21">
                  <c:v>9.5689744301265589E-2</c:v>
                </c:pt>
                <c:pt idx="22">
                  <c:v>9.5489845784745092E-2</c:v>
                </c:pt>
                <c:pt idx="23">
                  <c:v>9.5270128825698117E-2</c:v>
                </c:pt>
                <c:pt idx="24">
                  <c:v>9.5048999111143312E-2</c:v>
                </c:pt>
                <c:pt idx="25">
                  <c:v>9.482569079522335E-2</c:v>
                </c:pt>
                <c:pt idx="26">
                  <c:v>9.4620501676374258E-2</c:v>
                </c:pt>
                <c:pt idx="27">
                  <c:v>9.4446462079208912E-2</c:v>
                </c:pt>
                <c:pt idx="28">
                  <c:v>9.4280607808174058E-2</c:v>
                </c:pt>
                <c:pt idx="29">
                  <c:v>9.4148567862096424E-2</c:v>
                </c:pt>
                <c:pt idx="30">
                  <c:v>9.4039779075713842E-2</c:v>
                </c:pt>
                <c:pt idx="31">
                  <c:v>9.3920033419302065E-2</c:v>
                </c:pt>
                <c:pt idx="32">
                  <c:v>9.3784503924885576E-2</c:v>
                </c:pt>
                <c:pt idx="33">
                  <c:v>9.3639824473043323E-2</c:v>
                </c:pt>
                <c:pt idx="34">
                  <c:v>9.3518956924927815E-2</c:v>
                </c:pt>
                <c:pt idx="35">
                  <c:v>9.3412071797446816E-2</c:v>
                </c:pt>
                <c:pt idx="36">
                  <c:v>9.3300887577233635E-2</c:v>
                </c:pt>
                <c:pt idx="37">
                  <c:v>9.3184735921175876E-2</c:v>
                </c:pt>
                <c:pt idx="38">
                  <c:v>9.3075792222344647E-2</c:v>
                </c:pt>
                <c:pt idx="39">
                  <c:v>9.2978471780859953E-2</c:v>
                </c:pt>
                <c:pt idx="40">
                  <c:v>9.2881991461052402E-2</c:v>
                </c:pt>
                <c:pt idx="41">
                  <c:v>9.2780438512792524E-2</c:v>
                </c:pt>
                <c:pt idx="42">
                  <c:v>9.2661788315351989E-2</c:v>
                </c:pt>
                <c:pt idx="43">
                  <c:v>9.2525021588401049E-2</c:v>
                </c:pt>
                <c:pt idx="44">
                  <c:v>9.2404906906753709E-2</c:v>
                </c:pt>
                <c:pt idx="45">
                  <c:v>9.2319800714754596E-2</c:v>
                </c:pt>
                <c:pt idx="46">
                  <c:v>9.2238102967554678E-2</c:v>
                </c:pt>
                <c:pt idx="47">
                  <c:v>9.2153410970608085E-2</c:v>
                </c:pt>
                <c:pt idx="48">
                  <c:v>9.2074782959336215E-2</c:v>
                </c:pt>
                <c:pt idx="49">
                  <c:v>9.2026695888810822E-2</c:v>
                </c:pt>
                <c:pt idx="50">
                  <c:v>9.1998584674104295E-2</c:v>
                </c:pt>
                <c:pt idx="51">
                  <c:v>9.1960493773400168E-2</c:v>
                </c:pt>
                <c:pt idx="52">
                  <c:v>9.1922519520065277E-2</c:v>
                </c:pt>
                <c:pt idx="53">
                  <c:v>9.1894625072843891E-2</c:v>
                </c:pt>
                <c:pt idx="54">
                  <c:v>9.1881803281681856E-2</c:v>
                </c:pt>
              </c:numCache>
            </c:numRef>
          </c:val>
          <c:smooth val="0"/>
          <c:extLst>
            <c:ext xmlns:c16="http://schemas.microsoft.com/office/drawing/2014/chart" uri="{C3380CC4-5D6E-409C-BE32-E72D297353CC}">
              <c16:uniqueId val="{00000001-1365-4388-AB79-33E840F4FD26}"/>
            </c:ext>
          </c:extLst>
        </c:ser>
        <c:ser>
          <c:idx val="4"/>
          <c:order val="2"/>
          <c:tx>
            <c:strRef>
              <c:f>'Fig 2.9'!$C$8</c:f>
              <c:strCache>
                <c:ptCount val="1"/>
                <c:pt idx="0">
                  <c:v>1,3%</c:v>
                </c:pt>
              </c:strCache>
            </c:strRef>
          </c:tx>
          <c:spPr>
            <a:ln w="28575">
              <a:solidFill>
                <a:schemeClr val="accent6">
                  <a:lumMod val="75000"/>
                </a:schemeClr>
              </a:solidFill>
            </a:ln>
          </c:spPr>
          <c:marker>
            <c:symbol val="none"/>
          </c:marker>
          <c:cat>
            <c:numRef>
              <c:f>'Fig 2.9'!$T$4:$BV$4</c:f>
              <c:numCache>
                <c:formatCode>General</c:formatCode>
                <c:ptCount val="55"/>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numCache>
            </c:numRef>
          </c:cat>
          <c:val>
            <c:numRef>
              <c:f>'Fig 2.9'!$T$8:$BV$8</c:f>
              <c:numCache>
                <c:formatCode>0.0%</c:formatCode>
                <c:ptCount val="55"/>
                <c:pt idx="1">
                  <c:v>0.11769575640967717</c:v>
                </c:pt>
                <c:pt idx="2">
                  <c:v>0.11480482503646379</c:v>
                </c:pt>
                <c:pt idx="3">
                  <c:v>0.11224185160588777</c:v>
                </c:pt>
                <c:pt idx="4">
                  <c:v>0.11015033833977977</c:v>
                </c:pt>
                <c:pt idx="5">
                  <c:v>0.10722841378073862</c:v>
                </c:pt>
                <c:pt idx="6">
                  <c:v>0.10406299404587635</c:v>
                </c:pt>
                <c:pt idx="7">
                  <c:v>0.10318875526422756</c:v>
                </c:pt>
                <c:pt idx="8">
                  <c:v>0.10254643558852933</c:v>
                </c:pt>
                <c:pt idx="9">
                  <c:v>0.10191683728499065</c:v>
                </c:pt>
                <c:pt idx="10">
                  <c:v>0.10127172363709477</c:v>
                </c:pt>
                <c:pt idx="11">
                  <c:v>0.10066748250291797</c:v>
                </c:pt>
                <c:pt idx="12">
                  <c:v>0.10008870981190852</c:v>
                </c:pt>
                <c:pt idx="13">
                  <c:v>9.9326401150589591E-2</c:v>
                </c:pt>
                <c:pt idx="14">
                  <c:v>9.8512658371880779E-2</c:v>
                </c:pt>
                <c:pt idx="15">
                  <c:v>9.7805146836873913E-2</c:v>
                </c:pt>
                <c:pt idx="16">
                  <c:v>9.7126806162877152E-2</c:v>
                </c:pt>
                <c:pt idx="17">
                  <c:v>9.6804551340725714E-2</c:v>
                </c:pt>
                <c:pt idx="18">
                  <c:v>9.6475670423672388E-2</c:v>
                </c:pt>
                <c:pt idx="19">
                  <c:v>9.6171045083284751E-2</c:v>
                </c:pt>
                <c:pt idx="20">
                  <c:v>9.5906239657874412E-2</c:v>
                </c:pt>
                <c:pt idx="21">
                  <c:v>9.5689744301265534E-2</c:v>
                </c:pt>
                <c:pt idx="22">
                  <c:v>9.5489845784745078E-2</c:v>
                </c:pt>
                <c:pt idx="23">
                  <c:v>9.5270128825698061E-2</c:v>
                </c:pt>
                <c:pt idx="24">
                  <c:v>9.5048999111143243E-2</c:v>
                </c:pt>
                <c:pt idx="25">
                  <c:v>9.4825690795223294E-2</c:v>
                </c:pt>
                <c:pt idx="26">
                  <c:v>9.462050167637423E-2</c:v>
                </c:pt>
                <c:pt idx="27">
                  <c:v>9.4446462079208857E-2</c:v>
                </c:pt>
                <c:pt idx="28">
                  <c:v>9.4280607808174016E-2</c:v>
                </c:pt>
                <c:pt idx="29">
                  <c:v>9.4148567862096369E-2</c:v>
                </c:pt>
                <c:pt idx="30">
                  <c:v>9.4039779075713772E-2</c:v>
                </c:pt>
                <c:pt idx="31">
                  <c:v>9.3920033419302038E-2</c:v>
                </c:pt>
                <c:pt idx="32">
                  <c:v>9.3784503924885534E-2</c:v>
                </c:pt>
                <c:pt idx="33">
                  <c:v>9.3639824473043226E-2</c:v>
                </c:pt>
                <c:pt idx="34">
                  <c:v>9.3518956924927787E-2</c:v>
                </c:pt>
                <c:pt idx="35">
                  <c:v>9.3412071797446775E-2</c:v>
                </c:pt>
                <c:pt idx="36">
                  <c:v>9.3300887577233552E-2</c:v>
                </c:pt>
                <c:pt idx="37">
                  <c:v>9.3184735921175793E-2</c:v>
                </c:pt>
                <c:pt idx="38">
                  <c:v>9.3075792222344619E-2</c:v>
                </c:pt>
                <c:pt idx="39">
                  <c:v>9.2978471780859898E-2</c:v>
                </c:pt>
                <c:pt idx="40">
                  <c:v>9.2881991461052332E-2</c:v>
                </c:pt>
                <c:pt idx="41">
                  <c:v>9.2780438512792468E-2</c:v>
                </c:pt>
                <c:pt idx="42">
                  <c:v>9.266178831535192E-2</c:v>
                </c:pt>
                <c:pt idx="43">
                  <c:v>9.252502158840098E-2</c:v>
                </c:pt>
                <c:pt idx="44">
                  <c:v>9.2404906906753626E-2</c:v>
                </c:pt>
                <c:pt idx="45">
                  <c:v>9.2319800714754527E-2</c:v>
                </c:pt>
                <c:pt idx="46">
                  <c:v>9.2238102967554608E-2</c:v>
                </c:pt>
                <c:pt idx="47">
                  <c:v>9.2153410970607988E-2</c:v>
                </c:pt>
                <c:pt idx="48">
                  <c:v>9.2074782959336132E-2</c:v>
                </c:pt>
                <c:pt idx="49">
                  <c:v>9.2026695888810781E-2</c:v>
                </c:pt>
                <c:pt idx="50">
                  <c:v>9.1998584674104211E-2</c:v>
                </c:pt>
                <c:pt idx="51">
                  <c:v>9.1960493773400084E-2</c:v>
                </c:pt>
                <c:pt idx="52">
                  <c:v>9.1922519520065221E-2</c:v>
                </c:pt>
                <c:pt idx="53">
                  <c:v>9.1894625072843822E-2</c:v>
                </c:pt>
                <c:pt idx="54">
                  <c:v>9.1881803281681801E-2</c:v>
                </c:pt>
              </c:numCache>
            </c:numRef>
          </c:val>
          <c:smooth val="0"/>
          <c:extLst>
            <c:ext xmlns:c16="http://schemas.microsoft.com/office/drawing/2014/chart" uri="{C3380CC4-5D6E-409C-BE32-E72D297353CC}">
              <c16:uniqueId val="{00000002-1365-4388-AB79-33E840F4FD26}"/>
            </c:ext>
          </c:extLst>
        </c:ser>
        <c:ser>
          <c:idx val="0"/>
          <c:order val="3"/>
          <c:tx>
            <c:strRef>
              <c:f>'Fig 2.9'!$C$9</c:f>
              <c:strCache>
                <c:ptCount val="1"/>
                <c:pt idx="0">
                  <c:v>1%</c:v>
                </c:pt>
              </c:strCache>
            </c:strRef>
          </c:tx>
          <c:spPr>
            <a:ln>
              <a:solidFill>
                <a:srgbClr val="800000"/>
              </a:solidFill>
            </a:ln>
          </c:spPr>
          <c:marker>
            <c:symbol val="none"/>
          </c:marker>
          <c:cat>
            <c:numRef>
              <c:f>'Fig 2.9'!$T$4:$BV$4</c:f>
              <c:numCache>
                <c:formatCode>General</c:formatCode>
                <c:ptCount val="55"/>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numCache>
            </c:numRef>
          </c:cat>
          <c:val>
            <c:numRef>
              <c:f>'Fig 2.9'!$T$9:$BV$9</c:f>
              <c:numCache>
                <c:formatCode>0.0%</c:formatCode>
                <c:ptCount val="55"/>
                <c:pt idx="1">
                  <c:v>0.11769575640967717</c:v>
                </c:pt>
                <c:pt idx="2">
                  <c:v>0.11480482503646379</c:v>
                </c:pt>
                <c:pt idx="3">
                  <c:v>0.11224185160588777</c:v>
                </c:pt>
                <c:pt idx="4">
                  <c:v>0.11015033833977977</c:v>
                </c:pt>
                <c:pt idx="5">
                  <c:v>0.10722841378073862</c:v>
                </c:pt>
                <c:pt idx="6">
                  <c:v>0.10406299404587635</c:v>
                </c:pt>
                <c:pt idx="7">
                  <c:v>0.10318875526422756</c:v>
                </c:pt>
                <c:pt idx="8">
                  <c:v>0.10254643558852931</c:v>
                </c:pt>
                <c:pt idx="9">
                  <c:v>0.10191683728499062</c:v>
                </c:pt>
                <c:pt idx="10">
                  <c:v>0.10127172363709475</c:v>
                </c:pt>
                <c:pt idx="11">
                  <c:v>0.100667482502918</c:v>
                </c:pt>
                <c:pt idx="12">
                  <c:v>0.10008870981190854</c:v>
                </c:pt>
                <c:pt idx="13">
                  <c:v>9.9326401150589563E-2</c:v>
                </c:pt>
                <c:pt idx="14">
                  <c:v>9.8512658371880807E-2</c:v>
                </c:pt>
                <c:pt idx="15">
                  <c:v>9.7805146836873927E-2</c:v>
                </c:pt>
                <c:pt idx="16">
                  <c:v>9.712680616287718E-2</c:v>
                </c:pt>
                <c:pt idx="17">
                  <c:v>9.6804551340725714E-2</c:v>
                </c:pt>
                <c:pt idx="18">
                  <c:v>9.6475670423672416E-2</c:v>
                </c:pt>
                <c:pt idx="19">
                  <c:v>9.6171045083284806E-2</c:v>
                </c:pt>
                <c:pt idx="20">
                  <c:v>9.590623965787444E-2</c:v>
                </c:pt>
                <c:pt idx="21">
                  <c:v>9.5689744301265547E-2</c:v>
                </c:pt>
                <c:pt idx="22">
                  <c:v>9.5489845784745092E-2</c:v>
                </c:pt>
                <c:pt idx="23">
                  <c:v>9.5270128825698089E-2</c:v>
                </c:pt>
                <c:pt idx="24">
                  <c:v>9.504899911114327E-2</c:v>
                </c:pt>
                <c:pt idx="25">
                  <c:v>9.4825690795223322E-2</c:v>
                </c:pt>
                <c:pt idx="26">
                  <c:v>9.462050167637423E-2</c:v>
                </c:pt>
                <c:pt idx="27">
                  <c:v>9.444646207920887E-2</c:v>
                </c:pt>
                <c:pt idx="28">
                  <c:v>9.428060780817403E-2</c:v>
                </c:pt>
                <c:pt idx="29">
                  <c:v>9.4148567862096411E-2</c:v>
                </c:pt>
                <c:pt idx="30">
                  <c:v>9.4039779075713772E-2</c:v>
                </c:pt>
                <c:pt idx="31">
                  <c:v>9.3920033419302024E-2</c:v>
                </c:pt>
                <c:pt idx="32">
                  <c:v>9.3784503924885548E-2</c:v>
                </c:pt>
                <c:pt idx="33">
                  <c:v>9.3639824473043268E-2</c:v>
                </c:pt>
                <c:pt idx="34">
                  <c:v>9.3518956924927787E-2</c:v>
                </c:pt>
                <c:pt idx="35">
                  <c:v>9.3412071797446775E-2</c:v>
                </c:pt>
                <c:pt idx="36">
                  <c:v>9.3300887577233607E-2</c:v>
                </c:pt>
                <c:pt idx="37">
                  <c:v>9.3184735921175821E-2</c:v>
                </c:pt>
                <c:pt idx="38">
                  <c:v>9.3075792222344619E-2</c:v>
                </c:pt>
                <c:pt idx="39">
                  <c:v>9.2978471780859939E-2</c:v>
                </c:pt>
                <c:pt idx="40">
                  <c:v>9.288199146105236E-2</c:v>
                </c:pt>
                <c:pt idx="41">
                  <c:v>9.278043851279251E-2</c:v>
                </c:pt>
                <c:pt idx="42">
                  <c:v>9.2661788315351962E-2</c:v>
                </c:pt>
                <c:pt idx="43">
                  <c:v>9.2525021588401007E-2</c:v>
                </c:pt>
                <c:pt idx="44">
                  <c:v>9.2404906906753667E-2</c:v>
                </c:pt>
                <c:pt idx="45">
                  <c:v>9.2319800714754569E-2</c:v>
                </c:pt>
                <c:pt idx="46">
                  <c:v>9.2238102967554664E-2</c:v>
                </c:pt>
                <c:pt idx="47">
                  <c:v>9.2153410970608071E-2</c:v>
                </c:pt>
                <c:pt idx="48">
                  <c:v>9.2074782959336174E-2</c:v>
                </c:pt>
                <c:pt idx="49">
                  <c:v>9.2026695888810808E-2</c:v>
                </c:pt>
                <c:pt idx="50">
                  <c:v>9.1998584674104253E-2</c:v>
                </c:pt>
                <c:pt idx="51">
                  <c:v>9.196049377340014E-2</c:v>
                </c:pt>
                <c:pt idx="52">
                  <c:v>9.1922519520065277E-2</c:v>
                </c:pt>
                <c:pt idx="53">
                  <c:v>9.189462507284385E-2</c:v>
                </c:pt>
                <c:pt idx="54">
                  <c:v>9.1881803281681829E-2</c:v>
                </c:pt>
              </c:numCache>
            </c:numRef>
          </c:val>
          <c:smooth val="0"/>
          <c:extLst>
            <c:ext xmlns:c16="http://schemas.microsoft.com/office/drawing/2014/chart" uri="{C3380CC4-5D6E-409C-BE32-E72D297353CC}">
              <c16:uniqueId val="{00000003-1365-4388-AB79-33E840F4FD26}"/>
            </c:ext>
          </c:extLst>
        </c:ser>
        <c:dLbls>
          <c:showLegendKey val="0"/>
          <c:showVal val="0"/>
          <c:showCatName val="0"/>
          <c:showSerName val="0"/>
          <c:showPercent val="0"/>
          <c:showBubbleSize val="0"/>
        </c:dLbls>
        <c:smooth val="0"/>
        <c:axId val="114328704"/>
        <c:axId val="114330240"/>
      </c:lineChart>
      <c:catAx>
        <c:axId val="114328704"/>
        <c:scaling>
          <c:orientation val="minMax"/>
        </c:scaling>
        <c:delete val="0"/>
        <c:axPos val="b"/>
        <c:numFmt formatCode="General" sourceLinked="1"/>
        <c:majorTickMark val="out"/>
        <c:minorTickMark val="none"/>
        <c:tickLblPos val="nextTo"/>
        <c:txPr>
          <a:bodyPr rot="-5400000" vert="horz"/>
          <a:lstStyle/>
          <a:p>
            <a:pPr>
              <a:defRPr/>
            </a:pPr>
            <a:endParaRPr lang="fr-FR"/>
          </a:p>
        </c:txPr>
        <c:crossAx val="114330240"/>
        <c:crosses val="autoZero"/>
        <c:auto val="1"/>
        <c:lblAlgn val="ctr"/>
        <c:lblOffset val="100"/>
        <c:tickLblSkip val="10"/>
        <c:tickMarkSkip val="10"/>
        <c:noMultiLvlLbl val="0"/>
      </c:catAx>
      <c:valAx>
        <c:axId val="114330240"/>
        <c:scaling>
          <c:orientation val="minMax"/>
          <c:max val="0.12000000000000001"/>
          <c:min val="8.0000000000000016E-2"/>
        </c:scaling>
        <c:delete val="0"/>
        <c:axPos val="l"/>
        <c:majorGridlines/>
        <c:title>
          <c:tx>
            <c:rich>
              <a:bodyPr rot="-5400000" vert="horz"/>
              <a:lstStyle/>
              <a:p>
                <a:pPr>
                  <a:defRPr/>
                </a:pPr>
                <a:r>
                  <a:rPr lang="en-US"/>
                  <a:t>en % de la MS totale</a:t>
                </a:r>
              </a:p>
            </c:rich>
          </c:tx>
          <c:layout/>
          <c:overlay val="0"/>
        </c:title>
        <c:numFmt formatCode="0.0%" sourceLinked="0"/>
        <c:majorTickMark val="out"/>
        <c:minorTickMark val="none"/>
        <c:tickLblPos val="nextTo"/>
        <c:txPr>
          <a:bodyPr/>
          <a:lstStyle/>
          <a:p>
            <a:pPr>
              <a:defRPr sz="900"/>
            </a:pPr>
            <a:endParaRPr lang="fr-FR"/>
          </a:p>
        </c:txPr>
        <c:crossAx val="114328704"/>
        <c:crosses val="autoZero"/>
        <c:crossBetween val="between"/>
      </c:valAx>
    </c:plotArea>
    <c:legend>
      <c:legendPos val="b"/>
      <c:layout>
        <c:manualLayout>
          <c:xMode val="edge"/>
          <c:yMode val="edge"/>
          <c:x val="9.657553034168706E-2"/>
          <c:y val="0.88251463011567999"/>
          <c:w val="0.85117436908761801"/>
          <c:h val="8.9298337707786529E-2"/>
        </c:manualLayout>
      </c:layout>
      <c:overlay val="0"/>
    </c:legend>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'Fig 2.10'!$C$5</c:f>
              <c:strCache>
                <c:ptCount val="1"/>
                <c:pt idx="0">
                  <c:v>Obs</c:v>
                </c:pt>
              </c:strCache>
            </c:strRef>
          </c:tx>
          <c:spPr>
            <a:ln w="38100">
              <a:solidFill>
                <a:schemeClr val="bg1">
                  <a:lumMod val="50000"/>
                </a:schemeClr>
              </a:solidFill>
            </a:ln>
          </c:spPr>
          <c:marker>
            <c:symbol val="none"/>
          </c:marker>
          <c:cat>
            <c:numRef>
              <c:f>'Fig 2.10'!$D$4:$BV$4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2.10'!$D$5:$BV$5</c:f>
              <c:numCache>
                <c:formatCode>0.0%</c:formatCode>
                <c:ptCount val="71"/>
                <c:pt idx="2">
                  <c:v>0.11974542503825418</c:v>
                </c:pt>
                <c:pt idx="3">
                  <c:v>0.12249090665354861</c:v>
                </c:pt>
                <c:pt idx="4">
                  <c:v>0.12269827324308456</c:v>
                </c:pt>
                <c:pt idx="5">
                  <c:v>0.1223332198086457</c:v>
                </c:pt>
                <c:pt idx="6">
                  <c:v>0.12282420534361584</c:v>
                </c:pt>
                <c:pt idx="7">
                  <c:v>0.12315472855188847</c:v>
                </c:pt>
                <c:pt idx="8">
                  <c:v>0.12322961912710624</c:v>
                </c:pt>
                <c:pt idx="9">
                  <c:v>0.12776558301982396</c:v>
                </c:pt>
                <c:pt idx="10">
                  <c:v>0.12570975859652414</c:v>
                </c:pt>
                <c:pt idx="11">
                  <c:v>0.12790965284643477</c:v>
                </c:pt>
                <c:pt idx="12">
                  <c:v>0.13087790016149364</c:v>
                </c:pt>
                <c:pt idx="13">
                  <c:v>0.13594689160736964</c:v>
                </c:pt>
                <c:pt idx="14">
                  <c:v>0.138322643673257</c:v>
                </c:pt>
                <c:pt idx="15">
                  <c:v>0.13782716975300283</c:v>
                </c:pt>
                <c:pt idx="16">
                  <c:v>0.13829607196850346</c:v>
                </c:pt>
                <c:pt idx="17">
                  <c:v>0.1376</c:v>
                </c:pt>
                <c:pt idx="18">
                  <c:v>0.13669999999999999</c:v>
                </c:pt>
              </c:numCache>
            </c:numRef>
          </c:val>
          <c:smooth val="0"/>
          <c:extLst>
            <c:ext xmlns:c16="http://schemas.microsoft.com/office/drawing/2014/chart" uri="{C3380CC4-5D6E-409C-BE32-E72D297353CC}">
              <c16:uniqueId val="{00000000-082F-47B4-9F3C-47B0691BC03A}"/>
            </c:ext>
          </c:extLst>
        </c:ser>
        <c:ser>
          <c:idx val="1"/>
          <c:order val="1"/>
          <c:tx>
            <c:strRef>
              <c:f>'Fig 2.10'!$C$6</c:f>
              <c:strCache>
                <c:ptCount val="1"/>
                <c:pt idx="0">
                  <c:v>1,8%</c:v>
                </c:pt>
              </c:strCache>
            </c:strRef>
          </c:tx>
          <c:spPr>
            <a:ln>
              <a:solidFill>
                <a:srgbClr val="006600"/>
              </a:solidFill>
            </a:ln>
          </c:spPr>
          <c:marker>
            <c:symbol val="none"/>
          </c:marker>
          <c:cat>
            <c:numRef>
              <c:f>'Fig 2.10'!$D$4:$BV$4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2.10'!$D$6:$BV$6</c:f>
              <c:numCache>
                <c:formatCode>0.0%</c:formatCode>
                <c:ptCount val="71"/>
                <c:pt idx="18">
                  <c:v>0.13669999999999999</c:v>
                </c:pt>
                <c:pt idx="19">
                  <c:v>0.13679999999999998</c:v>
                </c:pt>
                <c:pt idx="20">
                  <c:v>0.13579999999999998</c:v>
                </c:pt>
                <c:pt idx="21">
                  <c:v>0.13469999999999999</c:v>
                </c:pt>
                <c:pt idx="22">
                  <c:v>0.1336</c:v>
                </c:pt>
                <c:pt idx="23">
                  <c:v>0.1333</c:v>
                </c:pt>
                <c:pt idx="24">
                  <c:v>0.13349999999999998</c:v>
                </c:pt>
                <c:pt idx="25">
                  <c:v>0.13319999999999999</c:v>
                </c:pt>
                <c:pt idx="26">
                  <c:v>0.13299999999999998</c:v>
                </c:pt>
                <c:pt idx="27">
                  <c:v>0.13269999999999998</c:v>
                </c:pt>
                <c:pt idx="28">
                  <c:v>0.13249999999999998</c:v>
                </c:pt>
                <c:pt idx="29">
                  <c:v>0.13219999999999998</c:v>
                </c:pt>
                <c:pt idx="30">
                  <c:v>0.13189999999999999</c:v>
                </c:pt>
                <c:pt idx="31">
                  <c:v>0.13159999999999999</c:v>
                </c:pt>
                <c:pt idx="32">
                  <c:v>0.1313</c:v>
                </c:pt>
                <c:pt idx="33">
                  <c:v>0.13109999999999999</c:v>
                </c:pt>
                <c:pt idx="34">
                  <c:v>0.13089999999999999</c:v>
                </c:pt>
                <c:pt idx="35">
                  <c:v>0.13069999999999998</c:v>
                </c:pt>
                <c:pt idx="36">
                  <c:v>0.13059999999999999</c:v>
                </c:pt>
                <c:pt idx="37">
                  <c:v>0.13039999999999999</c:v>
                </c:pt>
                <c:pt idx="38">
                  <c:v>0.1303</c:v>
                </c:pt>
                <c:pt idx="39">
                  <c:v>0.13009999999999999</c:v>
                </c:pt>
                <c:pt idx="40">
                  <c:v>0.12989999999999999</c:v>
                </c:pt>
                <c:pt idx="41">
                  <c:v>0.1298</c:v>
                </c:pt>
                <c:pt idx="42">
                  <c:v>0.12969999999999998</c:v>
                </c:pt>
                <c:pt idx="43">
                  <c:v>0.12959999999999999</c:v>
                </c:pt>
                <c:pt idx="44">
                  <c:v>0.1293</c:v>
                </c:pt>
                <c:pt idx="45">
                  <c:v>0.12919999999999998</c:v>
                </c:pt>
                <c:pt idx="46">
                  <c:v>0.12899999999999998</c:v>
                </c:pt>
                <c:pt idx="47">
                  <c:v>0.1288</c:v>
                </c:pt>
                <c:pt idx="48">
                  <c:v>0.12859999999999999</c:v>
                </c:pt>
                <c:pt idx="49">
                  <c:v>0.12839999999999999</c:v>
                </c:pt>
                <c:pt idx="50">
                  <c:v>0.1283</c:v>
                </c:pt>
                <c:pt idx="51">
                  <c:v>0.12809999999999999</c:v>
                </c:pt>
                <c:pt idx="52">
                  <c:v>0.128</c:v>
                </c:pt>
                <c:pt idx="53">
                  <c:v>0.12789999999999999</c:v>
                </c:pt>
                <c:pt idx="54">
                  <c:v>0.12769999999999998</c:v>
                </c:pt>
                <c:pt idx="55">
                  <c:v>0.12759999999999999</c:v>
                </c:pt>
                <c:pt idx="56">
                  <c:v>0.1275</c:v>
                </c:pt>
                <c:pt idx="57">
                  <c:v>0.12739999999999999</c:v>
                </c:pt>
                <c:pt idx="58">
                  <c:v>0.1273</c:v>
                </c:pt>
                <c:pt idx="59">
                  <c:v>0.12709999999999999</c:v>
                </c:pt>
                <c:pt idx="60">
                  <c:v>0.127</c:v>
                </c:pt>
                <c:pt idx="61">
                  <c:v>0.12689999999999999</c:v>
                </c:pt>
                <c:pt idx="62">
                  <c:v>0.1268</c:v>
                </c:pt>
                <c:pt idx="63">
                  <c:v>0.12689999999999999</c:v>
                </c:pt>
                <c:pt idx="64">
                  <c:v>0.1268</c:v>
                </c:pt>
                <c:pt idx="65">
                  <c:v>0.12669999999999998</c:v>
                </c:pt>
                <c:pt idx="66">
                  <c:v>0.12669999999999998</c:v>
                </c:pt>
                <c:pt idx="67">
                  <c:v>0.12659999999999999</c:v>
                </c:pt>
                <c:pt idx="68">
                  <c:v>0.12659999999999999</c:v>
                </c:pt>
                <c:pt idx="69">
                  <c:v>0.1265</c:v>
                </c:pt>
                <c:pt idx="70">
                  <c:v>0.1265</c:v>
                </c:pt>
              </c:numCache>
            </c:numRef>
          </c:val>
          <c:smooth val="0"/>
          <c:extLst>
            <c:ext xmlns:c16="http://schemas.microsoft.com/office/drawing/2014/chart" uri="{C3380CC4-5D6E-409C-BE32-E72D297353CC}">
              <c16:uniqueId val="{00000001-082F-47B4-9F3C-47B0691BC03A}"/>
            </c:ext>
          </c:extLst>
        </c:ser>
        <c:ser>
          <c:idx val="2"/>
          <c:order val="2"/>
          <c:tx>
            <c:strRef>
              <c:f>'Fig 2.10'!$C$7</c:f>
              <c:strCache>
                <c:ptCount val="1"/>
                <c:pt idx="0">
                  <c:v>1,5%</c:v>
                </c:pt>
              </c:strCache>
            </c:strRef>
          </c:tx>
          <c:spPr>
            <a:ln>
              <a:solidFill>
                <a:schemeClr val="accent5">
                  <a:lumMod val="75000"/>
                </a:schemeClr>
              </a:solidFill>
            </a:ln>
          </c:spPr>
          <c:marker>
            <c:symbol val="none"/>
          </c:marker>
          <c:cat>
            <c:numRef>
              <c:f>'Fig 2.10'!$D$4:$BV$4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2.10'!$D$7:$BV$7</c:f>
              <c:numCache>
                <c:formatCode>0.0%</c:formatCode>
                <c:ptCount val="71"/>
                <c:pt idx="18">
                  <c:v>0.13669999999999999</c:v>
                </c:pt>
                <c:pt idx="19">
                  <c:v>0.13679999999999998</c:v>
                </c:pt>
                <c:pt idx="20">
                  <c:v>0.13579999999999998</c:v>
                </c:pt>
                <c:pt idx="21">
                  <c:v>0.13469999999999999</c:v>
                </c:pt>
                <c:pt idx="22">
                  <c:v>0.1336</c:v>
                </c:pt>
                <c:pt idx="23">
                  <c:v>0.1333</c:v>
                </c:pt>
                <c:pt idx="24">
                  <c:v>0.13349999999999998</c:v>
                </c:pt>
                <c:pt idx="25">
                  <c:v>0.1333</c:v>
                </c:pt>
                <c:pt idx="26">
                  <c:v>0.13299999999999998</c:v>
                </c:pt>
                <c:pt idx="27">
                  <c:v>0.1328</c:v>
                </c:pt>
                <c:pt idx="28">
                  <c:v>0.13249999999999998</c:v>
                </c:pt>
                <c:pt idx="29">
                  <c:v>0.1323</c:v>
                </c:pt>
                <c:pt idx="30">
                  <c:v>0.13189999999999999</c:v>
                </c:pt>
                <c:pt idx="31">
                  <c:v>0.13159999999999999</c:v>
                </c:pt>
                <c:pt idx="32">
                  <c:v>0.13139999999999999</c:v>
                </c:pt>
                <c:pt idx="33">
                  <c:v>0.13119999999999998</c:v>
                </c:pt>
                <c:pt idx="34">
                  <c:v>0.13099999999999998</c:v>
                </c:pt>
                <c:pt idx="35">
                  <c:v>0.1308</c:v>
                </c:pt>
                <c:pt idx="36">
                  <c:v>0.13069999999999998</c:v>
                </c:pt>
                <c:pt idx="37">
                  <c:v>0.13049999999999998</c:v>
                </c:pt>
                <c:pt idx="38">
                  <c:v>0.13039999999999999</c:v>
                </c:pt>
                <c:pt idx="39">
                  <c:v>0.13019999999999998</c:v>
                </c:pt>
                <c:pt idx="40">
                  <c:v>0.13009999999999999</c:v>
                </c:pt>
                <c:pt idx="41">
                  <c:v>0.12999999999999998</c:v>
                </c:pt>
                <c:pt idx="42">
                  <c:v>0.12989999999999999</c:v>
                </c:pt>
                <c:pt idx="43">
                  <c:v>0.12969999999999998</c:v>
                </c:pt>
                <c:pt idx="44">
                  <c:v>0.12959999999999999</c:v>
                </c:pt>
                <c:pt idx="45">
                  <c:v>0.12939999999999999</c:v>
                </c:pt>
                <c:pt idx="46">
                  <c:v>0.12919999999999998</c:v>
                </c:pt>
                <c:pt idx="47">
                  <c:v>0.12909999999999999</c:v>
                </c:pt>
                <c:pt idx="48">
                  <c:v>0.12889999999999999</c:v>
                </c:pt>
                <c:pt idx="49">
                  <c:v>0.12869999999999998</c:v>
                </c:pt>
                <c:pt idx="50">
                  <c:v>0.12859999999999999</c:v>
                </c:pt>
                <c:pt idx="51">
                  <c:v>0.12849999999999998</c:v>
                </c:pt>
                <c:pt idx="52">
                  <c:v>0.1283</c:v>
                </c:pt>
                <c:pt idx="53">
                  <c:v>0.12819999999999998</c:v>
                </c:pt>
                <c:pt idx="54">
                  <c:v>0.12809999999999999</c:v>
                </c:pt>
                <c:pt idx="55">
                  <c:v>0.128</c:v>
                </c:pt>
                <c:pt idx="56">
                  <c:v>0.12789999999999999</c:v>
                </c:pt>
                <c:pt idx="57">
                  <c:v>0.1278</c:v>
                </c:pt>
                <c:pt idx="58">
                  <c:v>0.12769999999999998</c:v>
                </c:pt>
                <c:pt idx="59">
                  <c:v>0.12759999999999999</c:v>
                </c:pt>
                <c:pt idx="60">
                  <c:v>0.12739999999999999</c:v>
                </c:pt>
                <c:pt idx="61">
                  <c:v>0.1273</c:v>
                </c:pt>
                <c:pt idx="62">
                  <c:v>0.1273</c:v>
                </c:pt>
                <c:pt idx="63">
                  <c:v>0.12739999999999999</c:v>
                </c:pt>
                <c:pt idx="64">
                  <c:v>0.1273</c:v>
                </c:pt>
                <c:pt idx="65">
                  <c:v>0.12719999999999998</c:v>
                </c:pt>
                <c:pt idx="66">
                  <c:v>0.12719999999999998</c:v>
                </c:pt>
                <c:pt idx="67">
                  <c:v>0.12709999999999999</c:v>
                </c:pt>
                <c:pt idx="68">
                  <c:v>0.12709999999999999</c:v>
                </c:pt>
                <c:pt idx="69">
                  <c:v>0.127</c:v>
                </c:pt>
                <c:pt idx="70">
                  <c:v>0.127</c:v>
                </c:pt>
              </c:numCache>
            </c:numRef>
          </c:val>
          <c:smooth val="0"/>
          <c:extLst>
            <c:ext xmlns:c16="http://schemas.microsoft.com/office/drawing/2014/chart" uri="{C3380CC4-5D6E-409C-BE32-E72D297353CC}">
              <c16:uniqueId val="{00000002-082F-47B4-9F3C-47B0691BC03A}"/>
            </c:ext>
          </c:extLst>
        </c:ser>
        <c:ser>
          <c:idx val="3"/>
          <c:order val="3"/>
          <c:tx>
            <c:strRef>
              <c:f>'Fig 2.10'!$C$8</c:f>
              <c:strCache>
                <c:ptCount val="1"/>
                <c:pt idx="0">
                  <c:v>1,3%</c:v>
                </c:pt>
              </c:strCache>
            </c:strRef>
          </c:tx>
          <c:spPr>
            <a:ln>
              <a:solidFill>
                <a:schemeClr val="accent6">
                  <a:lumMod val="75000"/>
                </a:schemeClr>
              </a:solidFill>
            </a:ln>
          </c:spPr>
          <c:marker>
            <c:symbol val="none"/>
          </c:marker>
          <c:cat>
            <c:numRef>
              <c:f>'Fig 2.10'!$D$4:$BV$4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2.10'!$D$8:$BV$8</c:f>
              <c:numCache>
                <c:formatCode>0.0%</c:formatCode>
                <c:ptCount val="71"/>
                <c:pt idx="18">
                  <c:v>0.13669999999999999</c:v>
                </c:pt>
                <c:pt idx="19">
                  <c:v>0.13679999999999998</c:v>
                </c:pt>
                <c:pt idx="20">
                  <c:v>0.13579999999999998</c:v>
                </c:pt>
                <c:pt idx="21">
                  <c:v>0.13469999999999999</c:v>
                </c:pt>
                <c:pt idx="22">
                  <c:v>0.1336</c:v>
                </c:pt>
                <c:pt idx="23">
                  <c:v>0.1333</c:v>
                </c:pt>
                <c:pt idx="24">
                  <c:v>0.13349999999999998</c:v>
                </c:pt>
                <c:pt idx="25">
                  <c:v>0.13319999999999999</c:v>
                </c:pt>
                <c:pt idx="26">
                  <c:v>0.13289999999999999</c:v>
                </c:pt>
                <c:pt idx="27">
                  <c:v>0.13269999999999998</c:v>
                </c:pt>
                <c:pt idx="28">
                  <c:v>0.13249999999999998</c:v>
                </c:pt>
                <c:pt idx="29">
                  <c:v>0.13219999999999998</c:v>
                </c:pt>
                <c:pt idx="30">
                  <c:v>0.13189999999999999</c:v>
                </c:pt>
                <c:pt idx="31">
                  <c:v>0.13169999999999998</c:v>
                </c:pt>
                <c:pt idx="32">
                  <c:v>0.13139999999999999</c:v>
                </c:pt>
                <c:pt idx="33">
                  <c:v>0.13119999999999998</c:v>
                </c:pt>
                <c:pt idx="34">
                  <c:v>0.13109999999999999</c:v>
                </c:pt>
                <c:pt idx="35">
                  <c:v>0.13089999999999999</c:v>
                </c:pt>
                <c:pt idx="36">
                  <c:v>0.1308</c:v>
                </c:pt>
                <c:pt idx="37">
                  <c:v>0.13059999999999999</c:v>
                </c:pt>
                <c:pt idx="38">
                  <c:v>0.13049999999999998</c:v>
                </c:pt>
                <c:pt idx="39">
                  <c:v>0.13039999999999999</c:v>
                </c:pt>
                <c:pt idx="40">
                  <c:v>0.13019999999999998</c:v>
                </c:pt>
                <c:pt idx="41">
                  <c:v>0.13009999999999999</c:v>
                </c:pt>
                <c:pt idx="42">
                  <c:v>0.12999999999999998</c:v>
                </c:pt>
                <c:pt idx="43">
                  <c:v>0.12989999999999999</c:v>
                </c:pt>
                <c:pt idx="44">
                  <c:v>0.12969999999999998</c:v>
                </c:pt>
                <c:pt idx="45">
                  <c:v>0.12959999999999999</c:v>
                </c:pt>
                <c:pt idx="46">
                  <c:v>0.12939999999999999</c:v>
                </c:pt>
                <c:pt idx="47">
                  <c:v>0.1293</c:v>
                </c:pt>
                <c:pt idx="48">
                  <c:v>0.12909999999999999</c:v>
                </c:pt>
                <c:pt idx="49">
                  <c:v>0.12899999999999998</c:v>
                </c:pt>
                <c:pt idx="50">
                  <c:v>0.12889999999999999</c:v>
                </c:pt>
                <c:pt idx="51">
                  <c:v>0.12869999999999998</c:v>
                </c:pt>
                <c:pt idx="52">
                  <c:v>0.12859999999999999</c:v>
                </c:pt>
                <c:pt idx="53">
                  <c:v>0.12849999999999998</c:v>
                </c:pt>
                <c:pt idx="54">
                  <c:v>0.12839999999999999</c:v>
                </c:pt>
                <c:pt idx="55">
                  <c:v>0.1283</c:v>
                </c:pt>
                <c:pt idx="56">
                  <c:v>0.12819999999999998</c:v>
                </c:pt>
                <c:pt idx="57">
                  <c:v>0.12809999999999999</c:v>
                </c:pt>
                <c:pt idx="58">
                  <c:v>0.128</c:v>
                </c:pt>
                <c:pt idx="59">
                  <c:v>0.12789999999999999</c:v>
                </c:pt>
                <c:pt idx="60">
                  <c:v>0.1278</c:v>
                </c:pt>
                <c:pt idx="61">
                  <c:v>0.12769999999999998</c:v>
                </c:pt>
                <c:pt idx="62">
                  <c:v>0.12759999999999999</c:v>
                </c:pt>
                <c:pt idx="63">
                  <c:v>0.12769999999999998</c:v>
                </c:pt>
                <c:pt idx="64">
                  <c:v>0.12759999999999999</c:v>
                </c:pt>
                <c:pt idx="65">
                  <c:v>0.12759999999999999</c:v>
                </c:pt>
                <c:pt idx="66">
                  <c:v>0.1275</c:v>
                </c:pt>
                <c:pt idx="67">
                  <c:v>0.1275</c:v>
                </c:pt>
                <c:pt idx="68">
                  <c:v>0.12739999999999999</c:v>
                </c:pt>
                <c:pt idx="69">
                  <c:v>0.12739999999999999</c:v>
                </c:pt>
                <c:pt idx="70">
                  <c:v>0.12739999999999999</c:v>
                </c:pt>
              </c:numCache>
            </c:numRef>
          </c:val>
          <c:smooth val="0"/>
          <c:extLst>
            <c:ext xmlns:c16="http://schemas.microsoft.com/office/drawing/2014/chart" uri="{C3380CC4-5D6E-409C-BE32-E72D297353CC}">
              <c16:uniqueId val="{00000003-082F-47B4-9F3C-47B0691BC03A}"/>
            </c:ext>
          </c:extLst>
        </c:ser>
        <c:ser>
          <c:idx val="4"/>
          <c:order val="4"/>
          <c:tx>
            <c:strRef>
              <c:f>'Fig 2.10'!$C$9</c:f>
              <c:strCache>
                <c:ptCount val="1"/>
                <c:pt idx="0">
                  <c:v>1%</c:v>
                </c:pt>
              </c:strCache>
            </c:strRef>
          </c:tx>
          <c:spPr>
            <a:ln>
              <a:solidFill>
                <a:srgbClr val="800000"/>
              </a:solidFill>
            </a:ln>
          </c:spPr>
          <c:marker>
            <c:symbol val="none"/>
          </c:marker>
          <c:cat>
            <c:numRef>
              <c:f>'Fig 2.10'!$D$4:$BV$4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2.10'!$D$9:$BV$9</c:f>
              <c:numCache>
                <c:formatCode>0.0%</c:formatCode>
                <c:ptCount val="71"/>
                <c:pt idx="18">
                  <c:v>0.13669999999999999</c:v>
                </c:pt>
                <c:pt idx="19">
                  <c:v>0.13679999999999998</c:v>
                </c:pt>
                <c:pt idx="20">
                  <c:v>0.13579999999999998</c:v>
                </c:pt>
                <c:pt idx="21">
                  <c:v>0.13469999999999999</c:v>
                </c:pt>
                <c:pt idx="22">
                  <c:v>0.1336</c:v>
                </c:pt>
                <c:pt idx="23">
                  <c:v>0.13339999999999999</c:v>
                </c:pt>
                <c:pt idx="24">
                  <c:v>0.13349999999999998</c:v>
                </c:pt>
                <c:pt idx="25">
                  <c:v>0.1333</c:v>
                </c:pt>
                <c:pt idx="26">
                  <c:v>0.13299999999999998</c:v>
                </c:pt>
                <c:pt idx="27">
                  <c:v>0.1328</c:v>
                </c:pt>
                <c:pt idx="28">
                  <c:v>0.1326</c:v>
                </c:pt>
                <c:pt idx="29">
                  <c:v>0.13239999999999999</c:v>
                </c:pt>
                <c:pt idx="30">
                  <c:v>0.1321</c:v>
                </c:pt>
                <c:pt idx="31">
                  <c:v>0.1318</c:v>
                </c:pt>
                <c:pt idx="32">
                  <c:v>0.13159999999999999</c:v>
                </c:pt>
                <c:pt idx="33">
                  <c:v>0.13139999999999999</c:v>
                </c:pt>
                <c:pt idx="34">
                  <c:v>0.1313</c:v>
                </c:pt>
                <c:pt idx="35">
                  <c:v>0.13109999999999999</c:v>
                </c:pt>
                <c:pt idx="36">
                  <c:v>0.13099999999999998</c:v>
                </c:pt>
                <c:pt idx="37">
                  <c:v>0.13089999999999999</c:v>
                </c:pt>
                <c:pt idx="38">
                  <c:v>0.1308</c:v>
                </c:pt>
                <c:pt idx="39">
                  <c:v>0.13069999999999998</c:v>
                </c:pt>
                <c:pt idx="40">
                  <c:v>0.13059999999999999</c:v>
                </c:pt>
                <c:pt idx="41">
                  <c:v>0.13049999999999998</c:v>
                </c:pt>
                <c:pt idx="42">
                  <c:v>0.1303</c:v>
                </c:pt>
                <c:pt idx="43">
                  <c:v>0.1303</c:v>
                </c:pt>
                <c:pt idx="44">
                  <c:v>0.13009999999999999</c:v>
                </c:pt>
                <c:pt idx="45">
                  <c:v>0.12999999999999998</c:v>
                </c:pt>
                <c:pt idx="46">
                  <c:v>0.12989999999999999</c:v>
                </c:pt>
                <c:pt idx="47">
                  <c:v>0.1298</c:v>
                </c:pt>
                <c:pt idx="48">
                  <c:v>0.12959999999999999</c:v>
                </c:pt>
                <c:pt idx="49">
                  <c:v>0.12949999999999998</c:v>
                </c:pt>
                <c:pt idx="50">
                  <c:v>0.12939999999999999</c:v>
                </c:pt>
                <c:pt idx="51">
                  <c:v>0.1293</c:v>
                </c:pt>
                <c:pt idx="52">
                  <c:v>0.12919999999999998</c:v>
                </c:pt>
                <c:pt idx="53">
                  <c:v>0.12909999999999999</c:v>
                </c:pt>
                <c:pt idx="54">
                  <c:v>0.12899999999999998</c:v>
                </c:pt>
                <c:pt idx="55">
                  <c:v>0.12889999999999999</c:v>
                </c:pt>
                <c:pt idx="56">
                  <c:v>0.1288</c:v>
                </c:pt>
                <c:pt idx="57">
                  <c:v>0.1288</c:v>
                </c:pt>
                <c:pt idx="58">
                  <c:v>0.12869999999999998</c:v>
                </c:pt>
                <c:pt idx="59">
                  <c:v>0.12859999999999999</c:v>
                </c:pt>
                <c:pt idx="60">
                  <c:v>0.12849999999999998</c:v>
                </c:pt>
                <c:pt idx="61">
                  <c:v>0.12839999999999999</c:v>
                </c:pt>
                <c:pt idx="62">
                  <c:v>0.1283</c:v>
                </c:pt>
                <c:pt idx="63">
                  <c:v>0.12839999999999999</c:v>
                </c:pt>
                <c:pt idx="64">
                  <c:v>0.12839999999999999</c:v>
                </c:pt>
                <c:pt idx="65">
                  <c:v>0.1283</c:v>
                </c:pt>
                <c:pt idx="66">
                  <c:v>0.1283</c:v>
                </c:pt>
                <c:pt idx="67">
                  <c:v>0.1283</c:v>
                </c:pt>
                <c:pt idx="68">
                  <c:v>0.12819999999999998</c:v>
                </c:pt>
                <c:pt idx="69">
                  <c:v>0.12819999999999998</c:v>
                </c:pt>
                <c:pt idx="70">
                  <c:v>0.12819999999999998</c:v>
                </c:pt>
              </c:numCache>
            </c:numRef>
          </c:val>
          <c:smooth val="0"/>
          <c:extLst>
            <c:ext xmlns:c16="http://schemas.microsoft.com/office/drawing/2014/chart" uri="{C3380CC4-5D6E-409C-BE32-E72D297353CC}">
              <c16:uniqueId val="{00000004-082F-47B4-9F3C-47B0691BC03A}"/>
            </c:ext>
          </c:extLst>
        </c:ser>
        <c:dLbls>
          <c:showLegendKey val="0"/>
          <c:showVal val="0"/>
          <c:showCatName val="0"/>
          <c:showSerName val="0"/>
          <c:showPercent val="0"/>
          <c:showBubbleSize val="0"/>
        </c:dLbls>
        <c:smooth val="0"/>
        <c:axId val="114449792"/>
        <c:axId val="114488448"/>
      </c:lineChart>
      <c:catAx>
        <c:axId val="114449792"/>
        <c:scaling>
          <c:orientation val="minMax"/>
        </c:scaling>
        <c:delete val="0"/>
        <c:axPos val="b"/>
        <c:numFmt formatCode="General" sourceLinked="1"/>
        <c:majorTickMark val="out"/>
        <c:minorTickMark val="none"/>
        <c:tickLblPos val="nextTo"/>
        <c:crossAx val="114488448"/>
        <c:crosses val="autoZero"/>
        <c:auto val="1"/>
        <c:lblAlgn val="ctr"/>
        <c:lblOffset val="100"/>
        <c:noMultiLvlLbl val="0"/>
      </c:catAx>
      <c:valAx>
        <c:axId val="114488448"/>
        <c:scaling>
          <c:orientation val="minMax"/>
          <c:max val="0.15000000000000002"/>
          <c:min val="0.11000000000000001"/>
        </c:scaling>
        <c:delete val="0"/>
        <c:axPos val="l"/>
        <c:majorGridlines/>
        <c:numFmt formatCode="0.0%" sourceLinked="1"/>
        <c:majorTickMark val="out"/>
        <c:minorTickMark val="none"/>
        <c:tickLblPos val="nextTo"/>
        <c:crossAx val="114449792"/>
        <c:crosses val="autoZero"/>
        <c:crossBetween val="between"/>
      </c:valAx>
    </c:plotArea>
    <c:legend>
      <c:legendPos val="b"/>
      <c:layout/>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'Fig 2.10'!$C$5</c:f>
              <c:strCache>
                <c:ptCount val="1"/>
                <c:pt idx="0">
                  <c:v>Obs</c:v>
                </c:pt>
              </c:strCache>
            </c:strRef>
          </c:tx>
          <c:spPr>
            <a:ln w="38100">
              <a:solidFill>
                <a:schemeClr val="bg1">
                  <a:lumMod val="50000"/>
                </a:schemeClr>
              </a:solidFill>
            </a:ln>
          </c:spPr>
          <c:marker>
            <c:symbol val="none"/>
          </c:marker>
          <c:cat>
            <c:numRef>
              <c:f>'Fig 2.10'!$D$4:$BV$4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2.10'!$D$5:$BV$5</c:f>
              <c:numCache>
                <c:formatCode>0.0%</c:formatCode>
                <c:ptCount val="71"/>
                <c:pt idx="2">
                  <c:v>0.11974542503825418</c:v>
                </c:pt>
                <c:pt idx="3">
                  <c:v>0.12249090665354861</c:v>
                </c:pt>
                <c:pt idx="4">
                  <c:v>0.12269827324308456</c:v>
                </c:pt>
                <c:pt idx="5">
                  <c:v>0.1223332198086457</c:v>
                </c:pt>
                <c:pt idx="6">
                  <c:v>0.12282420534361584</c:v>
                </c:pt>
                <c:pt idx="7">
                  <c:v>0.12315472855188847</c:v>
                </c:pt>
                <c:pt idx="8">
                  <c:v>0.12322961912710624</c:v>
                </c:pt>
                <c:pt idx="9">
                  <c:v>0.12776558301982396</c:v>
                </c:pt>
                <c:pt idx="10">
                  <c:v>0.12570975859652414</c:v>
                </c:pt>
                <c:pt idx="11">
                  <c:v>0.12790965284643477</c:v>
                </c:pt>
                <c:pt idx="12">
                  <c:v>0.13087790016149364</c:v>
                </c:pt>
                <c:pt idx="13">
                  <c:v>0.13594689160736964</c:v>
                </c:pt>
                <c:pt idx="14">
                  <c:v>0.138322643673257</c:v>
                </c:pt>
                <c:pt idx="15">
                  <c:v>0.13782716975300283</c:v>
                </c:pt>
                <c:pt idx="16">
                  <c:v>0.13829607196850346</c:v>
                </c:pt>
                <c:pt idx="17">
                  <c:v>0.1376</c:v>
                </c:pt>
                <c:pt idx="18">
                  <c:v>0.13669999999999999</c:v>
                </c:pt>
              </c:numCache>
            </c:numRef>
          </c:val>
          <c:smooth val="0"/>
          <c:extLst>
            <c:ext xmlns:c16="http://schemas.microsoft.com/office/drawing/2014/chart" uri="{C3380CC4-5D6E-409C-BE32-E72D297353CC}">
              <c16:uniqueId val="{00000000-0953-49D2-BB0E-D64455E2A147}"/>
            </c:ext>
          </c:extLst>
        </c:ser>
        <c:ser>
          <c:idx val="1"/>
          <c:order val="1"/>
          <c:tx>
            <c:strRef>
              <c:f>'Fig 2.10'!$C$10</c:f>
              <c:strCache>
                <c:ptCount val="1"/>
                <c:pt idx="0">
                  <c:v>1,8%</c:v>
                </c:pt>
              </c:strCache>
            </c:strRef>
          </c:tx>
          <c:spPr>
            <a:ln>
              <a:solidFill>
                <a:srgbClr val="006600"/>
              </a:solidFill>
            </a:ln>
          </c:spPr>
          <c:marker>
            <c:symbol val="none"/>
          </c:marker>
          <c:cat>
            <c:numRef>
              <c:f>'Fig 2.10'!$D$4:$BV$4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2.10'!$D$10:$BV$10</c:f>
              <c:numCache>
                <c:formatCode>0.0%</c:formatCode>
                <c:ptCount val="71"/>
                <c:pt idx="18">
                  <c:v>0.13667482079662954</c:v>
                </c:pt>
                <c:pt idx="19">
                  <c:v>0.13558544761608621</c:v>
                </c:pt>
                <c:pt idx="20">
                  <c:v>0.13498525531324243</c:v>
                </c:pt>
                <c:pt idx="21">
                  <c:v>0.13444745876828779</c:v>
                </c:pt>
                <c:pt idx="22">
                  <c:v>0.13463955793914187</c:v>
                </c:pt>
                <c:pt idx="23">
                  <c:v>0.13472516172248897</c:v>
                </c:pt>
                <c:pt idx="24">
                  <c:v>0.13480885829423747</c:v>
                </c:pt>
                <c:pt idx="25">
                  <c:v>0.13442474588669781</c:v>
                </c:pt>
                <c:pt idx="26">
                  <c:v>0.1340311606034037</c:v>
                </c:pt>
                <c:pt idx="27">
                  <c:v>0.13368444461177889</c:v>
                </c:pt>
                <c:pt idx="28">
                  <c:v>0.13332244217522674</c:v>
                </c:pt>
                <c:pt idx="29">
                  <c:v>0.13291924106566899</c:v>
                </c:pt>
                <c:pt idx="30">
                  <c:v>0.13246394799271102</c:v>
                </c:pt>
                <c:pt idx="31">
                  <c:v>0.13197973637702809</c:v>
                </c:pt>
                <c:pt idx="32">
                  <c:v>0.13152168130930725</c:v>
                </c:pt>
                <c:pt idx="33">
                  <c:v>0.13115799427999203</c:v>
                </c:pt>
                <c:pt idx="34">
                  <c:v>0.13078814510488007</c:v>
                </c:pt>
                <c:pt idx="35">
                  <c:v>0.13042001990376184</c:v>
                </c:pt>
                <c:pt idx="36">
                  <c:v>0.13003755695676036</c:v>
                </c:pt>
                <c:pt idx="37">
                  <c:v>0.12965196479415442</c:v>
                </c:pt>
                <c:pt idx="38">
                  <c:v>0.12925070707909966</c:v>
                </c:pt>
                <c:pt idx="39">
                  <c:v>0.12884050686756929</c:v>
                </c:pt>
                <c:pt idx="40">
                  <c:v>0.12844753926357025</c:v>
                </c:pt>
                <c:pt idx="41">
                  <c:v>0.12806411702825832</c:v>
                </c:pt>
                <c:pt idx="42">
                  <c:v>0.12766487000340337</c:v>
                </c:pt>
                <c:pt idx="43">
                  <c:v>0.12729855623466005</c:v>
                </c:pt>
                <c:pt idx="44">
                  <c:v>0.12690969193881632</c:v>
                </c:pt>
                <c:pt idx="45">
                  <c:v>0.12653027653799756</c:v>
                </c:pt>
                <c:pt idx="46">
                  <c:v>0.12616519333057655</c:v>
                </c:pt>
                <c:pt idx="47">
                  <c:v>0.12582133384881522</c:v>
                </c:pt>
                <c:pt idx="48">
                  <c:v>0.12546794423655133</c:v>
                </c:pt>
                <c:pt idx="49">
                  <c:v>0.12515042250004785</c:v>
                </c:pt>
                <c:pt idx="50">
                  <c:v>0.12482003776931272</c:v>
                </c:pt>
                <c:pt idx="51">
                  <c:v>0.12449806697359801</c:v>
                </c:pt>
                <c:pt idx="52">
                  <c:v>0.12418062403775165</c:v>
                </c:pt>
                <c:pt idx="53">
                  <c:v>0.12385944712230895</c:v>
                </c:pt>
                <c:pt idx="54">
                  <c:v>0.12359417544973761</c:v>
                </c:pt>
                <c:pt idx="55">
                  <c:v>0.12335921680789556</c:v>
                </c:pt>
                <c:pt idx="56">
                  <c:v>0.12313791675737902</c:v>
                </c:pt>
                <c:pt idx="57">
                  <c:v>0.122933360114338</c:v>
                </c:pt>
                <c:pt idx="58">
                  <c:v>0.12273377757509259</c:v>
                </c:pt>
                <c:pt idx="59">
                  <c:v>0.12252665538241865</c:v>
                </c:pt>
                <c:pt idx="60">
                  <c:v>0.12235208334852302</c:v>
                </c:pt>
                <c:pt idx="61">
                  <c:v>0.12220026640549272</c:v>
                </c:pt>
                <c:pt idx="62">
                  <c:v>0.12207399025203176</c:v>
                </c:pt>
                <c:pt idx="63">
                  <c:v>0.12210203435704378</c:v>
                </c:pt>
                <c:pt idx="64">
                  <c:v>0.12198802827879496</c:v>
                </c:pt>
                <c:pt idx="65">
                  <c:v>0.12188106004583014</c:v>
                </c:pt>
                <c:pt idx="66">
                  <c:v>0.12177683163555926</c:v>
                </c:pt>
                <c:pt idx="67">
                  <c:v>0.12169994540860053</c:v>
                </c:pt>
                <c:pt idx="68">
                  <c:v>0.1216374671587519</c:v>
                </c:pt>
                <c:pt idx="69">
                  <c:v>0.12157747892950252</c:v>
                </c:pt>
                <c:pt idx="70">
                  <c:v>0.12155048795976278</c:v>
                </c:pt>
              </c:numCache>
            </c:numRef>
          </c:val>
          <c:smooth val="0"/>
          <c:extLst>
            <c:ext xmlns:c16="http://schemas.microsoft.com/office/drawing/2014/chart" uri="{C3380CC4-5D6E-409C-BE32-E72D297353CC}">
              <c16:uniqueId val="{00000001-0953-49D2-BB0E-D64455E2A147}"/>
            </c:ext>
          </c:extLst>
        </c:ser>
        <c:ser>
          <c:idx val="2"/>
          <c:order val="2"/>
          <c:tx>
            <c:strRef>
              <c:f>'Fig 2.10'!$C$11</c:f>
              <c:strCache>
                <c:ptCount val="1"/>
                <c:pt idx="0">
                  <c:v>1,5%</c:v>
                </c:pt>
              </c:strCache>
            </c:strRef>
          </c:tx>
          <c:spPr>
            <a:ln>
              <a:solidFill>
                <a:schemeClr val="accent5">
                  <a:lumMod val="75000"/>
                </a:schemeClr>
              </a:solidFill>
            </a:ln>
          </c:spPr>
          <c:marker>
            <c:symbol val="none"/>
          </c:marker>
          <c:cat>
            <c:numRef>
              <c:f>'Fig 2.10'!$D$4:$BV$4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2.10'!$D$11:$BV$11</c:f>
              <c:numCache>
                <c:formatCode>0.0%</c:formatCode>
                <c:ptCount val="71"/>
                <c:pt idx="18">
                  <c:v>0.13667482079662954</c:v>
                </c:pt>
                <c:pt idx="19">
                  <c:v>0.1355854958421249</c:v>
                </c:pt>
                <c:pt idx="20">
                  <c:v>0.13498533219252393</c:v>
                </c:pt>
                <c:pt idx="21">
                  <c:v>0.13444755247236601</c:v>
                </c:pt>
                <c:pt idx="22">
                  <c:v>0.13402164911282402</c:v>
                </c:pt>
                <c:pt idx="23">
                  <c:v>0.13477026121198216</c:v>
                </c:pt>
                <c:pt idx="24">
                  <c:v>0.13485099954494084</c:v>
                </c:pt>
                <c:pt idx="25">
                  <c:v>0.13454278839414943</c:v>
                </c:pt>
                <c:pt idx="26">
                  <c:v>0.13417881741310933</c:v>
                </c:pt>
                <c:pt idx="27">
                  <c:v>0.13386439575551765</c:v>
                </c:pt>
                <c:pt idx="28">
                  <c:v>0.13354617483451767</c:v>
                </c:pt>
                <c:pt idx="29">
                  <c:v>0.13320853864391199</c:v>
                </c:pt>
                <c:pt idx="30">
                  <c:v>0.13280126588977559</c:v>
                </c:pt>
                <c:pt idx="31">
                  <c:v>0.13237027424940803</c:v>
                </c:pt>
                <c:pt idx="32">
                  <c:v>0.13196993144826746</c:v>
                </c:pt>
                <c:pt idx="33">
                  <c:v>0.13165838575952929</c:v>
                </c:pt>
                <c:pt idx="34">
                  <c:v>0.13134059782390986</c:v>
                </c:pt>
                <c:pt idx="35">
                  <c:v>0.13102011195635865</c:v>
                </c:pt>
                <c:pt idx="36">
                  <c:v>0.13067707869591458</c:v>
                </c:pt>
                <c:pt idx="37">
                  <c:v>0.13033011786064336</c:v>
                </c:pt>
                <c:pt idx="38">
                  <c:v>0.12997562439836224</c:v>
                </c:pt>
                <c:pt idx="39">
                  <c:v>0.12959879694872134</c:v>
                </c:pt>
                <c:pt idx="40">
                  <c:v>0.12923234817970453</c:v>
                </c:pt>
                <c:pt idx="41">
                  <c:v>0.12887281245774806</c:v>
                </c:pt>
                <c:pt idx="42">
                  <c:v>0.12849778340123016</c:v>
                </c:pt>
                <c:pt idx="43">
                  <c:v>0.12814949171849827</c:v>
                </c:pt>
                <c:pt idx="44">
                  <c:v>0.12777206266070665</c:v>
                </c:pt>
                <c:pt idx="45">
                  <c:v>0.12740086814921234</c:v>
                </c:pt>
                <c:pt idx="46">
                  <c:v>0.12704122684659008</c:v>
                </c:pt>
                <c:pt idx="47">
                  <c:v>0.12670049391510882</c:v>
                </c:pt>
                <c:pt idx="48">
                  <c:v>0.12634832343552471</c:v>
                </c:pt>
                <c:pt idx="49">
                  <c:v>0.12603274146394947</c:v>
                </c:pt>
                <c:pt idx="50">
                  <c:v>0.12570150725861776</c:v>
                </c:pt>
                <c:pt idx="51">
                  <c:v>0.12538455428719297</c:v>
                </c:pt>
                <c:pt idx="52">
                  <c:v>0.12506734395120608</c:v>
                </c:pt>
                <c:pt idx="53">
                  <c:v>0.12475248849902729</c:v>
                </c:pt>
                <c:pt idx="54">
                  <c:v>0.12449244007687311</c:v>
                </c:pt>
                <c:pt idx="55">
                  <c:v>0.1242663658207438</c:v>
                </c:pt>
                <c:pt idx="56">
                  <c:v>0.12405404529693853</c:v>
                </c:pt>
                <c:pt idx="57">
                  <c:v>0.12387191500310445</c:v>
                </c:pt>
                <c:pt idx="58">
                  <c:v>0.12367814831802322</c:v>
                </c:pt>
                <c:pt idx="59">
                  <c:v>0.12349057884745239</c:v>
                </c:pt>
                <c:pt idx="60">
                  <c:v>0.12331741699052273</c:v>
                </c:pt>
                <c:pt idx="61">
                  <c:v>0.12316900851555666</c:v>
                </c:pt>
                <c:pt idx="62">
                  <c:v>0.12304448544423285</c:v>
                </c:pt>
                <c:pt idx="63">
                  <c:v>0.12307674566166703</c:v>
                </c:pt>
                <c:pt idx="64">
                  <c:v>0.12296436461516377</c:v>
                </c:pt>
                <c:pt idx="65">
                  <c:v>0.12285980869873815</c:v>
                </c:pt>
                <c:pt idx="66">
                  <c:v>0.12275942656983016</c:v>
                </c:pt>
                <c:pt idx="67">
                  <c:v>0.12268447313589323</c:v>
                </c:pt>
                <c:pt idx="68">
                  <c:v>0.12262401712085477</c:v>
                </c:pt>
                <c:pt idx="69">
                  <c:v>0.12256607149677778</c:v>
                </c:pt>
                <c:pt idx="70">
                  <c:v>0.12254391607415518</c:v>
                </c:pt>
              </c:numCache>
            </c:numRef>
          </c:val>
          <c:smooth val="0"/>
          <c:extLst>
            <c:ext xmlns:c16="http://schemas.microsoft.com/office/drawing/2014/chart" uri="{C3380CC4-5D6E-409C-BE32-E72D297353CC}">
              <c16:uniqueId val="{00000002-0953-49D2-BB0E-D64455E2A147}"/>
            </c:ext>
          </c:extLst>
        </c:ser>
        <c:ser>
          <c:idx val="3"/>
          <c:order val="3"/>
          <c:tx>
            <c:strRef>
              <c:f>'Fig 2.10'!$C$12</c:f>
              <c:strCache>
                <c:ptCount val="1"/>
                <c:pt idx="0">
                  <c:v>1,3%</c:v>
                </c:pt>
              </c:strCache>
            </c:strRef>
          </c:tx>
          <c:spPr>
            <a:ln>
              <a:solidFill>
                <a:schemeClr val="accent6">
                  <a:lumMod val="75000"/>
                </a:schemeClr>
              </a:solidFill>
            </a:ln>
          </c:spPr>
          <c:marker>
            <c:symbol val="none"/>
          </c:marker>
          <c:cat>
            <c:numRef>
              <c:f>'Fig 2.10'!$D$4:$BV$4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2.10'!$D$12:$BV$12</c:f>
              <c:numCache>
                <c:formatCode>0.0%</c:formatCode>
                <c:ptCount val="71"/>
                <c:pt idx="18">
                  <c:v>0.13667482079662954</c:v>
                </c:pt>
                <c:pt idx="19">
                  <c:v>0.13558544761608621</c:v>
                </c:pt>
                <c:pt idx="20">
                  <c:v>0.13498525531324243</c:v>
                </c:pt>
                <c:pt idx="21">
                  <c:v>0.13444785056589545</c:v>
                </c:pt>
                <c:pt idx="22">
                  <c:v>0.13463959886822213</c:v>
                </c:pt>
                <c:pt idx="23">
                  <c:v>0.13477640807923746</c:v>
                </c:pt>
                <c:pt idx="24">
                  <c:v>0.1349018379779495</c:v>
                </c:pt>
                <c:pt idx="25">
                  <c:v>0.134575480806543</c:v>
                </c:pt>
                <c:pt idx="26">
                  <c:v>0.13425483804173868</c:v>
                </c:pt>
                <c:pt idx="27">
                  <c:v>0.13397576953351306</c:v>
                </c:pt>
                <c:pt idx="28">
                  <c:v>0.13370162278342992</c:v>
                </c:pt>
                <c:pt idx="29">
                  <c:v>0.13339171716059742</c:v>
                </c:pt>
                <c:pt idx="30">
                  <c:v>0.13303588942658978</c:v>
                </c:pt>
                <c:pt idx="31">
                  <c:v>0.13266128036908029</c:v>
                </c:pt>
                <c:pt idx="32">
                  <c:v>0.13230434596357565</c:v>
                </c:pt>
                <c:pt idx="33">
                  <c:v>0.13204999724216707</c:v>
                </c:pt>
                <c:pt idx="34">
                  <c:v>0.13177492371428137</c:v>
                </c:pt>
                <c:pt idx="35">
                  <c:v>0.13149119369945605</c:v>
                </c:pt>
                <c:pt idx="36">
                  <c:v>0.13118750104266214</c:v>
                </c:pt>
                <c:pt idx="37">
                  <c:v>0.13087076038893347</c:v>
                </c:pt>
                <c:pt idx="38">
                  <c:v>0.13055433333900718</c:v>
                </c:pt>
                <c:pt idx="39">
                  <c:v>0.13020765347159444</c:v>
                </c:pt>
                <c:pt idx="40">
                  <c:v>0.12986389084193048</c:v>
                </c:pt>
                <c:pt idx="41">
                  <c:v>0.12952834095214061</c:v>
                </c:pt>
                <c:pt idx="42">
                  <c:v>0.12917901782801994</c:v>
                </c:pt>
                <c:pt idx="43">
                  <c:v>0.12884349157161207</c:v>
                </c:pt>
                <c:pt idx="44">
                  <c:v>0.12849241537103329</c:v>
                </c:pt>
                <c:pt idx="45">
                  <c:v>0.12813936362890346</c:v>
                </c:pt>
                <c:pt idx="46">
                  <c:v>0.12779162584585785</c:v>
                </c:pt>
                <c:pt idx="47">
                  <c:v>0.12746737447404416</c:v>
                </c:pt>
                <c:pt idx="48">
                  <c:v>0.1271282937440627</c:v>
                </c:pt>
                <c:pt idx="49">
                  <c:v>0.12681647614372757</c:v>
                </c:pt>
                <c:pt idx="50">
                  <c:v>0.12650447376564164</c:v>
                </c:pt>
                <c:pt idx="51">
                  <c:v>0.12619796334105099</c:v>
                </c:pt>
                <c:pt idx="52">
                  <c:v>0.12589013479601613</c:v>
                </c:pt>
                <c:pt idx="53">
                  <c:v>0.12558323667670815</c:v>
                </c:pt>
                <c:pt idx="54">
                  <c:v>0.12532590016982106</c:v>
                </c:pt>
                <c:pt idx="55">
                  <c:v>0.12510725527185287</c:v>
                </c:pt>
                <c:pt idx="56">
                  <c:v>0.12491187682494151</c:v>
                </c:pt>
                <c:pt idx="57">
                  <c:v>0.12474108801080853</c:v>
                </c:pt>
                <c:pt idx="58">
                  <c:v>0.12454239437481204</c:v>
                </c:pt>
                <c:pt idx="59">
                  <c:v>0.12435186697016375</c:v>
                </c:pt>
                <c:pt idx="60">
                  <c:v>0.12417267376706637</c:v>
                </c:pt>
                <c:pt idx="61">
                  <c:v>0.12401741368917087</c:v>
                </c:pt>
                <c:pt idx="62">
                  <c:v>0.12389423933419105</c:v>
                </c:pt>
                <c:pt idx="63">
                  <c:v>0.12392839775354643</c:v>
                </c:pt>
                <c:pt idx="64">
                  <c:v>0.12381832887125475</c:v>
                </c:pt>
                <c:pt idx="65">
                  <c:v>0.12371352235699337</c:v>
                </c:pt>
                <c:pt idx="66">
                  <c:v>0.12361749930736367</c:v>
                </c:pt>
                <c:pt idx="67">
                  <c:v>0.12354511513676503</c:v>
                </c:pt>
                <c:pt idx="68">
                  <c:v>0.12349445993010399</c:v>
                </c:pt>
                <c:pt idx="69">
                  <c:v>0.12343883804647439</c:v>
                </c:pt>
                <c:pt idx="70">
                  <c:v>0.12341530164144106</c:v>
                </c:pt>
              </c:numCache>
            </c:numRef>
          </c:val>
          <c:smooth val="0"/>
          <c:extLst>
            <c:ext xmlns:c16="http://schemas.microsoft.com/office/drawing/2014/chart" uri="{C3380CC4-5D6E-409C-BE32-E72D297353CC}">
              <c16:uniqueId val="{00000003-0953-49D2-BB0E-D64455E2A147}"/>
            </c:ext>
          </c:extLst>
        </c:ser>
        <c:ser>
          <c:idx val="4"/>
          <c:order val="4"/>
          <c:tx>
            <c:strRef>
              <c:f>'Fig 2.10'!$C$13</c:f>
              <c:strCache>
                <c:ptCount val="1"/>
                <c:pt idx="0">
                  <c:v>1%</c:v>
                </c:pt>
              </c:strCache>
            </c:strRef>
          </c:tx>
          <c:spPr>
            <a:ln>
              <a:solidFill>
                <a:srgbClr val="800000"/>
              </a:solidFill>
            </a:ln>
          </c:spPr>
          <c:marker>
            <c:symbol val="none"/>
          </c:marker>
          <c:cat>
            <c:numRef>
              <c:f>'Fig 2.10'!$D$4:$BV$4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2.10'!$D$13:$BV$13</c:f>
              <c:numCache>
                <c:formatCode>0.0%</c:formatCode>
                <c:ptCount val="71"/>
                <c:pt idx="18">
                  <c:v>0.13667482079662954</c:v>
                </c:pt>
                <c:pt idx="19">
                  <c:v>0.13558544761608621</c:v>
                </c:pt>
                <c:pt idx="20">
                  <c:v>0.13498525531324243</c:v>
                </c:pt>
                <c:pt idx="21">
                  <c:v>0.1344474582014222</c:v>
                </c:pt>
                <c:pt idx="22">
                  <c:v>0.13402160645159389</c:v>
                </c:pt>
                <c:pt idx="23">
                  <c:v>0.13478648292734213</c:v>
                </c:pt>
                <c:pt idx="24">
                  <c:v>0.13490410105045034</c:v>
                </c:pt>
                <c:pt idx="25">
                  <c:v>0.13458419104134603</c:v>
                </c:pt>
                <c:pt idx="26">
                  <c:v>0.13427792489619328</c:v>
                </c:pt>
                <c:pt idx="27">
                  <c:v>0.13403727055068212</c:v>
                </c:pt>
                <c:pt idx="28">
                  <c:v>0.13380868645282976</c:v>
                </c:pt>
                <c:pt idx="29">
                  <c:v>0.13355555204467617</c:v>
                </c:pt>
                <c:pt idx="30">
                  <c:v>0.13326645459759262</c:v>
                </c:pt>
                <c:pt idx="31">
                  <c:v>0.13297051187081393</c:v>
                </c:pt>
                <c:pt idx="32">
                  <c:v>0.13270241481842998</c:v>
                </c:pt>
                <c:pt idx="33">
                  <c:v>0.13251973346626372</c:v>
                </c:pt>
                <c:pt idx="34">
                  <c:v>0.13231756411948847</c:v>
                </c:pt>
                <c:pt idx="35">
                  <c:v>0.132111279571236</c:v>
                </c:pt>
                <c:pt idx="36">
                  <c:v>0.13188307975401228</c:v>
                </c:pt>
                <c:pt idx="37">
                  <c:v>0.13163977029880189</c:v>
                </c:pt>
                <c:pt idx="38">
                  <c:v>0.1313808394887436</c:v>
                </c:pt>
                <c:pt idx="39">
                  <c:v>0.13108929228435073</c:v>
                </c:pt>
                <c:pt idx="40">
                  <c:v>0.13080535316737021</c:v>
                </c:pt>
                <c:pt idx="41">
                  <c:v>0.13052133827398438</c:v>
                </c:pt>
                <c:pt idx="42">
                  <c:v>0.1302122648648622</c:v>
                </c:pt>
                <c:pt idx="43">
                  <c:v>0.12993351604182798</c:v>
                </c:pt>
                <c:pt idx="44">
                  <c:v>0.12961977517847739</c:v>
                </c:pt>
                <c:pt idx="45">
                  <c:v>0.12931295071836421</c:v>
                </c:pt>
                <c:pt idx="46">
                  <c:v>0.12901685280261668</c:v>
                </c:pt>
                <c:pt idx="47">
                  <c:v>0.12873209784101897</c:v>
                </c:pt>
                <c:pt idx="48">
                  <c:v>0.12842787299605643</c:v>
                </c:pt>
                <c:pt idx="49">
                  <c:v>0.12815498003879147</c:v>
                </c:pt>
                <c:pt idx="50">
                  <c:v>0.1278678864208776</c:v>
                </c:pt>
                <c:pt idx="51">
                  <c:v>0.12758186807821056</c:v>
                </c:pt>
                <c:pt idx="52">
                  <c:v>0.12729238068958734</c:v>
                </c:pt>
                <c:pt idx="53">
                  <c:v>0.12699318653129688</c:v>
                </c:pt>
                <c:pt idx="54">
                  <c:v>0.1267469522468227</c:v>
                </c:pt>
                <c:pt idx="55">
                  <c:v>0.12653236867758433</c:v>
                </c:pt>
                <c:pt idx="56">
                  <c:v>0.12632621986087583</c:v>
                </c:pt>
                <c:pt idx="57">
                  <c:v>0.12614316765825528</c:v>
                </c:pt>
                <c:pt idx="58">
                  <c:v>0.12595152872834645</c:v>
                </c:pt>
                <c:pt idx="59">
                  <c:v>0.1257615602045086</c:v>
                </c:pt>
                <c:pt idx="60">
                  <c:v>0.12558956920559666</c:v>
                </c:pt>
                <c:pt idx="61">
                  <c:v>0.1254476614978649</c:v>
                </c:pt>
                <c:pt idx="62">
                  <c:v>0.12533191428865847</c:v>
                </c:pt>
                <c:pt idx="63">
                  <c:v>0.12536998766358265</c:v>
                </c:pt>
                <c:pt idx="64">
                  <c:v>0.12526289974918817</c:v>
                </c:pt>
                <c:pt idx="65">
                  <c:v>0.12515894530220201</c:v>
                </c:pt>
                <c:pt idx="66">
                  <c:v>0.12505957316806487</c:v>
                </c:pt>
                <c:pt idx="67">
                  <c:v>0.12498475766794412</c:v>
                </c:pt>
                <c:pt idx="68">
                  <c:v>0.12492871295526242</c:v>
                </c:pt>
                <c:pt idx="69">
                  <c:v>0.12487168401230994</c:v>
                </c:pt>
                <c:pt idx="70">
                  <c:v>0.12485322042425609</c:v>
                </c:pt>
              </c:numCache>
            </c:numRef>
          </c:val>
          <c:smooth val="0"/>
          <c:extLst>
            <c:ext xmlns:c16="http://schemas.microsoft.com/office/drawing/2014/chart" uri="{C3380CC4-5D6E-409C-BE32-E72D297353CC}">
              <c16:uniqueId val="{00000004-0953-49D2-BB0E-D64455E2A147}"/>
            </c:ext>
          </c:extLst>
        </c:ser>
        <c:dLbls>
          <c:showLegendKey val="0"/>
          <c:showVal val="0"/>
          <c:showCatName val="0"/>
          <c:showSerName val="0"/>
          <c:showPercent val="0"/>
          <c:showBubbleSize val="0"/>
        </c:dLbls>
        <c:smooth val="0"/>
        <c:axId val="114548736"/>
        <c:axId val="114550272"/>
      </c:lineChart>
      <c:catAx>
        <c:axId val="114548736"/>
        <c:scaling>
          <c:orientation val="minMax"/>
        </c:scaling>
        <c:delete val="0"/>
        <c:axPos val="b"/>
        <c:numFmt formatCode="General" sourceLinked="1"/>
        <c:majorTickMark val="out"/>
        <c:minorTickMark val="none"/>
        <c:tickLblPos val="nextTo"/>
        <c:crossAx val="114550272"/>
        <c:crosses val="autoZero"/>
        <c:auto val="1"/>
        <c:lblAlgn val="ctr"/>
        <c:lblOffset val="100"/>
        <c:noMultiLvlLbl val="0"/>
      </c:catAx>
      <c:valAx>
        <c:axId val="114550272"/>
        <c:scaling>
          <c:orientation val="minMax"/>
          <c:max val="0.15000000000000002"/>
          <c:min val="0.11000000000000001"/>
        </c:scaling>
        <c:delete val="0"/>
        <c:axPos val="l"/>
        <c:majorGridlines/>
        <c:numFmt formatCode="0.0%" sourceLinked="1"/>
        <c:majorTickMark val="out"/>
        <c:minorTickMark val="none"/>
        <c:tickLblPos val="nextTo"/>
        <c:crossAx val="114548736"/>
        <c:crosses val="autoZero"/>
        <c:crossBetween val="between"/>
      </c:valAx>
    </c:plotArea>
    <c:legend>
      <c:legendPos val="b"/>
      <c:layout/>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'Fig 2.11'!$C$5</c:f>
              <c:strCache>
                <c:ptCount val="1"/>
                <c:pt idx="0">
                  <c:v>Obs</c:v>
                </c:pt>
              </c:strCache>
            </c:strRef>
          </c:tx>
          <c:spPr>
            <a:ln w="38100">
              <a:solidFill>
                <a:schemeClr val="bg1">
                  <a:lumMod val="50000"/>
                </a:schemeClr>
              </a:solidFill>
            </a:ln>
          </c:spPr>
          <c:marker>
            <c:symbol val="none"/>
          </c:marker>
          <c:cat>
            <c:numRef>
              <c:f>'Fig 2.11'!$D$4:$BV$4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2.11'!$D$5:$BV$5</c:f>
              <c:numCache>
                <c:formatCode>0.0%</c:formatCode>
                <c:ptCount val="71"/>
                <c:pt idx="2">
                  <c:v>0.11974542503825418</c:v>
                </c:pt>
                <c:pt idx="3">
                  <c:v>0.12249090665354861</c:v>
                </c:pt>
                <c:pt idx="4">
                  <c:v>0.12269827324308456</c:v>
                </c:pt>
                <c:pt idx="5">
                  <c:v>0.1223332198086457</c:v>
                </c:pt>
                <c:pt idx="6">
                  <c:v>0.12282420534361584</c:v>
                </c:pt>
                <c:pt idx="7">
                  <c:v>0.12315472855188847</c:v>
                </c:pt>
                <c:pt idx="8">
                  <c:v>0.12322961912710624</c:v>
                </c:pt>
                <c:pt idx="9">
                  <c:v>0.12776558301982396</c:v>
                </c:pt>
                <c:pt idx="10">
                  <c:v>0.12570975859652414</c:v>
                </c:pt>
                <c:pt idx="11">
                  <c:v>0.12790965284643477</c:v>
                </c:pt>
                <c:pt idx="12">
                  <c:v>0.13087790016149364</c:v>
                </c:pt>
                <c:pt idx="13">
                  <c:v>0.13594689160736964</c:v>
                </c:pt>
                <c:pt idx="14">
                  <c:v>0.138322643673257</c:v>
                </c:pt>
                <c:pt idx="15">
                  <c:v>0.13782716975300283</c:v>
                </c:pt>
                <c:pt idx="16">
                  <c:v>0.13829607196850346</c:v>
                </c:pt>
                <c:pt idx="17">
                  <c:v>0.1376</c:v>
                </c:pt>
                <c:pt idx="18">
                  <c:v>0.13669999999999999</c:v>
                </c:pt>
              </c:numCache>
            </c:numRef>
          </c:val>
          <c:smooth val="0"/>
          <c:extLst>
            <c:ext xmlns:c16="http://schemas.microsoft.com/office/drawing/2014/chart" uri="{C3380CC4-5D6E-409C-BE32-E72D297353CC}">
              <c16:uniqueId val="{00000000-354D-4739-A882-90566733880E}"/>
            </c:ext>
          </c:extLst>
        </c:ser>
        <c:ser>
          <c:idx val="1"/>
          <c:order val="1"/>
          <c:tx>
            <c:strRef>
              <c:f>'Fig 2.11'!$C$6</c:f>
              <c:strCache>
                <c:ptCount val="1"/>
                <c:pt idx="0">
                  <c:v>1,8%</c:v>
                </c:pt>
              </c:strCache>
            </c:strRef>
          </c:tx>
          <c:spPr>
            <a:ln>
              <a:solidFill>
                <a:srgbClr val="006600"/>
              </a:solidFill>
            </a:ln>
          </c:spPr>
          <c:marker>
            <c:symbol val="none"/>
          </c:marker>
          <c:cat>
            <c:numRef>
              <c:f>'Fig 2.11'!$D$4:$BV$4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2.11'!$D$6:$BV$6</c:f>
              <c:numCache>
                <c:formatCode>0.0%</c:formatCode>
                <c:ptCount val="71"/>
                <c:pt idx="18">
                  <c:v>0.13669999999999999</c:v>
                </c:pt>
                <c:pt idx="19">
                  <c:v>0.13679999999999998</c:v>
                </c:pt>
                <c:pt idx="20">
                  <c:v>0.13579999999999998</c:v>
                </c:pt>
                <c:pt idx="21">
                  <c:v>0.13469999999999999</c:v>
                </c:pt>
                <c:pt idx="22">
                  <c:v>0.1336</c:v>
                </c:pt>
                <c:pt idx="23">
                  <c:v>0.1333</c:v>
                </c:pt>
                <c:pt idx="24">
                  <c:v>0.13349999999999998</c:v>
                </c:pt>
                <c:pt idx="25">
                  <c:v>0.13319999999999999</c:v>
                </c:pt>
                <c:pt idx="26">
                  <c:v>0.13299999999999998</c:v>
                </c:pt>
                <c:pt idx="27">
                  <c:v>0.13269999999999998</c:v>
                </c:pt>
                <c:pt idx="28">
                  <c:v>0.13249999999999998</c:v>
                </c:pt>
                <c:pt idx="29">
                  <c:v>0.13219999999999998</c:v>
                </c:pt>
                <c:pt idx="30">
                  <c:v>0.13189999999999999</c:v>
                </c:pt>
                <c:pt idx="31">
                  <c:v>0.13159999999999999</c:v>
                </c:pt>
                <c:pt idx="32">
                  <c:v>0.1313</c:v>
                </c:pt>
                <c:pt idx="33">
                  <c:v>0.13109999999999999</c:v>
                </c:pt>
                <c:pt idx="34">
                  <c:v>0.13089999999999999</c:v>
                </c:pt>
                <c:pt idx="35">
                  <c:v>0.13069999999999998</c:v>
                </c:pt>
                <c:pt idx="36">
                  <c:v>0.13059999999999999</c:v>
                </c:pt>
                <c:pt idx="37">
                  <c:v>0.13039999999999999</c:v>
                </c:pt>
                <c:pt idx="38">
                  <c:v>0.1303</c:v>
                </c:pt>
                <c:pt idx="39">
                  <c:v>0.13009999999999999</c:v>
                </c:pt>
                <c:pt idx="40">
                  <c:v>0.12989999999999999</c:v>
                </c:pt>
                <c:pt idx="41">
                  <c:v>0.1298</c:v>
                </c:pt>
                <c:pt idx="42">
                  <c:v>0.12969999999999998</c:v>
                </c:pt>
                <c:pt idx="43">
                  <c:v>0.12959999999999999</c:v>
                </c:pt>
                <c:pt idx="44">
                  <c:v>0.1293</c:v>
                </c:pt>
                <c:pt idx="45">
                  <c:v>0.12919999999999998</c:v>
                </c:pt>
                <c:pt idx="46">
                  <c:v>0.12899999999999998</c:v>
                </c:pt>
                <c:pt idx="47">
                  <c:v>0.1288</c:v>
                </c:pt>
                <c:pt idx="48">
                  <c:v>0.12859999999999999</c:v>
                </c:pt>
                <c:pt idx="49">
                  <c:v>0.12839999999999999</c:v>
                </c:pt>
                <c:pt idx="50">
                  <c:v>0.1283</c:v>
                </c:pt>
                <c:pt idx="51">
                  <c:v>0.12809999999999999</c:v>
                </c:pt>
                <c:pt idx="52">
                  <c:v>0.128</c:v>
                </c:pt>
                <c:pt idx="53">
                  <c:v>0.12789999999999999</c:v>
                </c:pt>
                <c:pt idx="54">
                  <c:v>0.12769999999999998</c:v>
                </c:pt>
                <c:pt idx="55">
                  <c:v>0.12759999999999999</c:v>
                </c:pt>
                <c:pt idx="56">
                  <c:v>0.1275</c:v>
                </c:pt>
                <c:pt idx="57">
                  <c:v>0.12739999999999999</c:v>
                </c:pt>
                <c:pt idx="58">
                  <c:v>0.1273</c:v>
                </c:pt>
                <c:pt idx="59">
                  <c:v>0.12709999999999999</c:v>
                </c:pt>
                <c:pt idx="60">
                  <c:v>0.127</c:v>
                </c:pt>
                <c:pt idx="61">
                  <c:v>0.12689999999999999</c:v>
                </c:pt>
                <c:pt idx="62">
                  <c:v>0.1268</c:v>
                </c:pt>
                <c:pt idx="63">
                  <c:v>0.12689999999999999</c:v>
                </c:pt>
                <c:pt idx="64">
                  <c:v>0.1268</c:v>
                </c:pt>
                <c:pt idx="65">
                  <c:v>0.12669999999999998</c:v>
                </c:pt>
                <c:pt idx="66">
                  <c:v>0.12669999999999998</c:v>
                </c:pt>
                <c:pt idx="67">
                  <c:v>0.12659999999999999</c:v>
                </c:pt>
                <c:pt idx="68">
                  <c:v>0.12659999999999999</c:v>
                </c:pt>
                <c:pt idx="69">
                  <c:v>0.1265</c:v>
                </c:pt>
                <c:pt idx="70">
                  <c:v>0.1265</c:v>
                </c:pt>
              </c:numCache>
            </c:numRef>
          </c:val>
          <c:smooth val="0"/>
          <c:extLst>
            <c:ext xmlns:c16="http://schemas.microsoft.com/office/drawing/2014/chart" uri="{C3380CC4-5D6E-409C-BE32-E72D297353CC}">
              <c16:uniqueId val="{00000001-354D-4739-A882-90566733880E}"/>
            </c:ext>
          </c:extLst>
        </c:ser>
        <c:ser>
          <c:idx val="2"/>
          <c:order val="2"/>
          <c:tx>
            <c:strRef>
              <c:f>'Fig 2.11'!$C$7</c:f>
              <c:strCache>
                <c:ptCount val="1"/>
                <c:pt idx="0">
                  <c:v>1,5%</c:v>
                </c:pt>
              </c:strCache>
            </c:strRef>
          </c:tx>
          <c:spPr>
            <a:ln>
              <a:solidFill>
                <a:schemeClr val="accent5">
                  <a:lumMod val="75000"/>
                </a:schemeClr>
              </a:solidFill>
            </a:ln>
          </c:spPr>
          <c:marker>
            <c:symbol val="none"/>
          </c:marker>
          <c:cat>
            <c:numRef>
              <c:f>'Fig 2.11'!$D$4:$BV$4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2.11'!$D$7:$BV$7</c:f>
              <c:numCache>
                <c:formatCode>0.0%</c:formatCode>
                <c:ptCount val="71"/>
                <c:pt idx="18">
                  <c:v>0.13669999999999999</c:v>
                </c:pt>
                <c:pt idx="19">
                  <c:v>0.13679999999999998</c:v>
                </c:pt>
                <c:pt idx="20">
                  <c:v>0.13579999999999998</c:v>
                </c:pt>
                <c:pt idx="21">
                  <c:v>0.13469999999999999</c:v>
                </c:pt>
                <c:pt idx="22">
                  <c:v>0.1336</c:v>
                </c:pt>
                <c:pt idx="23">
                  <c:v>0.1333</c:v>
                </c:pt>
                <c:pt idx="24">
                  <c:v>0.13349999999999998</c:v>
                </c:pt>
                <c:pt idx="25">
                  <c:v>0.1333</c:v>
                </c:pt>
                <c:pt idx="26">
                  <c:v>0.13299999999999998</c:v>
                </c:pt>
                <c:pt idx="27">
                  <c:v>0.1328</c:v>
                </c:pt>
                <c:pt idx="28">
                  <c:v>0.13249999999999998</c:v>
                </c:pt>
                <c:pt idx="29">
                  <c:v>0.1323</c:v>
                </c:pt>
                <c:pt idx="30">
                  <c:v>0.13189999999999999</c:v>
                </c:pt>
                <c:pt idx="31">
                  <c:v>0.13159999999999999</c:v>
                </c:pt>
                <c:pt idx="32">
                  <c:v>0.13139999999999999</c:v>
                </c:pt>
                <c:pt idx="33">
                  <c:v>0.13119999999999998</c:v>
                </c:pt>
                <c:pt idx="34">
                  <c:v>0.13099999999999998</c:v>
                </c:pt>
                <c:pt idx="35">
                  <c:v>0.1308</c:v>
                </c:pt>
                <c:pt idx="36">
                  <c:v>0.13069999999999998</c:v>
                </c:pt>
                <c:pt idx="37">
                  <c:v>0.13049999999999998</c:v>
                </c:pt>
                <c:pt idx="38">
                  <c:v>0.13039999999999999</c:v>
                </c:pt>
                <c:pt idx="39">
                  <c:v>0.13019999999999998</c:v>
                </c:pt>
                <c:pt idx="40">
                  <c:v>0.13009999999999999</c:v>
                </c:pt>
                <c:pt idx="41">
                  <c:v>0.12999999999999998</c:v>
                </c:pt>
                <c:pt idx="42">
                  <c:v>0.12989999999999999</c:v>
                </c:pt>
                <c:pt idx="43">
                  <c:v>0.12969999999999998</c:v>
                </c:pt>
                <c:pt idx="44">
                  <c:v>0.12959999999999999</c:v>
                </c:pt>
                <c:pt idx="45">
                  <c:v>0.12939999999999999</c:v>
                </c:pt>
                <c:pt idx="46">
                  <c:v>0.12919999999999998</c:v>
                </c:pt>
                <c:pt idx="47">
                  <c:v>0.12909999999999999</c:v>
                </c:pt>
                <c:pt idx="48">
                  <c:v>0.12889999999999999</c:v>
                </c:pt>
                <c:pt idx="49">
                  <c:v>0.12869999999999998</c:v>
                </c:pt>
                <c:pt idx="50">
                  <c:v>0.12859999999999999</c:v>
                </c:pt>
                <c:pt idx="51">
                  <c:v>0.12849999999999998</c:v>
                </c:pt>
                <c:pt idx="52">
                  <c:v>0.1283</c:v>
                </c:pt>
                <c:pt idx="53">
                  <c:v>0.12819999999999998</c:v>
                </c:pt>
                <c:pt idx="54">
                  <c:v>0.12809999999999999</c:v>
                </c:pt>
                <c:pt idx="55">
                  <c:v>0.128</c:v>
                </c:pt>
                <c:pt idx="56">
                  <c:v>0.12789999999999999</c:v>
                </c:pt>
                <c:pt idx="57">
                  <c:v>0.1278</c:v>
                </c:pt>
                <c:pt idx="58">
                  <c:v>0.12769999999999998</c:v>
                </c:pt>
                <c:pt idx="59">
                  <c:v>0.12759999999999999</c:v>
                </c:pt>
                <c:pt idx="60">
                  <c:v>0.12739999999999999</c:v>
                </c:pt>
                <c:pt idx="61">
                  <c:v>0.1273</c:v>
                </c:pt>
                <c:pt idx="62">
                  <c:v>0.1273</c:v>
                </c:pt>
                <c:pt idx="63">
                  <c:v>0.12739999999999999</c:v>
                </c:pt>
                <c:pt idx="64">
                  <c:v>0.1273</c:v>
                </c:pt>
                <c:pt idx="65">
                  <c:v>0.12719999999999998</c:v>
                </c:pt>
                <c:pt idx="66">
                  <c:v>0.12719999999999998</c:v>
                </c:pt>
                <c:pt idx="67">
                  <c:v>0.12709999999999999</c:v>
                </c:pt>
                <c:pt idx="68">
                  <c:v>0.12709999999999999</c:v>
                </c:pt>
                <c:pt idx="69">
                  <c:v>0.127</c:v>
                </c:pt>
                <c:pt idx="70">
                  <c:v>0.127</c:v>
                </c:pt>
              </c:numCache>
            </c:numRef>
          </c:val>
          <c:smooth val="0"/>
          <c:extLst>
            <c:ext xmlns:c16="http://schemas.microsoft.com/office/drawing/2014/chart" uri="{C3380CC4-5D6E-409C-BE32-E72D297353CC}">
              <c16:uniqueId val="{00000002-354D-4739-A882-90566733880E}"/>
            </c:ext>
          </c:extLst>
        </c:ser>
        <c:ser>
          <c:idx val="3"/>
          <c:order val="3"/>
          <c:tx>
            <c:strRef>
              <c:f>'Fig 2.11'!$C$8</c:f>
              <c:strCache>
                <c:ptCount val="1"/>
                <c:pt idx="0">
                  <c:v>1,3%</c:v>
                </c:pt>
              </c:strCache>
            </c:strRef>
          </c:tx>
          <c:spPr>
            <a:ln>
              <a:solidFill>
                <a:schemeClr val="accent6">
                  <a:lumMod val="75000"/>
                </a:schemeClr>
              </a:solidFill>
            </a:ln>
          </c:spPr>
          <c:marker>
            <c:symbol val="none"/>
          </c:marker>
          <c:cat>
            <c:numRef>
              <c:f>'Fig 2.11'!$D$4:$BV$4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2.11'!$D$8:$BV$8</c:f>
              <c:numCache>
                <c:formatCode>0.0%</c:formatCode>
                <c:ptCount val="71"/>
                <c:pt idx="18">
                  <c:v>0.13669999999999999</c:v>
                </c:pt>
                <c:pt idx="19">
                  <c:v>0.13679999999999998</c:v>
                </c:pt>
                <c:pt idx="20">
                  <c:v>0.13579999999999998</c:v>
                </c:pt>
                <c:pt idx="21">
                  <c:v>0.13469999999999999</c:v>
                </c:pt>
                <c:pt idx="22">
                  <c:v>0.1336</c:v>
                </c:pt>
                <c:pt idx="23">
                  <c:v>0.1333</c:v>
                </c:pt>
                <c:pt idx="24">
                  <c:v>0.13349999999999998</c:v>
                </c:pt>
                <c:pt idx="25">
                  <c:v>0.13319999999999999</c:v>
                </c:pt>
                <c:pt idx="26">
                  <c:v>0.13289999999999999</c:v>
                </c:pt>
                <c:pt idx="27">
                  <c:v>0.13269999999999998</c:v>
                </c:pt>
                <c:pt idx="28">
                  <c:v>0.13249999999999998</c:v>
                </c:pt>
                <c:pt idx="29">
                  <c:v>0.13219999999999998</c:v>
                </c:pt>
                <c:pt idx="30">
                  <c:v>0.13189999999999999</c:v>
                </c:pt>
                <c:pt idx="31">
                  <c:v>0.13169999999999998</c:v>
                </c:pt>
                <c:pt idx="32">
                  <c:v>0.13139999999999999</c:v>
                </c:pt>
                <c:pt idx="33">
                  <c:v>0.13119999999999998</c:v>
                </c:pt>
                <c:pt idx="34">
                  <c:v>0.13109999999999999</c:v>
                </c:pt>
                <c:pt idx="35">
                  <c:v>0.13089999999999999</c:v>
                </c:pt>
                <c:pt idx="36">
                  <c:v>0.1308</c:v>
                </c:pt>
                <c:pt idx="37">
                  <c:v>0.13059999999999999</c:v>
                </c:pt>
                <c:pt idx="38">
                  <c:v>0.13049999999999998</c:v>
                </c:pt>
                <c:pt idx="39">
                  <c:v>0.13039999999999999</c:v>
                </c:pt>
                <c:pt idx="40">
                  <c:v>0.13019999999999998</c:v>
                </c:pt>
                <c:pt idx="41">
                  <c:v>0.13009999999999999</c:v>
                </c:pt>
                <c:pt idx="42">
                  <c:v>0.12999999999999998</c:v>
                </c:pt>
                <c:pt idx="43">
                  <c:v>0.12989999999999999</c:v>
                </c:pt>
                <c:pt idx="44">
                  <c:v>0.12969999999999998</c:v>
                </c:pt>
                <c:pt idx="45">
                  <c:v>0.12959999999999999</c:v>
                </c:pt>
                <c:pt idx="46">
                  <c:v>0.12939999999999999</c:v>
                </c:pt>
                <c:pt idx="47">
                  <c:v>0.1293</c:v>
                </c:pt>
                <c:pt idx="48">
                  <c:v>0.12909999999999999</c:v>
                </c:pt>
                <c:pt idx="49">
                  <c:v>0.12899999999999998</c:v>
                </c:pt>
                <c:pt idx="50">
                  <c:v>0.12889999999999999</c:v>
                </c:pt>
                <c:pt idx="51">
                  <c:v>0.12869999999999998</c:v>
                </c:pt>
                <c:pt idx="52">
                  <c:v>0.12859999999999999</c:v>
                </c:pt>
                <c:pt idx="53">
                  <c:v>0.12849999999999998</c:v>
                </c:pt>
                <c:pt idx="54">
                  <c:v>0.12839999999999999</c:v>
                </c:pt>
                <c:pt idx="55">
                  <c:v>0.1283</c:v>
                </c:pt>
                <c:pt idx="56">
                  <c:v>0.12819999999999998</c:v>
                </c:pt>
                <c:pt idx="57">
                  <c:v>0.12809999999999999</c:v>
                </c:pt>
                <c:pt idx="58">
                  <c:v>0.128</c:v>
                </c:pt>
                <c:pt idx="59">
                  <c:v>0.12789999999999999</c:v>
                </c:pt>
                <c:pt idx="60">
                  <c:v>0.1278</c:v>
                </c:pt>
                <c:pt idx="61">
                  <c:v>0.12769999999999998</c:v>
                </c:pt>
                <c:pt idx="62">
                  <c:v>0.12759999999999999</c:v>
                </c:pt>
                <c:pt idx="63">
                  <c:v>0.12769999999999998</c:v>
                </c:pt>
                <c:pt idx="64">
                  <c:v>0.12759999999999999</c:v>
                </c:pt>
                <c:pt idx="65">
                  <c:v>0.12759999999999999</c:v>
                </c:pt>
                <c:pt idx="66">
                  <c:v>0.1275</c:v>
                </c:pt>
                <c:pt idx="67">
                  <c:v>0.1275</c:v>
                </c:pt>
                <c:pt idx="68">
                  <c:v>0.12739999999999999</c:v>
                </c:pt>
                <c:pt idx="69">
                  <c:v>0.12739999999999999</c:v>
                </c:pt>
                <c:pt idx="70">
                  <c:v>0.12739999999999999</c:v>
                </c:pt>
              </c:numCache>
            </c:numRef>
          </c:val>
          <c:smooth val="0"/>
          <c:extLst>
            <c:ext xmlns:c16="http://schemas.microsoft.com/office/drawing/2014/chart" uri="{C3380CC4-5D6E-409C-BE32-E72D297353CC}">
              <c16:uniqueId val="{00000003-354D-4739-A882-90566733880E}"/>
            </c:ext>
          </c:extLst>
        </c:ser>
        <c:ser>
          <c:idx val="4"/>
          <c:order val="4"/>
          <c:tx>
            <c:strRef>
              <c:f>'Fig 2.11'!$C$9</c:f>
              <c:strCache>
                <c:ptCount val="1"/>
                <c:pt idx="0">
                  <c:v>1%</c:v>
                </c:pt>
              </c:strCache>
            </c:strRef>
          </c:tx>
          <c:spPr>
            <a:ln>
              <a:solidFill>
                <a:srgbClr val="800000"/>
              </a:solidFill>
            </a:ln>
          </c:spPr>
          <c:marker>
            <c:symbol val="none"/>
          </c:marker>
          <c:cat>
            <c:numRef>
              <c:f>'Fig 2.11'!$D$4:$BV$4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2.11'!$D$9:$BV$9</c:f>
              <c:numCache>
                <c:formatCode>0.0%</c:formatCode>
                <c:ptCount val="71"/>
                <c:pt idx="18">
                  <c:v>0.13669999999999999</c:v>
                </c:pt>
                <c:pt idx="19">
                  <c:v>0.13679999999999998</c:v>
                </c:pt>
                <c:pt idx="20">
                  <c:v>0.13579999999999998</c:v>
                </c:pt>
                <c:pt idx="21">
                  <c:v>0.13469999999999999</c:v>
                </c:pt>
                <c:pt idx="22">
                  <c:v>0.1336</c:v>
                </c:pt>
                <c:pt idx="23">
                  <c:v>0.13339999999999999</c:v>
                </c:pt>
                <c:pt idx="24">
                  <c:v>0.13349999999999998</c:v>
                </c:pt>
                <c:pt idx="25">
                  <c:v>0.1333</c:v>
                </c:pt>
                <c:pt idx="26">
                  <c:v>0.13299999999999998</c:v>
                </c:pt>
                <c:pt idx="27">
                  <c:v>0.1328</c:v>
                </c:pt>
                <c:pt idx="28">
                  <c:v>0.1326</c:v>
                </c:pt>
                <c:pt idx="29">
                  <c:v>0.13239999999999999</c:v>
                </c:pt>
                <c:pt idx="30">
                  <c:v>0.1321</c:v>
                </c:pt>
                <c:pt idx="31">
                  <c:v>0.1318</c:v>
                </c:pt>
                <c:pt idx="32">
                  <c:v>0.13159999999999999</c:v>
                </c:pt>
                <c:pt idx="33">
                  <c:v>0.13139999999999999</c:v>
                </c:pt>
                <c:pt idx="34">
                  <c:v>0.1313</c:v>
                </c:pt>
                <c:pt idx="35">
                  <c:v>0.13109999999999999</c:v>
                </c:pt>
                <c:pt idx="36">
                  <c:v>0.13099999999999998</c:v>
                </c:pt>
                <c:pt idx="37">
                  <c:v>0.13089999999999999</c:v>
                </c:pt>
                <c:pt idx="38">
                  <c:v>0.1308</c:v>
                </c:pt>
                <c:pt idx="39">
                  <c:v>0.13069999999999998</c:v>
                </c:pt>
                <c:pt idx="40">
                  <c:v>0.13059999999999999</c:v>
                </c:pt>
                <c:pt idx="41">
                  <c:v>0.13049999999999998</c:v>
                </c:pt>
                <c:pt idx="42">
                  <c:v>0.1303</c:v>
                </c:pt>
                <c:pt idx="43">
                  <c:v>0.1303</c:v>
                </c:pt>
                <c:pt idx="44">
                  <c:v>0.13009999999999999</c:v>
                </c:pt>
                <c:pt idx="45">
                  <c:v>0.12999999999999998</c:v>
                </c:pt>
                <c:pt idx="46">
                  <c:v>0.12989999999999999</c:v>
                </c:pt>
                <c:pt idx="47">
                  <c:v>0.1298</c:v>
                </c:pt>
                <c:pt idx="48">
                  <c:v>0.12959999999999999</c:v>
                </c:pt>
                <c:pt idx="49">
                  <c:v>0.12949999999999998</c:v>
                </c:pt>
                <c:pt idx="50">
                  <c:v>0.12939999999999999</c:v>
                </c:pt>
                <c:pt idx="51">
                  <c:v>0.1293</c:v>
                </c:pt>
                <c:pt idx="52">
                  <c:v>0.12919999999999998</c:v>
                </c:pt>
                <c:pt idx="53">
                  <c:v>0.12909999999999999</c:v>
                </c:pt>
                <c:pt idx="54">
                  <c:v>0.12899999999999998</c:v>
                </c:pt>
                <c:pt idx="55">
                  <c:v>0.12889999999999999</c:v>
                </c:pt>
                <c:pt idx="56">
                  <c:v>0.1288</c:v>
                </c:pt>
                <c:pt idx="57">
                  <c:v>0.1288</c:v>
                </c:pt>
                <c:pt idx="58">
                  <c:v>0.12869999999999998</c:v>
                </c:pt>
                <c:pt idx="59">
                  <c:v>0.12859999999999999</c:v>
                </c:pt>
                <c:pt idx="60">
                  <c:v>0.12849999999999998</c:v>
                </c:pt>
                <c:pt idx="61">
                  <c:v>0.12839999999999999</c:v>
                </c:pt>
                <c:pt idx="62">
                  <c:v>0.1283</c:v>
                </c:pt>
                <c:pt idx="63">
                  <c:v>0.12839999999999999</c:v>
                </c:pt>
                <c:pt idx="64">
                  <c:v>0.12839999999999999</c:v>
                </c:pt>
                <c:pt idx="65">
                  <c:v>0.1283</c:v>
                </c:pt>
                <c:pt idx="66">
                  <c:v>0.1283</c:v>
                </c:pt>
                <c:pt idx="67">
                  <c:v>0.1283</c:v>
                </c:pt>
                <c:pt idx="68">
                  <c:v>0.12819999999999998</c:v>
                </c:pt>
                <c:pt idx="69">
                  <c:v>0.12819999999999998</c:v>
                </c:pt>
                <c:pt idx="70">
                  <c:v>0.12819999999999998</c:v>
                </c:pt>
              </c:numCache>
            </c:numRef>
          </c:val>
          <c:smooth val="0"/>
          <c:extLst>
            <c:ext xmlns:c16="http://schemas.microsoft.com/office/drawing/2014/chart" uri="{C3380CC4-5D6E-409C-BE32-E72D297353CC}">
              <c16:uniqueId val="{00000004-354D-4739-A882-90566733880E}"/>
            </c:ext>
          </c:extLst>
        </c:ser>
        <c:dLbls>
          <c:showLegendKey val="0"/>
          <c:showVal val="0"/>
          <c:showCatName val="0"/>
          <c:showSerName val="0"/>
          <c:showPercent val="0"/>
          <c:showBubbleSize val="0"/>
        </c:dLbls>
        <c:smooth val="0"/>
        <c:axId val="127550592"/>
        <c:axId val="127552128"/>
      </c:lineChart>
      <c:catAx>
        <c:axId val="127550592"/>
        <c:scaling>
          <c:orientation val="minMax"/>
        </c:scaling>
        <c:delete val="0"/>
        <c:axPos val="b"/>
        <c:numFmt formatCode="General" sourceLinked="1"/>
        <c:majorTickMark val="out"/>
        <c:minorTickMark val="none"/>
        <c:tickLblPos val="nextTo"/>
        <c:crossAx val="127552128"/>
        <c:crosses val="autoZero"/>
        <c:auto val="1"/>
        <c:lblAlgn val="ctr"/>
        <c:lblOffset val="100"/>
        <c:noMultiLvlLbl val="0"/>
      </c:catAx>
      <c:valAx>
        <c:axId val="127552128"/>
        <c:scaling>
          <c:orientation val="minMax"/>
          <c:max val="0.15000000000000002"/>
          <c:min val="0.11000000000000001"/>
        </c:scaling>
        <c:delete val="0"/>
        <c:axPos val="l"/>
        <c:majorGridlines/>
        <c:numFmt formatCode="0.0%" sourceLinked="1"/>
        <c:majorTickMark val="out"/>
        <c:minorTickMark val="none"/>
        <c:tickLblPos val="nextTo"/>
        <c:crossAx val="127550592"/>
        <c:crosses val="autoZero"/>
        <c:crossBetween val="between"/>
      </c:valAx>
    </c:plotArea>
    <c:legend>
      <c:legendPos val="b"/>
      <c:layout/>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'Fig 2.11'!$C$5</c:f>
              <c:strCache>
                <c:ptCount val="1"/>
                <c:pt idx="0">
                  <c:v>Obs</c:v>
                </c:pt>
              </c:strCache>
            </c:strRef>
          </c:tx>
          <c:spPr>
            <a:ln w="38100">
              <a:solidFill>
                <a:schemeClr val="bg1">
                  <a:lumMod val="50000"/>
                </a:schemeClr>
              </a:solidFill>
            </a:ln>
          </c:spPr>
          <c:marker>
            <c:symbol val="none"/>
          </c:marker>
          <c:cat>
            <c:numRef>
              <c:f>'Fig 2.11'!$D$4:$BV$4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2.11'!$D$5:$BV$5</c:f>
              <c:numCache>
                <c:formatCode>0.0%</c:formatCode>
                <c:ptCount val="71"/>
                <c:pt idx="2">
                  <c:v>0.11974542503825418</c:v>
                </c:pt>
                <c:pt idx="3">
                  <c:v>0.12249090665354861</c:v>
                </c:pt>
                <c:pt idx="4">
                  <c:v>0.12269827324308456</c:v>
                </c:pt>
                <c:pt idx="5">
                  <c:v>0.1223332198086457</c:v>
                </c:pt>
                <c:pt idx="6">
                  <c:v>0.12282420534361584</c:v>
                </c:pt>
                <c:pt idx="7">
                  <c:v>0.12315472855188847</c:v>
                </c:pt>
                <c:pt idx="8">
                  <c:v>0.12322961912710624</c:v>
                </c:pt>
                <c:pt idx="9">
                  <c:v>0.12776558301982396</c:v>
                </c:pt>
                <c:pt idx="10">
                  <c:v>0.12570975859652414</c:v>
                </c:pt>
                <c:pt idx="11">
                  <c:v>0.12790965284643477</c:v>
                </c:pt>
                <c:pt idx="12">
                  <c:v>0.13087790016149364</c:v>
                </c:pt>
                <c:pt idx="13">
                  <c:v>0.13594689160736964</c:v>
                </c:pt>
                <c:pt idx="14">
                  <c:v>0.138322643673257</c:v>
                </c:pt>
                <c:pt idx="15">
                  <c:v>0.13782716975300283</c:v>
                </c:pt>
                <c:pt idx="16">
                  <c:v>0.13829607196850346</c:v>
                </c:pt>
                <c:pt idx="17">
                  <c:v>0.1376</c:v>
                </c:pt>
                <c:pt idx="18">
                  <c:v>0.13669999999999999</c:v>
                </c:pt>
              </c:numCache>
            </c:numRef>
          </c:val>
          <c:smooth val="0"/>
          <c:extLst>
            <c:ext xmlns:c16="http://schemas.microsoft.com/office/drawing/2014/chart" uri="{C3380CC4-5D6E-409C-BE32-E72D297353CC}">
              <c16:uniqueId val="{00000000-594C-4577-8294-6ADB76327788}"/>
            </c:ext>
          </c:extLst>
        </c:ser>
        <c:ser>
          <c:idx val="1"/>
          <c:order val="1"/>
          <c:tx>
            <c:strRef>
              <c:f>'Fig 2.11'!$C$10</c:f>
              <c:strCache>
                <c:ptCount val="1"/>
                <c:pt idx="0">
                  <c:v>1,8%</c:v>
                </c:pt>
              </c:strCache>
            </c:strRef>
          </c:tx>
          <c:spPr>
            <a:ln>
              <a:solidFill>
                <a:srgbClr val="006600"/>
              </a:solidFill>
            </a:ln>
          </c:spPr>
          <c:marker>
            <c:symbol val="none"/>
          </c:marker>
          <c:cat>
            <c:numRef>
              <c:f>'Fig 2.11'!$D$4:$BV$4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2.11'!$D$10:$BV$10</c:f>
              <c:numCache>
                <c:formatCode>0.0%</c:formatCode>
                <c:ptCount val="71"/>
                <c:pt idx="18">
                  <c:v>0.13667482079662954</c:v>
                </c:pt>
                <c:pt idx="19">
                  <c:v>0.13721481857760437</c:v>
                </c:pt>
                <c:pt idx="20">
                  <c:v>0.13674340804158261</c:v>
                </c:pt>
                <c:pt idx="21">
                  <c:v>0.13627273643747462</c:v>
                </c:pt>
                <c:pt idx="22">
                  <c:v>0.13583815557535245</c:v>
                </c:pt>
                <c:pt idx="23">
                  <c:v>0.13576393985162472</c:v>
                </c:pt>
                <c:pt idx="24">
                  <c:v>0.13610857039634774</c:v>
                </c:pt>
                <c:pt idx="25">
                  <c:v>0.13601091528479312</c:v>
                </c:pt>
                <c:pt idx="26">
                  <c:v>0.13590331222093702</c:v>
                </c:pt>
                <c:pt idx="27">
                  <c:v>0.13584911448621542</c:v>
                </c:pt>
                <c:pt idx="28">
                  <c:v>0.13577247172601706</c:v>
                </c:pt>
                <c:pt idx="29">
                  <c:v>0.13566506037743092</c:v>
                </c:pt>
                <c:pt idx="30">
                  <c:v>0.13554339557565728</c:v>
                </c:pt>
                <c:pt idx="31">
                  <c:v>0.13540648097500282</c:v>
                </c:pt>
                <c:pt idx="32">
                  <c:v>0.13527097153869713</c:v>
                </c:pt>
                <c:pt idx="33">
                  <c:v>0.1351884595922867</c:v>
                </c:pt>
                <c:pt idx="34">
                  <c:v>0.13511505324508424</c:v>
                </c:pt>
                <c:pt idx="35">
                  <c:v>0.13504418487393335</c:v>
                </c:pt>
                <c:pt idx="36">
                  <c:v>0.13497104178689498</c:v>
                </c:pt>
                <c:pt idx="37">
                  <c:v>0.13489259810136228</c:v>
                </c:pt>
                <c:pt idx="38">
                  <c:v>0.13481289060241672</c:v>
                </c:pt>
                <c:pt idx="39">
                  <c:v>0.13473183057797036</c:v>
                </c:pt>
                <c:pt idx="40">
                  <c:v>0.13465768787802279</c:v>
                </c:pt>
                <c:pt idx="41">
                  <c:v>0.13459903907562343</c:v>
                </c:pt>
                <c:pt idx="42">
                  <c:v>0.1345313498945761</c:v>
                </c:pt>
                <c:pt idx="43">
                  <c:v>0.13448477226705652</c:v>
                </c:pt>
                <c:pt idx="44">
                  <c:v>0.13433692067357217</c:v>
                </c:pt>
                <c:pt idx="45">
                  <c:v>0.13419708910243061</c:v>
                </c:pt>
                <c:pt idx="46">
                  <c:v>0.13405993451356565</c:v>
                </c:pt>
                <c:pt idx="47">
                  <c:v>0.133932398124085</c:v>
                </c:pt>
                <c:pt idx="48">
                  <c:v>0.13380383670971621</c:v>
                </c:pt>
                <c:pt idx="49">
                  <c:v>0.13369080243445977</c:v>
                </c:pt>
                <c:pt idx="50">
                  <c:v>0.13358061462902104</c:v>
                </c:pt>
                <c:pt idx="51">
                  <c:v>0.13347519396428081</c:v>
                </c:pt>
                <c:pt idx="52">
                  <c:v>0.13337517101393329</c:v>
                </c:pt>
                <c:pt idx="53">
                  <c:v>0.13327170781557274</c:v>
                </c:pt>
                <c:pt idx="54">
                  <c:v>0.13318244292149115</c:v>
                </c:pt>
                <c:pt idx="55">
                  <c:v>0.13310228265821084</c:v>
                </c:pt>
                <c:pt idx="56">
                  <c:v>0.13302343040934128</c:v>
                </c:pt>
                <c:pt idx="57">
                  <c:v>0.13293841059781955</c:v>
                </c:pt>
                <c:pt idx="58">
                  <c:v>0.13286636725544448</c:v>
                </c:pt>
                <c:pt idx="59">
                  <c:v>0.13276962502908915</c:v>
                </c:pt>
                <c:pt idx="60">
                  <c:v>0.13269289889906977</c:v>
                </c:pt>
                <c:pt idx="61">
                  <c:v>0.13262014056968485</c:v>
                </c:pt>
                <c:pt idx="62">
                  <c:v>0.13256715856654364</c:v>
                </c:pt>
                <c:pt idx="63">
                  <c:v>0.13267472483248013</c:v>
                </c:pt>
                <c:pt idx="64">
                  <c:v>0.13262130944645661</c:v>
                </c:pt>
                <c:pt idx="65">
                  <c:v>0.13256063650593339</c:v>
                </c:pt>
                <c:pt idx="66">
                  <c:v>0.13250122009247617</c:v>
                </c:pt>
                <c:pt idx="67">
                  <c:v>0.13246624848665936</c:v>
                </c:pt>
                <c:pt idx="68">
                  <c:v>0.13242965289571967</c:v>
                </c:pt>
                <c:pt idx="69">
                  <c:v>0.1323971579888317</c:v>
                </c:pt>
                <c:pt idx="70">
                  <c:v>0.13236537771653051</c:v>
                </c:pt>
              </c:numCache>
            </c:numRef>
          </c:val>
          <c:smooth val="0"/>
          <c:extLst>
            <c:ext xmlns:c16="http://schemas.microsoft.com/office/drawing/2014/chart" uri="{C3380CC4-5D6E-409C-BE32-E72D297353CC}">
              <c16:uniqueId val="{00000001-594C-4577-8294-6ADB76327788}"/>
            </c:ext>
          </c:extLst>
        </c:ser>
        <c:ser>
          <c:idx val="2"/>
          <c:order val="2"/>
          <c:tx>
            <c:strRef>
              <c:f>'Fig 2.11'!$C$11</c:f>
              <c:strCache>
                <c:ptCount val="1"/>
                <c:pt idx="0">
                  <c:v>1,5%</c:v>
                </c:pt>
              </c:strCache>
            </c:strRef>
          </c:tx>
          <c:spPr>
            <a:ln>
              <a:solidFill>
                <a:schemeClr val="accent5">
                  <a:lumMod val="75000"/>
                </a:schemeClr>
              </a:solidFill>
            </a:ln>
          </c:spPr>
          <c:marker>
            <c:symbol val="none"/>
          </c:marker>
          <c:cat>
            <c:numRef>
              <c:f>'Fig 2.11'!$D$4:$BV$4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2.11'!$D$11:$BV$11</c:f>
              <c:numCache>
                <c:formatCode>0.0%</c:formatCode>
                <c:ptCount val="71"/>
                <c:pt idx="18">
                  <c:v>0.13667482079662954</c:v>
                </c:pt>
                <c:pt idx="19">
                  <c:v>0.13721486680364312</c:v>
                </c:pt>
                <c:pt idx="20">
                  <c:v>0.13674348492086411</c:v>
                </c:pt>
                <c:pt idx="21">
                  <c:v>0.13627285901483097</c:v>
                </c:pt>
                <c:pt idx="22">
                  <c:v>0.13584936337713482</c:v>
                </c:pt>
                <c:pt idx="23">
                  <c:v>0.13576270620792458</c:v>
                </c:pt>
                <c:pt idx="24">
                  <c:v>0.13607776247480535</c:v>
                </c:pt>
                <c:pt idx="25">
                  <c:v>0.13602573512255764</c:v>
                </c:pt>
                <c:pt idx="26">
                  <c:v>0.13591555166918645</c:v>
                </c:pt>
                <c:pt idx="27">
                  <c:v>0.13585929612094888</c:v>
                </c:pt>
                <c:pt idx="28">
                  <c:v>0.13578766971493708</c:v>
                </c:pt>
                <c:pt idx="29">
                  <c:v>0.13570564416466852</c:v>
                </c:pt>
                <c:pt idx="30">
                  <c:v>0.13558909415040374</c:v>
                </c:pt>
                <c:pt idx="31">
                  <c:v>0.1354600014005046</c:v>
                </c:pt>
                <c:pt idx="32">
                  <c:v>0.1353325445878065</c:v>
                </c:pt>
                <c:pt idx="33">
                  <c:v>0.13525561807226813</c:v>
                </c:pt>
                <c:pt idx="34">
                  <c:v>0.13519415853935418</c:v>
                </c:pt>
                <c:pt idx="35">
                  <c:v>0.135135911483899</c:v>
                </c:pt>
                <c:pt idx="36">
                  <c:v>0.13507316147476955</c:v>
                </c:pt>
                <c:pt idx="37">
                  <c:v>0.13500792675564263</c:v>
                </c:pt>
                <c:pt idx="38">
                  <c:v>0.1349505855126521</c:v>
                </c:pt>
                <c:pt idx="39">
                  <c:v>0.13488584752718186</c:v>
                </c:pt>
                <c:pt idx="40">
                  <c:v>0.13482213805808119</c:v>
                </c:pt>
                <c:pt idx="41">
                  <c:v>0.13477336356425537</c:v>
                </c:pt>
                <c:pt idx="42">
                  <c:v>0.13471928403904138</c:v>
                </c:pt>
                <c:pt idx="43">
                  <c:v>0.13468074417163092</c:v>
                </c:pt>
                <c:pt idx="44">
                  <c:v>0.13455099244817023</c:v>
                </c:pt>
                <c:pt idx="45">
                  <c:v>0.13442825848389187</c:v>
                </c:pt>
                <c:pt idx="46">
                  <c:v>0.13430739198720831</c:v>
                </c:pt>
                <c:pt idx="47">
                  <c:v>0.13419592221360616</c:v>
                </c:pt>
                <c:pt idx="48">
                  <c:v>0.13408329457342508</c:v>
                </c:pt>
                <c:pt idx="49">
                  <c:v>0.13398927400642374</c:v>
                </c:pt>
                <c:pt idx="50">
                  <c:v>0.13389058298905585</c:v>
                </c:pt>
                <c:pt idx="51">
                  <c:v>0.13380002315840273</c:v>
                </c:pt>
                <c:pt idx="52">
                  <c:v>0.1337102448924436</c:v>
                </c:pt>
                <c:pt idx="53">
                  <c:v>0.13362195325541709</c:v>
                </c:pt>
                <c:pt idx="54">
                  <c:v>0.13354543218149156</c:v>
                </c:pt>
                <c:pt idx="55">
                  <c:v>0.13347919375641518</c:v>
                </c:pt>
                <c:pt idx="56">
                  <c:v>0.13341184537717984</c:v>
                </c:pt>
                <c:pt idx="57">
                  <c:v>0.13334906844469221</c:v>
                </c:pt>
                <c:pt idx="58">
                  <c:v>0.13328403564763658</c:v>
                </c:pt>
                <c:pt idx="59">
                  <c:v>0.13320593261838123</c:v>
                </c:pt>
                <c:pt idx="60">
                  <c:v>0.1331314587324928</c:v>
                </c:pt>
                <c:pt idx="61">
                  <c:v>0.13306786575628307</c:v>
                </c:pt>
                <c:pt idx="62">
                  <c:v>0.13302139628370208</c:v>
                </c:pt>
                <c:pt idx="63">
                  <c:v>0.13313883618019418</c:v>
                </c:pt>
                <c:pt idx="64">
                  <c:v>0.13309229945707005</c:v>
                </c:pt>
                <c:pt idx="65">
                  <c:v>0.13303977612882181</c:v>
                </c:pt>
                <c:pt idx="66">
                  <c:v>0.1329894276780941</c:v>
                </c:pt>
                <c:pt idx="67">
                  <c:v>0.13296059640393118</c:v>
                </c:pt>
                <c:pt idx="68">
                  <c:v>0.132928427075448</c:v>
                </c:pt>
                <c:pt idx="69">
                  <c:v>0.13290152850975634</c:v>
                </c:pt>
                <c:pt idx="70">
                  <c:v>0.1328760078403308</c:v>
                </c:pt>
              </c:numCache>
            </c:numRef>
          </c:val>
          <c:smooth val="0"/>
          <c:extLst>
            <c:ext xmlns:c16="http://schemas.microsoft.com/office/drawing/2014/chart" uri="{C3380CC4-5D6E-409C-BE32-E72D297353CC}">
              <c16:uniqueId val="{00000002-594C-4577-8294-6ADB76327788}"/>
            </c:ext>
          </c:extLst>
        </c:ser>
        <c:ser>
          <c:idx val="3"/>
          <c:order val="3"/>
          <c:tx>
            <c:strRef>
              <c:f>'Fig 2.11'!$C$12</c:f>
              <c:strCache>
                <c:ptCount val="1"/>
                <c:pt idx="0">
                  <c:v>1,3%</c:v>
                </c:pt>
              </c:strCache>
            </c:strRef>
          </c:tx>
          <c:spPr>
            <a:ln>
              <a:solidFill>
                <a:schemeClr val="accent6">
                  <a:lumMod val="75000"/>
                </a:schemeClr>
              </a:solidFill>
            </a:ln>
          </c:spPr>
          <c:marker>
            <c:symbol val="none"/>
          </c:marker>
          <c:cat>
            <c:numRef>
              <c:f>'Fig 2.11'!$D$4:$BV$4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2.11'!$D$12:$BV$12</c:f>
              <c:numCache>
                <c:formatCode>0.0%</c:formatCode>
                <c:ptCount val="71"/>
                <c:pt idx="18">
                  <c:v>0.13667482079662954</c:v>
                </c:pt>
                <c:pt idx="19">
                  <c:v>0.13721481857760437</c:v>
                </c:pt>
                <c:pt idx="20">
                  <c:v>0.13674340804158261</c:v>
                </c:pt>
                <c:pt idx="21">
                  <c:v>0.13627278424365244</c:v>
                </c:pt>
                <c:pt idx="22">
                  <c:v>0.1358386744422086</c:v>
                </c:pt>
                <c:pt idx="23">
                  <c:v>0.13572085783332069</c:v>
                </c:pt>
                <c:pt idx="24">
                  <c:v>0.13605802576152859</c:v>
                </c:pt>
                <c:pt idx="25">
                  <c:v>0.13596500355141986</c:v>
                </c:pt>
                <c:pt idx="26">
                  <c:v>0.13586881029025999</c:v>
                </c:pt>
                <c:pt idx="27">
                  <c:v>0.13583190478253163</c:v>
                </c:pt>
                <c:pt idx="28">
                  <c:v>0.1357707835551773</c:v>
                </c:pt>
                <c:pt idx="29">
                  <c:v>0.13569473165473284</c:v>
                </c:pt>
                <c:pt idx="30">
                  <c:v>0.13559974507792999</c:v>
                </c:pt>
                <c:pt idx="31">
                  <c:v>0.13548383447576873</c:v>
                </c:pt>
                <c:pt idx="32">
                  <c:v>0.135375312172724</c:v>
                </c:pt>
                <c:pt idx="33">
                  <c:v>0.13531162222856205</c:v>
                </c:pt>
                <c:pt idx="34">
                  <c:v>0.13525907962207154</c:v>
                </c:pt>
                <c:pt idx="35">
                  <c:v>0.13521307602041896</c:v>
                </c:pt>
                <c:pt idx="36">
                  <c:v>0.13516217823149798</c:v>
                </c:pt>
                <c:pt idx="37">
                  <c:v>0.13510458942976805</c:v>
                </c:pt>
                <c:pt idx="38">
                  <c:v>0.1350596304111048</c:v>
                </c:pt>
                <c:pt idx="39">
                  <c:v>0.13500934528442454</c:v>
                </c:pt>
                <c:pt idx="40">
                  <c:v>0.13495169300750948</c:v>
                </c:pt>
                <c:pt idx="41">
                  <c:v>0.13491382658981332</c:v>
                </c:pt>
                <c:pt idx="42">
                  <c:v>0.13486989899470503</c:v>
                </c:pt>
                <c:pt idx="43">
                  <c:v>0.13483973377108271</c:v>
                </c:pt>
                <c:pt idx="44">
                  <c:v>0.13472953680056557</c:v>
                </c:pt>
                <c:pt idx="45">
                  <c:v>0.13461998627672811</c:v>
                </c:pt>
                <c:pt idx="46">
                  <c:v>0.13451001999975376</c:v>
                </c:pt>
                <c:pt idx="47">
                  <c:v>0.13440868713944365</c:v>
                </c:pt>
                <c:pt idx="48">
                  <c:v>0.13430557079160529</c:v>
                </c:pt>
                <c:pt idx="49">
                  <c:v>0.13422301551027965</c:v>
                </c:pt>
                <c:pt idx="50">
                  <c:v>0.13413907390809188</c:v>
                </c:pt>
                <c:pt idx="51">
                  <c:v>0.13406259466108303</c:v>
                </c:pt>
                <c:pt idx="52">
                  <c:v>0.13397766560242869</c:v>
                </c:pt>
                <c:pt idx="53">
                  <c:v>0.13389802903226602</c:v>
                </c:pt>
                <c:pt idx="54">
                  <c:v>0.13382776766970214</c:v>
                </c:pt>
                <c:pt idx="55">
                  <c:v>0.13377407962484114</c:v>
                </c:pt>
                <c:pt idx="56">
                  <c:v>0.13372211171131632</c:v>
                </c:pt>
                <c:pt idx="57">
                  <c:v>0.13366339106778313</c:v>
                </c:pt>
                <c:pt idx="58">
                  <c:v>0.13360003777908069</c:v>
                </c:pt>
                <c:pt idx="59">
                  <c:v>0.13352903691624557</c:v>
                </c:pt>
                <c:pt idx="60">
                  <c:v>0.13345615377880438</c:v>
                </c:pt>
                <c:pt idx="61">
                  <c:v>0.1333987832220988</c:v>
                </c:pt>
                <c:pt idx="62">
                  <c:v>0.13336288839515115</c:v>
                </c:pt>
                <c:pt idx="63">
                  <c:v>0.13348538983471789</c:v>
                </c:pt>
                <c:pt idx="64">
                  <c:v>0.13343391371531302</c:v>
                </c:pt>
                <c:pt idx="65">
                  <c:v>0.13338481649833769</c:v>
                </c:pt>
                <c:pt idx="66">
                  <c:v>0.13333980680105914</c:v>
                </c:pt>
                <c:pt idx="67">
                  <c:v>0.13331848483384584</c:v>
                </c:pt>
                <c:pt idx="68">
                  <c:v>0.13329459639287028</c:v>
                </c:pt>
                <c:pt idx="69">
                  <c:v>0.13326937901519714</c:v>
                </c:pt>
                <c:pt idx="70">
                  <c:v>0.13324248070502429</c:v>
                </c:pt>
              </c:numCache>
            </c:numRef>
          </c:val>
          <c:smooth val="0"/>
          <c:extLst>
            <c:ext xmlns:c16="http://schemas.microsoft.com/office/drawing/2014/chart" uri="{C3380CC4-5D6E-409C-BE32-E72D297353CC}">
              <c16:uniqueId val="{00000003-594C-4577-8294-6ADB76327788}"/>
            </c:ext>
          </c:extLst>
        </c:ser>
        <c:ser>
          <c:idx val="4"/>
          <c:order val="4"/>
          <c:tx>
            <c:strRef>
              <c:f>'Fig 2.11'!$C$13</c:f>
              <c:strCache>
                <c:ptCount val="1"/>
                <c:pt idx="0">
                  <c:v>1%</c:v>
                </c:pt>
              </c:strCache>
            </c:strRef>
          </c:tx>
          <c:spPr>
            <a:ln>
              <a:solidFill>
                <a:srgbClr val="800000"/>
              </a:solidFill>
            </a:ln>
          </c:spPr>
          <c:marker>
            <c:symbol val="none"/>
          </c:marker>
          <c:cat>
            <c:numRef>
              <c:f>'Fig 2.11'!$D$4:$BV$4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2.11'!$D$13:$BV$13</c:f>
              <c:numCache>
                <c:formatCode>0.0%</c:formatCode>
                <c:ptCount val="71"/>
                <c:pt idx="18">
                  <c:v>0.13667482079662954</c:v>
                </c:pt>
                <c:pt idx="19">
                  <c:v>0.13721481857760437</c:v>
                </c:pt>
                <c:pt idx="20">
                  <c:v>0.13674340804158261</c:v>
                </c:pt>
                <c:pt idx="21">
                  <c:v>0.13627281289752402</c:v>
                </c:pt>
                <c:pt idx="22">
                  <c:v>0.13584947145439161</c:v>
                </c:pt>
                <c:pt idx="23">
                  <c:v>0.13580520338771482</c:v>
                </c:pt>
                <c:pt idx="24">
                  <c:v>0.13614440204690537</c:v>
                </c:pt>
                <c:pt idx="25">
                  <c:v>0.1360549795337925</c:v>
                </c:pt>
                <c:pt idx="26">
                  <c:v>0.13596218576066599</c:v>
                </c:pt>
                <c:pt idx="27">
                  <c:v>0.1359275422325972</c:v>
                </c:pt>
                <c:pt idx="28">
                  <c:v>0.13588156599057474</c:v>
                </c:pt>
                <c:pt idx="29">
                  <c:v>0.13580901590379435</c:v>
                </c:pt>
                <c:pt idx="30">
                  <c:v>0.13572544323183683</c:v>
                </c:pt>
                <c:pt idx="31">
                  <c:v>0.13563940587483608</c:v>
                </c:pt>
                <c:pt idx="32">
                  <c:v>0.13554509354671981</c:v>
                </c:pt>
                <c:pt idx="33">
                  <c:v>0.135502841380096</c:v>
                </c:pt>
                <c:pt idx="34">
                  <c:v>0.1354675809700977</c:v>
                </c:pt>
                <c:pt idx="35">
                  <c:v>0.13543837146158449</c:v>
                </c:pt>
                <c:pt idx="36">
                  <c:v>0.13540877757860809</c:v>
                </c:pt>
                <c:pt idx="37">
                  <c:v>0.13537192392916464</c:v>
                </c:pt>
                <c:pt idx="38">
                  <c:v>0.13534272312672879</c:v>
                </c:pt>
                <c:pt idx="39">
                  <c:v>0.13530194982316507</c:v>
                </c:pt>
                <c:pt idx="40">
                  <c:v>0.13526702171687649</c:v>
                </c:pt>
                <c:pt idx="41">
                  <c:v>0.13524630407581431</c:v>
                </c:pt>
                <c:pt idx="42">
                  <c:v>0.1352168968469224</c:v>
                </c:pt>
                <c:pt idx="43">
                  <c:v>0.13520960271671276</c:v>
                </c:pt>
                <c:pt idx="44">
                  <c:v>0.13512106238973612</c:v>
                </c:pt>
                <c:pt idx="45">
                  <c:v>0.13504031090640833</c:v>
                </c:pt>
                <c:pt idx="46">
                  <c:v>0.13496157477459603</c:v>
                </c:pt>
                <c:pt idx="47">
                  <c:v>0.13488849510383796</c:v>
                </c:pt>
                <c:pt idx="48">
                  <c:v>0.13481071462104049</c:v>
                </c:pt>
                <c:pt idx="49">
                  <c:v>0.13474732343041379</c:v>
                </c:pt>
                <c:pt idx="50">
                  <c:v>0.13468771271053062</c:v>
                </c:pt>
                <c:pt idx="51">
                  <c:v>0.13462822259569149</c:v>
                </c:pt>
                <c:pt idx="52">
                  <c:v>0.1345709696143069</c:v>
                </c:pt>
                <c:pt idx="53">
                  <c:v>0.13450917447184271</c:v>
                </c:pt>
                <c:pt idx="54">
                  <c:v>0.134458315485947</c:v>
                </c:pt>
                <c:pt idx="55">
                  <c:v>0.13441811237603016</c:v>
                </c:pt>
                <c:pt idx="56">
                  <c:v>0.13437508190312994</c:v>
                </c:pt>
                <c:pt idx="57">
                  <c:v>0.13433265965426441</c:v>
                </c:pt>
                <c:pt idx="58">
                  <c:v>0.13428999687318105</c:v>
                </c:pt>
                <c:pt idx="59">
                  <c:v>0.13422864981542088</c:v>
                </c:pt>
                <c:pt idx="60">
                  <c:v>0.1341718926891769</c:v>
                </c:pt>
                <c:pt idx="61">
                  <c:v>0.13412492223512715</c:v>
                </c:pt>
                <c:pt idx="62">
                  <c:v>0.13409600430171184</c:v>
                </c:pt>
                <c:pt idx="63">
                  <c:v>0.13422775715709512</c:v>
                </c:pt>
                <c:pt idx="64">
                  <c:v>0.13419794305191102</c:v>
                </c:pt>
                <c:pt idx="65">
                  <c:v>0.13415763708446599</c:v>
                </c:pt>
                <c:pt idx="66">
                  <c:v>0.13411937128873738</c:v>
                </c:pt>
                <c:pt idx="67">
                  <c:v>0.13410413304336144</c:v>
                </c:pt>
                <c:pt idx="68">
                  <c:v>0.13408816067048854</c:v>
                </c:pt>
                <c:pt idx="69">
                  <c:v>0.13407542635693176</c:v>
                </c:pt>
                <c:pt idx="70">
                  <c:v>0.13406311393526896</c:v>
                </c:pt>
              </c:numCache>
            </c:numRef>
          </c:val>
          <c:smooth val="0"/>
          <c:extLst>
            <c:ext xmlns:c16="http://schemas.microsoft.com/office/drawing/2014/chart" uri="{C3380CC4-5D6E-409C-BE32-E72D297353CC}">
              <c16:uniqueId val="{00000004-594C-4577-8294-6ADB76327788}"/>
            </c:ext>
          </c:extLst>
        </c:ser>
        <c:dLbls>
          <c:showLegendKey val="0"/>
          <c:showVal val="0"/>
          <c:showCatName val="0"/>
          <c:showSerName val="0"/>
          <c:showPercent val="0"/>
          <c:showBubbleSize val="0"/>
        </c:dLbls>
        <c:smooth val="0"/>
        <c:axId val="127862272"/>
        <c:axId val="127863808"/>
      </c:lineChart>
      <c:catAx>
        <c:axId val="127862272"/>
        <c:scaling>
          <c:orientation val="minMax"/>
        </c:scaling>
        <c:delete val="0"/>
        <c:axPos val="b"/>
        <c:numFmt formatCode="General" sourceLinked="1"/>
        <c:majorTickMark val="out"/>
        <c:minorTickMark val="none"/>
        <c:tickLblPos val="nextTo"/>
        <c:crossAx val="127863808"/>
        <c:crosses val="autoZero"/>
        <c:auto val="1"/>
        <c:lblAlgn val="ctr"/>
        <c:lblOffset val="100"/>
        <c:noMultiLvlLbl val="0"/>
      </c:catAx>
      <c:valAx>
        <c:axId val="127863808"/>
        <c:scaling>
          <c:orientation val="minMax"/>
          <c:max val="0.15000000000000002"/>
          <c:min val="0.11000000000000001"/>
        </c:scaling>
        <c:delete val="0"/>
        <c:axPos val="l"/>
        <c:majorGridlines/>
        <c:numFmt formatCode="0.0%" sourceLinked="1"/>
        <c:majorTickMark val="out"/>
        <c:minorTickMark val="none"/>
        <c:tickLblPos val="nextTo"/>
        <c:crossAx val="127862272"/>
        <c:crosses val="autoZero"/>
        <c:crossBetween val="between"/>
      </c:valAx>
    </c:plotArea>
    <c:legend>
      <c:legendPos val="b"/>
      <c:layout/>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'Fig 2.12'!$B$5</c:f>
              <c:strCache>
                <c:ptCount val="1"/>
                <c:pt idx="0">
                  <c:v>Obs</c:v>
                </c:pt>
              </c:strCache>
            </c:strRef>
          </c:tx>
          <c:spPr>
            <a:ln>
              <a:solidFill>
                <a:schemeClr val="tx1">
                  <a:lumMod val="65000"/>
                  <a:lumOff val="35000"/>
                </a:schemeClr>
              </a:solidFill>
            </a:ln>
          </c:spPr>
          <c:marker>
            <c:symbol val="none"/>
          </c:marker>
          <c:cat>
            <c:numRef>
              <c:f>'Fig 2.12'!$C$4:$BU$4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2.12'!$C$5:$BU$5</c:f>
              <c:numCache>
                <c:formatCode>0.0%</c:formatCode>
                <c:ptCount val="71"/>
                <c:pt idx="2">
                  <c:v>2.0201509155782241E-2</c:v>
                </c:pt>
                <c:pt idx="3">
                  <c:v>2.0163147279973714E-2</c:v>
                </c:pt>
                <c:pt idx="4">
                  <c:v>2.036672689775984E-2</c:v>
                </c:pt>
                <c:pt idx="5">
                  <c:v>2.0233857097449463E-2</c:v>
                </c:pt>
                <c:pt idx="6">
                  <c:v>2.0899300001942261E-2</c:v>
                </c:pt>
                <c:pt idx="7">
                  <c:v>2.0963859885967946E-2</c:v>
                </c:pt>
                <c:pt idx="8">
                  <c:v>1.8971313118638602E-2</c:v>
                </c:pt>
                <c:pt idx="9">
                  <c:v>1.9864973438267645E-2</c:v>
                </c:pt>
                <c:pt idx="10">
                  <c:v>1.9968018853621913E-2</c:v>
                </c:pt>
                <c:pt idx="11">
                  <c:v>2.0500151100135561E-2</c:v>
                </c:pt>
                <c:pt idx="12">
                  <c:v>2.1121980971389186E-2</c:v>
                </c:pt>
                <c:pt idx="13">
                  <c:v>2.1127052975230196E-2</c:v>
                </c:pt>
                <c:pt idx="14">
                  <c:v>2.1087307893202779E-2</c:v>
                </c:pt>
                <c:pt idx="15">
                  <c:v>2.0733011320562454E-2</c:v>
                </c:pt>
                <c:pt idx="16">
                  <c:v>2.16421544029636E-2</c:v>
                </c:pt>
                <c:pt idx="17">
                  <c:v>2.0201121874504648E-2</c:v>
                </c:pt>
              </c:numCache>
            </c:numRef>
          </c:val>
          <c:smooth val="0"/>
          <c:extLst>
            <c:ext xmlns:c16="http://schemas.microsoft.com/office/drawing/2014/chart" uri="{C3380CC4-5D6E-409C-BE32-E72D297353CC}">
              <c16:uniqueId val="{00000000-2849-4EE8-94D8-1EAFF7D7BA76}"/>
            </c:ext>
          </c:extLst>
        </c:ser>
        <c:ser>
          <c:idx val="1"/>
          <c:order val="1"/>
          <c:tx>
            <c:strRef>
              <c:f>'Fig 2.12'!$B$6</c:f>
              <c:strCache>
                <c:ptCount val="1"/>
                <c:pt idx="0">
                  <c:v>Conv. COR - tous sc.</c:v>
                </c:pt>
              </c:strCache>
            </c:strRef>
          </c:tx>
          <c:spPr>
            <a:ln w="28575">
              <a:solidFill>
                <a:schemeClr val="bg1">
                  <a:lumMod val="50000"/>
                </a:schemeClr>
              </a:solidFill>
            </a:ln>
          </c:spPr>
          <c:marker>
            <c:symbol val="none"/>
          </c:marker>
          <c:cat>
            <c:numRef>
              <c:f>'Fig 2.12'!$C$4:$BU$4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2.12'!$C$6:$BU$6</c:f>
              <c:numCache>
                <c:formatCode>0.0%</c:formatCode>
                <c:ptCount val="71"/>
                <c:pt idx="17">
                  <c:v>2.0201121874504648E-2</c:v>
                </c:pt>
                <c:pt idx="18">
                  <c:v>2.0127977660475298E-2</c:v>
                </c:pt>
                <c:pt idx="19">
                  <c:v>1.9656502841626081E-2</c:v>
                </c:pt>
                <c:pt idx="20">
                  <c:v>1.9180839965221661E-2</c:v>
                </c:pt>
                <c:pt idx="21">
                  <c:v>1.8510379062289337E-2</c:v>
                </c:pt>
                <c:pt idx="22">
                  <c:v>1.7827757713291981E-2</c:v>
                </c:pt>
                <c:pt idx="23">
                  <c:v>1.7628824332909625E-2</c:v>
                </c:pt>
                <c:pt idx="24">
                  <c:v>1.7470003831659194E-2</c:v>
                </c:pt>
                <c:pt idx="25">
                  <c:v>1.7314799728916402E-2</c:v>
                </c:pt>
                <c:pt idx="26">
                  <c:v>1.7146544714855605E-2</c:v>
                </c:pt>
                <c:pt idx="27">
                  <c:v>1.6978612213251563E-2</c:v>
                </c:pt>
                <c:pt idx="28">
                  <c:v>1.6817032373729023E-2</c:v>
                </c:pt>
                <c:pt idx="29">
                  <c:v>1.6625908128469629E-2</c:v>
                </c:pt>
                <c:pt idx="30">
                  <c:v>1.6425591422887346E-2</c:v>
                </c:pt>
                <c:pt idx="31">
                  <c:v>1.6257713896010387E-2</c:v>
                </c:pt>
                <c:pt idx="32">
                  <c:v>1.6097315085428998E-2</c:v>
                </c:pt>
                <c:pt idx="33">
                  <c:v>1.5983498878652996E-2</c:v>
                </c:pt>
                <c:pt idx="34">
                  <c:v>1.5870559592722679E-2</c:v>
                </c:pt>
                <c:pt idx="35">
                  <c:v>1.5764930196160546E-2</c:v>
                </c:pt>
                <c:pt idx="36">
                  <c:v>1.5671581764583997E-2</c:v>
                </c:pt>
                <c:pt idx="37">
                  <c:v>1.559285414115779E-2</c:v>
                </c:pt>
                <c:pt idx="38">
                  <c:v>1.5518424392749239E-2</c:v>
                </c:pt>
                <c:pt idx="39">
                  <c:v>1.544034134751705E-2</c:v>
                </c:pt>
                <c:pt idx="40">
                  <c:v>1.5360535381642964E-2</c:v>
                </c:pt>
                <c:pt idx="41">
                  <c:v>1.5281995070233024E-2</c:v>
                </c:pt>
                <c:pt idx="42">
                  <c:v>1.5207498459457985E-2</c:v>
                </c:pt>
                <c:pt idx="43">
                  <c:v>1.5143653267089515E-2</c:v>
                </c:pt>
                <c:pt idx="44">
                  <c:v>1.5082729967132768E-2</c:v>
                </c:pt>
                <c:pt idx="45">
                  <c:v>1.5031920470608353E-2</c:v>
                </c:pt>
                <c:pt idx="46">
                  <c:v>1.4987966405435914E-2</c:v>
                </c:pt>
                <c:pt idx="47">
                  <c:v>1.4941085099350663E-2</c:v>
                </c:pt>
                <c:pt idx="48">
                  <c:v>1.4889889390843139E-2</c:v>
                </c:pt>
                <c:pt idx="49">
                  <c:v>1.4836246265797185E-2</c:v>
                </c:pt>
                <c:pt idx="50">
                  <c:v>1.4789486236484238E-2</c:v>
                </c:pt>
                <c:pt idx="51">
                  <c:v>1.4746966036543621E-2</c:v>
                </c:pt>
                <c:pt idx="52">
                  <c:v>1.4703709537661043E-2</c:v>
                </c:pt>
                <c:pt idx="53">
                  <c:v>1.4659740185474762E-2</c:v>
                </c:pt>
                <c:pt idx="54">
                  <c:v>1.4618574850992107E-2</c:v>
                </c:pt>
                <c:pt idx="55">
                  <c:v>1.458147825781766E-2</c:v>
                </c:pt>
                <c:pt idx="56">
                  <c:v>1.4545505237061052E-2</c:v>
                </c:pt>
                <c:pt idx="57">
                  <c:v>1.4507614921574419E-2</c:v>
                </c:pt>
                <c:pt idx="58">
                  <c:v>1.4467282114797033E-2</c:v>
                </c:pt>
                <c:pt idx="59">
                  <c:v>1.4421372791450785E-2</c:v>
                </c:pt>
                <c:pt idx="60">
                  <c:v>1.4380897173423892E-2</c:v>
                </c:pt>
                <c:pt idx="61">
                  <c:v>1.4352231000101971E-2</c:v>
                </c:pt>
                <c:pt idx="62">
                  <c:v>1.4325173663955132E-2</c:v>
                </c:pt>
                <c:pt idx="63">
                  <c:v>1.4297853810098876E-2</c:v>
                </c:pt>
                <c:pt idx="64">
                  <c:v>1.4272692385126592E-2</c:v>
                </c:pt>
                <c:pt idx="65">
                  <c:v>1.4254993067056111E-2</c:v>
                </c:pt>
                <c:pt idx="66">
                  <c:v>1.424313578091628E-2</c:v>
                </c:pt>
                <c:pt idx="67">
                  <c:v>1.4230217087798518E-2</c:v>
                </c:pt>
                <c:pt idx="68">
                  <c:v>1.4217588376017465E-2</c:v>
                </c:pt>
                <c:pt idx="69">
                  <c:v>1.4207984334843842E-2</c:v>
                </c:pt>
                <c:pt idx="70">
                  <c:v>1.4202736324033474E-2</c:v>
                </c:pt>
              </c:numCache>
            </c:numRef>
          </c:val>
          <c:smooth val="0"/>
          <c:extLst>
            <c:ext xmlns:c16="http://schemas.microsoft.com/office/drawing/2014/chart" uri="{C3380CC4-5D6E-409C-BE32-E72D297353CC}">
              <c16:uniqueId val="{00000001-2849-4EE8-94D8-1EAFF7D7BA76}"/>
            </c:ext>
          </c:extLst>
        </c:ser>
        <c:ser>
          <c:idx val="2"/>
          <c:order val="2"/>
          <c:tx>
            <c:strRef>
              <c:f>'Fig 2.12'!$B$7</c:f>
              <c:strCache>
                <c:ptCount val="1"/>
                <c:pt idx="0">
                  <c:v>Conv. CCSS - 1,8%</c:v>
                </c:pt>
              </c:strCache>
            </c:strRef>
          </c:tx>
          <c:spPr>
            <a:ln>
              <a:solidFill>
                <a:srgbClr val="006600"/>
              </a:solidFill>
            </a:ln>
          </c:spPr>
          <c:marker>
            <c:symbol val="none"/>
          </c:marker>
          <c:cat>
            <c:numRef>
              <c:f>'Fig 2.12'!$C$4:$BU$4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2.12'!$C$7:$BU$7</c:f>
              <c:numCache>
                <c:formatCode>0.0%</c:formatCode>
                <c:ptCount val="71"/>
                <c:pt idx="18">
                  <c:v>2.0127977660475298E-2</c:v>
                </c:pt>
                <c:pt idx="19">
                  <c:v>1.8498606698957087E-2</c:v>
                </c:pt>
                <c:pt idx="20">
                  <c:v>1.8369824932135126E-2</c:v>
                </c:pt>
                <c:pt idx="21">
                  <c:v>1.8302699991288453E-2</c:v>
                </c:pt>
                <c:pt idx="22">
                  <c:v>1.8929380024264707E-2</c:v>
                </c:pt>
                <c:pt idx="23">
                  <c:v>1.908919953133955E-2</c:v>
                </c:pt>
                <c:pt idx="24">
                  <c:v>1.882826555836499E-2</c:v>
                </c:pt>
                <c:pt idx="25">
                  <c:v>1.8541808262379986E-2</c:v>
                </c:pt>
                <c:pt idx="26">
                  <c:v>1.8255826042941979E-2</c:v>
                </c:pt>
                <c:pt idx="27">
                  <c:v>1.7963307786038794E-2</c:v>
                </c:pt>
                <c:pt idx="28">
                  <c:v>1.7677948109684958E-2</c:v>
                </c:pt>
                <c:pt idx="29">
                  <c:v>1.7382158348713359E-2</c:v>
                </c:pt>
                <c:pt idx="30">
                  <c:v>1.7048530077529059E-2</c:v>
                </c:pt>
                <c:pt idx="31">
                  <c:v>1.6701233062500563E-2</c:v>
                </c:pt>
                <c:pt idx="32">
                  <c:v>1.637868743108542E-2</c:v>
                </c:pt>
                <c:pt idx="33">
                  <c:v>1.6097512348180631E-2</c:v>
                </c:pt>
                <c:pt idx="34">
                  <c:v>1.5801069520271147E-2</c:v>
                </c:pt>
                <c:pt idx="35">
                  <c:v>1.550381269030375E-2</c:v>
                </c:pt>
                <c:pt idx="36">
                  <c:v>1.519449283034067E-2</c:v>
                </c:pt>
                <c:pt idx="37">
                  <c:v>1.488734435326745E-2</c:v>
                </c:pt>
                <c:pt idx="38">
                  <c:v>1.4565794137158238E-2</c:v>
                </c:pt>
                <c:pt idx="39">
                  <c:v>1.4236653950074209E-2</c:v>
                </c:pt>
                <c:pt idx="40">
                  <c:v>1.3917829046022758E-2</c:v>
                </c:pt>
                <c:pt idx="41">
                  <c:v>1.3593055613110161E-2</c:v>
                </c:pt>
                <c:pt idx="42">
                  <c:v>1.3261497769302586E-2</c:v>
                </c:pt>
                <c:pt idx="43">
                  <c:v>1.2941761628078847E-2</c:v>
                </c:pt>
                <c:pt idx="44">
                  <c:v>1.2700748925719461E-2</c:v>
                </c:pt>
                <c:pt idx="45">
                  <c:v>1.2461165096042261E-2</c:v>
                </c:pt>
                <c:pt idx="46">
                  <c:v>1.2233236477486219E-2</c:v>
                </c:pt>
                <c:pt idx="47">
                  <c:v>1.2016913385205512E-2</c:v>
                </c:pt>
                <c:pt idx="48">
                  <c:v>1.1792085187310414E-2</c:v>
                </c:pt>
                <c:pt idx="49">
                  <c:v>1.1587597726063388E-2</c:v>
                </c:pt>
                <c:pt idx="50">
                  <c:v>1.136740080076697E-2</c:v>
                </c:pt>
                <c:pt idx="51">
                  <c:v>1.115085066979251E-2</c:v>
                </c:pt>
                <c:pt idx="52">
                  <c:v>1.0933430684293685E-2</c:v>
                </c:pt>
                <c:pt idx="53">
                  <c:v>1.0715716967211514E-2</c:v>
                </c:pt>
                <c:pt idx="54">
                  <c:v>1.0539710188721773E-2</c:v>
                </c:pt>
                <c:pt idx="55">
                  <c:v>1.0384911810160075E-2</c:v>
                </c:pt>
                <c:pt idx="56">
                  <c:v>1.0242464008513015E-2</c:v>
                </c:pt>
                <c:pt idx="57">
                  <c:v>1.0122927176993746E-2</c:v>
                </c:pt>
                <c:pt idx="58">
                  <c:v>9.9953879801234057E-3</c:v>
                </c:pt>
                <c:pt idx="59">
                  <c:v>9.885008013804833E-3</c:v>
                </c:pt>
                <c:pt idx="60">
                  <c:v>9.7871621099285475E-3</c:v>
                </c:pt>
                <c:pt idx="61">
                  <c:v>9.7081034962831769E-3</c:v>
                </c:pt>
                <c:pt idx="62">
                  <c:v>9.6348093459634222E-3</c:v>
                </c:pt>
                <c:pt idx="63">
                  <c:v>9.555287185038952E-3</c:v>
                </c:pt>
                <c:pt idx="64">
                  <c:v>9.4946964928136514E-3</c:v>
                </c:pt>
                <c:pt idx="65">
                  <c:v>9.4484012003720631E-3</c:v>
                </c:pt>
                <c:pt idx="66">
                  <c:v>9.4035892035583876E-3</c:v>
                </c:pt>
                <c:pt idx="67">
                  <c:v>9.3616745824164453E-3</c:v>
                </c:pt>
                <c:pt idx="68">
                  <c:v>9.3357919235075235E-3</c:v>
                </c:pt>
                <c:pt idx="69">
                  <c:v>9.3082986011461238E-3</c:v>
                </c:pt>
                <c:pt idx="70">
                  <c:v>9.3130879037075665E-3</c:v>
                </c:pt>
              </c:numCache>
            </c:numRef>
          </c:val>
          <c:smooth val="0"/>
          <c:extLst>
            <c:ext xmlns:c16="http://schemas.microsoft.com/office/drawing/2014/chart" uri="{C3380CC4-5D6E-409C-BE32-E72D297353CC}">
              <c16:uniqueId val="{00000002-2849-4EE8-94D8-1EAFF7D7BA76}"/>
            </c:ext>
          </c:extLst>
        </c:ser>
        <c:ser>
          <c:idx val="3"/>
          <c:order val="3"/>
          <c:tx>
            <c:strRef>
              <c:f>'Fig 2.12'!$B$8</c:f>
              <c:strCache>
                <c:ptCount val="1"/>
                <c:pt idx="0">
                  <c:v>Conv. CCSS - 1,5%</c:v>
                </c:pt>
              </c:strCache>
            </c:strRef>
          </c:tx>
          <c:spPr>
            <a:ln>
              <a:solidFill>
                <a:schemeClr val="accent5">
                  <a:lumMod val="75000"/>
                </a:schemeClr>
              </a:solidFill>
            </a:ln>
          </c:spPr>
          <c:marker>
            <c:symbol val="none"/>
          </c:marker>
          <c:cat>
            <c:numRef>
              <c:f>'Fig 2.12'!$C$4:$BU$4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2.12'!$C$8:$BU$8</c:f>
              <c:numCache>
                <c:formatCode>0.0%</c:formatCode>
                <c:ptCount val="71"/>
                <c:pt idx="18">
                  <c:v>2.0127977660475298E-2</c:v>
                </c:pt>
                <c:pt idx="19">
                  <c:v>1.8498606698957087E-2</c:v>
                </c:pt>
                <c:pt idx="20">
                  <c:v>1.8369824932135126E-2</c:v>
                </c:pt>
                <c:pt idx="21">
                  <c:v>1.830267111801032E-2</c:v>
                </c:pt>
                <c:pt idx="22">
                  <c:v>1.8300263396164456E-2</c:v>
                </c:pt>
                <c:pt idx="23">
                  <c:v>1.9135532664532866E-2</c:v>
                </c:pt>
                <c:pt idx="24">
                  <c:v>1.890121473061078E-2</c:v>
                </c:pt>
                <c:pt idx="25">
                  <c:v>1.8645030932067076E-2</c:v>
                </c:pt>
                <c:pt idx="26">
                  <c:v>1.8391243404398169E-2</c:v>
                </c:pt>
                <c:pt idx="27">
                  <c:v>1.8133077295044073E-2</c:v>
                </c:pt>
                <c:pt idx="28">
                  <c:v>1.7886482780055894E-2</c:v>
                </c:pt>
                <c:pt idx="29">
                  <c:v>1.763087213971877E-2</c:v>
                </c:pt>
                <c:pt idx="30">
                  <c:v>1.7340149399847141E-2</c:v>
                </c:pt>
                <c:pt idx="31">
                  <c:v>1.7038250509378735E-2</c:v>
                </c:pt>
                <c:pt idx="32">
                  <c:v>1.6765364520936268E-2</c:v>
                </c:pt>
                <c:pt idx="33">
                  <c:v>1.6530745347736457E-2</c:v>
                </c:pt>
                <c:pt idx="34">
                  <c:v>1.6274416945031001E-2</c:v>
                </c:pt>
                <c:pt idx="35">
                  <c:v>1.6012178132934964E-2</c:v>
                </c:pt>
                <c:pt idx="36">
                  <c:v>1.5731894881620322E-2</c:v>
                </c:pt>
                <c:pt idx="37">
                  <c:v>1.5450168765476047E-2</c:v>
                </c:pt>
                <c:pt idx="38">
                  <c:v>1.5153016546185416E-2</c:v>
                </c:pt>
                <c:pt idx="39">
                  <c:v>1.4840927082014782E-2</c:v>
                </c:pt>
                <c:pt idx="40">
                  <c:v>1.4538187782098654E-2</c:v>
                </c:pt>
                <c:pt idx="41">
                  <c:v>1.4227426553968008E-2</c:v>
                </c:pt>
                <c:pt idx="42">
                  <c:v>1.3906477022664118E-2</c:v>
                </c:pt>
                <c:pt idx="43">
                  <c:v>1.359672520734265E-2</c:v>
                </c:pt>
                <c:pt idx="44">
                  <c:v>1.3349047873011702E-2</c:v>
                </c:pt>
                <c:pt idx="45">
                  <c:v>1.3100587325795761E-2</c:v>
                </c:pt>
                <c:pt idx="46">
                  <c:v>1.2861812519857048E-2</c:v>
                </c:pt>
                <c:pt idx="47">
                  <c:v>1.2632549361977937E-2</c:v>
                </c:pt>
                <c:pt idx="48">
                  <c:v>1.2393006522574929E-2</c:v>
                </c:pt>
                <c:pt idx="49">
                  <c:v>1.2171445118001016E-2</c:v>
                </c:pt>
                <c:pt idx="50">
                  <c:v>1.1938901930037219E-2</c:v>
                </c:pt>
                <c:pt idx="51">
                  <c:v>1.1712508789265538E-2</c:v>
                </c:pt>
                <c:pt idx="52">
                  <c:v>1.1485076719237802E-2</c:v>
                </c:pt>
                <c:pt idx="53">
                  <c:v>1.1258512904085482E-2</c:v>
                </c:pt>
                <c:pt idx="54">
                  <c:v>1.1074985555856823E-2</c:v>
                </c:pt>
                <c:pt idx="55">
                  <c:v>1.0915149724803914E-2</c:v>
                </c:pt>
                <c:pt idx="56">
                  <c:v>1.0770177580234002E-2</c:v>
                </c:pt>
                <c:pt idx="57">
                  <c:v>1.0650824218887547E-2</c:v>
                </c:pt>
                <c:pt idx="58">
                  <c:v>1.0522090330861961E-2</c:v>
                </c:pt>
                <c:pt idx="59">
                  <c:v>1.0412623889546446E-2</c:v>
                </c:pt>
                <c:pt idx="60">
                  <c:v>1.0313935918505242E-2</c:v>
                </c:pt>
                <c:pt idx="61">
                  <c:v>1.0229120419748902E-2</c:v>
                </c:pt>
                <c:pt idx="62">
                  <c:v>1.0151066821006059E-2</c:v>
                </c:pt>
                <c:pt idx="63">
                  <c:v>1.0065887141948194E-2</c:v>
                </c:pt>
                <c:pt idx="64">
                  <c:v>1.0000042818569036E-2</c:v>
                </c:pt>
                <c:pt idx="65">
                  <c:v>9.9480102303916573E-3</c:v>
                </c:pt>
                <c:pt idx="66">
                  <c:v>9.8979765522113593E-3</c:v>
                </c:pt>
                <c:pt idx="67">
                  <c:v>9.8518543924373658E-3</c:v>
                </c:pt>
                <c:pt idx="68">
                  <c:v>9.8235677058820803E-3</c:v>
                </c:pt>
                <c:pt idx="69">
                  <c:v>9.7925206474967497E-3</c:v>
                </c:pt>
                <c:pt idx="70">
                  <c:v>9.7958858942996992E-3</c:v>
                </c:pt>
              </c:numCache>
            </c:numRef>
          </c:val>
          <c:smooth val="0"/>
          <c:extLst>
            <c:ext xmlns:c16="http://schemas.microsoft.com/office/drawing/2014/chart" uri="{C3380CC4-5D6E-409C-BE32-E72D297353CC}">
              <c16:uniqueId val="{00000003-2849-4EE8-94D8-1EAFF7D7BA76}"/>
            </c:ext>
          </c:extLst>
        </c:ser>
        <c:ser>
          <c:idx val="4"/>
          <c:order val="4"/>
          <c:tx>
            <c:strRef>
              <c:f>'Fig 2.12'!$B$9</c:f>
              <c:strCache>
                <c:ptCount val="1"/>
                <c:pt idx="0">
                  <c:v>Conv. CCSS - 1,3%</c:v>
                </c:pt>
              </c:strCache>
            </c:strRef>
          </c:tx>
          <c:spPr>
            <a:ln>
              <a:solidFill>
                <a:schemeClr val="accent6">
                  <a:lumMod val="75000"/>
                </a:schemeClr>
              </a:solidFill>
            </a:ln>
          </c:spPr>
          <c:marker>
            <c:symbol val="none"/>
          </c:marker>
          <c:cat>
            <c:numRef>
              <c:f>'Fig 2.12'!$C$4:$BU$4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2.12'!$C$9:$BU$9</c:f>
              <c:numCache>
                <c:formatCode>0.0%</c:formatCode>
                <c:ptCount val="71"/>
                <c:pt idx="18">
                  <c:v>2.0127977660475298E-2</c:v>
                </c:pt>
                <c:pt idx="19">
                  <c:v>1.8498606698957087E-2</c:v>
                </c:pt>
                <c:pt idx="20">
                  <c:v>1.8369824932135126E-2</c:v>
                </c:pt>
                <c:pt idx="21">
                  <c:v>1.8303043982718294E-2</c:v>
                </c:pt>
                <c:pt idx="22">
                  <c:v>1.8928902086488855E-2</c:v>
                </c:pt>
                <c:pt idx="23">
                  <c:v>1.9183527906392054E-2</c:v>
                </c:pt>
                <c:pt idx="24">
                  <c:v>1.8971789876896222E-2</c:v>
                </c:pt>
                <c:pt idx="25">
                  <c:v>1.8738454915598425E-2</c:v>
                </c:pt>
                <c:pt idx="26">
                  <c:v>1.8514005411953978E-2</c:v>
                </c:pt>
                <c:pt idx="27">
                  <c:v>1.8271842411456716E-2</c:v>
                </c:pt>
                <c:pt idx="28">
                  <c:v>1.8058816888727937E-2</c:v>
                </c:pt>
                <c:pt idx="29">
                  <c:v>1.7824963166339886E-2</c:v>
                </c:pt>
                <c:pt idx="30">
                  <c:v>1.7564122009135093E-2</c:v>
                </c:pt>
                <c:pt idx="31">
                  <c:v>1.7305423553786829E-2</c:v>
                </c:pt>
                <c:pt idx="32">
                  <c:v>1.7057011451326914E-2</c:v>
                </c:pt>
                <c:pt idx="33">
                  <c:v>1.6866352674080279E-2</c:v>
                </c:pt>
                <c:pt idx="34">
                  <c:v>1.6643821752685115E-2</c:v>
                </c:pt>
                <c:pt idx="35">
                  <c:v>1.6406095339512379E-2</c:v>
                </c:pt>
                <c:pt idx="36">
                  <c:v>1.6153300471639438E-2</c:v>
                </c:pt>
                <c:pt idx="37">
                  <c:v>1.589414861964069E-2</c:v>
                </c:pt>
                <c:pt idx="38">
                  <c:v>1.5622680588377662E-2</c:v>
                </c:pt>
                <c:pt idx="39">
                  <c:v>1.5326285847645206E-2</c:v>
                </c:pt>
                <c:pt idx="40">
                  <c:v>1.5040175494896332E-2</c:v>
                </c:pt>
                <c:pt idx="41">
                  <c:v>1.4742492022802598E-2</c:v>
                </c:pt>
                <c:pt idx="42">
                  <c:v>1.44370964937902E-2</c:v>
                </c:pt>
                <c:pt idx="43">
                  <c:v>1.413173546100464E-2</c:v>
                </c:pt>
                <c:pt idx="44">
                  <c:v>1.3890856230943011E-2</c:v>
                </c:pt>
                <c:pt idx="45">
                  <c:v>1.3647355012650665E-2</c:v>
                </c:pt>
                <c:pt idx="46">
                  <c:v>1.3409583506579384E-2</c:v>
                </c:pt>
                <c:pt idx="47">
                  <c:v>1.3186664995075795E-2</c:v>
                </c:pt>
                <c:pt idx="48">
                  <c:v>1.2950700612932685E-2</c:v>
                </c:pt>
                <c:pt idx="49">
                  <c:v>1.2721438293923202E-2</c:v>
                </c:pt>
                <c:pt idx="50">
                  <c:v>1.2493377518025053E-2</c:v>
                </c:pt>
                <c:pt idx="51">
                  <c:v>1.2263346340443257E-2</c:v>
                </c:pt>
                <c:pt idx="52">
                  <c:v>1.2040446854062727E-2</c:v>
                </c:pt>
                <c:pt idx="53">
                  <c:v>1.1813185304917411E-2</c:v>
                </c:pt>
                <c:pt idx="54">
                  <c:v>1.1626110160594198E-2</c:v>
                </c:pt>
                <c:pt idx="55">
                  <c:v>1.1461153307487006E-2</c:v>
                </c:pt>
                <c:pt idx="56">
                  <c:v>1.1317742774100484E-2</c:v>
                </c:pt>
                <c:pt idx="57">
                  <c:v>1.1205674603500701E-2</c:v>
                </c:pt>
                <c:pt idx="58">
                  <c:v>1.1070334256206614E-2</c:v>
                </c:pt>
                <c:pt idx="59">
                  <c:v>1.0950807714393482E-2</c:v>
                </c:pt>
                <c:pt idx="60">
                  <c:v>1.0844497648737272E-2</c:v>
                </c:pt>
                <c:pt idx="61">
                  <c:v>1.0746608127547373E-2</c:v>
                </c:pt>
                <c:pt idx="62">
                  <c:v>1.0659328599515164E-2</c:v>
                </c:pt>
                <c:pt idx="63">
                  <c:v>1.0570985579303837E-2</c:v>
                </c:pt>
                <c:pt idx="64">
                  <c:v>1.0512392816417023E-2</c:v>
                </c:pt>
                <c:pt idx="65">
                  <c:v>1.0456683519130924E-2</c:v>
                </c:pt>
                <c:pt idx="66">
                  <c:v>1.0405670166779828E-2</c:v>
                </c:pt>
                <c:pt idx="67">
                  <c:v>1.0354607963394467E-2</c:v>
                </c:pt>
                <c:pt idx="68">
                  <c:v>1.0327841197708996E-2</c:v>
                </c:pt>
                <c:pt idx="69">
                  <c:v>1.0297436691752536E-2</c:v>
                </c:pt>
                <c:pt idx="70">
                  <c:v>1.0300798596892043E-2</c:v>
                </c:pt>
              </c:numCache>
            </c:numRef>
          </c:val>
          <c:smooth val="0"/>
          <c:extLst>
            <c:ext xmlns:c16="http://schemas.microsoft.com/office/drawing/2014/chart" uri="{C3380CC4-5D6E-409C-BE32-E72D297353CC}">
              <c16:uniqueId val="{00000004-2849-4EE8-94D8-1EAFF7D7BA76}"/>
            </c:ext>
          </c:extLst>
        </c:ser>
        <c:ser>
          <c:idx val="5"/>
          <c:order val="5"/>
          <c:tx>
            <c:strRef>
              <c:f>'Fig 2.12'!$B$10</c:f>
              <c:strCache>
                <c:ptCount val="1"/>
                <c:pt idx="0">
                  <c:v>Conv. CCSS - 1%</c:v>
                </c:pt>
              </c:strCache>
            </c:strRef>
          </c:tx>
          <c:spPr>
            <a:ln>
              <a:solidFill>
                <a:srgbClr val="800000"/>
              </a:solidFill>
            </a:ln>
          </c:spPr>
          <c:marker>
            <c:symbol val="none"/>
          </c:marker>
          <c:cat>
            <c:numRef>
              <c:f>'Fig 2.12'!$C$4:$BU$4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2.12'!$C$10:$BU$10</c:f>
              <c:numCache>
                <c:formatCode>0.0%</c:formatCode>
                <c:ptCount val="71"/>
                <c:pt idx="18">
                  <c:v>2.0127977660475298E-2</c:v>
                </c:pt>
                <c:pt idx="19">
                  <c:v>1.8498606698957087E-2</c:v>
                </c:pt>
                <c:pt idx="20">
                  <c:v>1.8369824932135126E-2</c:v>
                </c:pt>
                <c:pt idx="21">
                  <c:v>1.8302622964373478E-2</c:v>
                </c:pt>
                <c:pt idx="22">
                  <c:v>1.8300112657677576E-2</c:v>
                </c:pt>
                <c:pt idx="23">
                  <c:v>1.9109257200102651E-2</c:v>
                </c:pt>
                <c:pt idx="24">
                  <c:v>1.8887676664020268E-2</c:v>
                </c:pt>
                <c:pt idx="25">
                  <c:v>1.8657189168028821E-2</c:v>
                </c:pt>
                <c:pt idx="26">
                  <c:v>1.8443716796002617E-2</c:v>
                </c:pt>
                <c:pt idx="27">
                  <c:v>1.8237705978560188E-2</c:v>
                </c:pt>
                <c:pt idx="28">
                  <c:v>1.8055098122730279E-2</c:v>
                </c:pt>
                <c:pt idx="29">
                  <c:v>1.7874513801357114E-2</c:v>
                </c:pt>
                <c:pt idx="30">
                  <c:v>1.7668989026231093E-2</c:v>
                </c:pt>
                <c:pt idx="31">
                  <c:v>1.7459083656453149E-2</c:v>
                </c:pt>
                <c:pt idx="32">
                  <c:v>1.728529893218549E-2</c:v>
                </c:pt>
                <c:pt idx="33">
                  <c:v>1.7144869746643046E-2</c:v>
                </c:pt>
                <c:pt idx="34">
                  <c:v>1.6977960809866046E-2</c:v>
                </c:pt>
                <c:pt idx="35">
                  <c:v>1.6800885770126787E-2</c:v>
                </c:pt>
                <c:pt idx="36">
                  <c:v>1.6602279835879478E-2</c:v>
                </c:pt>
                <c:pt idx="37">
                  <c:v>1.6395824030112586E-2</c:v>
                </c:pt>
                <c:pt idx="38">
                  <c:v>1.6166094022490137E-2</c:v>
                </c:pt>
                <c:pt idx="39">
                  <c:v>1.591532012166097E-2</c:v>
                </c:pt>
                <c:pt idx="40">
                  <c:v>1.5666309110968987E-2</c:v>
                </c:pt>
                <c:pt idx="41">
                  <c:v>1.5403011858645357E-2</c:v>
                </c:pt>
                <c:pt idx="42">
                  <c:v>1.5123345678415105E-2</c:v>
                </c:pt>
                <c:pt idx="43">
                  <c:v>1.4851890985590532E-2</c:v>
                </c:pt>
                <c:pt idx="44">
                  <c:v>1.462669044921658E-2</c:v>
                </c:pt>
                <c:pt idx="45">
                  <c:v>1.4400617472431187E-2</c:v>
                </c:pt>
                <c:pt idx="46">
                  <c:v>1.4183255688495924E-2</c:v>
                </c:pt>
                <c:pt idx="47">
                  <c:v>1.3971580397656332E-2</c:v>
                </c:pt>
                <c:pt idx="48">
                  <c:v>1.3745136035491238E-2</c:v>
                </c:pt>
                <c:pt idx="49">
                  <c:v>1.3535634268852965E-2</c:v>
                </c:pt>
                <c:pt idx="50">
                  <c:v>1.3308151370822278E-2</c:v>
                </c:pt>
                <c:pt idx="51">
                  <c:v>1.3081623142994379E-2</c:v>
                </c:pt>
                <c:pt idx="52">
                  <c:v>1.2849388735755769E-2</c:v>
                </c:pt>
                <c:pt idx="53">
                  <c:v>1.2611989719929486E-2</c:v>
                </c:pt>
                <c:pt idx="54">
                  <c:v>1.2416614421350976E-2</c:v>
                </c:pt>
                <c:pt idx="55">
                  <c:v>1.224223396202946E-2</c:v>
                </c:pt>
                <c:pt idx="56">
                  <c:v>1.207911561822118E-2</c:v>
                </c:pt>
                <c:pt idx="57">
                  <c:v>1.1938485664466184E-2</c:v>
                </c:pt>
                <c:pt idx="58">
                  <c:v>1.1789509515640716E-2</c:v>
                </c:pt>
                <c:pt idx="59">
                  <c:v>1.1660888049563009E-2</c:v>
                </c:pt>
                <c:pt idx="60">
                  <c:v>1.1545654176895055E-2</c:v>
                </c:pt>
                <c:pt idx="61">
                  <c:v>1.145071692321308E-2</c:v>
                </c:pt>
                <c:pt idx="62">
                  <c:v>1.1363887647421923E-2</c:v>
                </c:pt>
                <c:pt idx="63">
                  <c:v>1.1270208166962819E-2</c:v>
                </c:pt>
                <c:pt idx="64">
                  <c:v>1.1192934357752473E-2</c:v>
                </c:pt>
                <c:pt idx="65">
                  <c:v>1.1129285878211286E-2</c:v>
                </c:pt>
                <c:pt idx="66">
                  <c:v>1.1068179539802794E-2</c:v>
                </c:pt>
                <c:pt idx="67">
                  <c:v>1.1008602285057937E-2</c:v>
                </c:pt>
                <c:pt idx="68">
                  <c:v>1.0968529945249174E-2</c:v>
                </c:pt>
                <c:pt idx="69">
                  <c:v>1.0924235315853466E-2</c:v>
                </c:pt>
                <c:pt idx="70">
                  <c:v>1.0918084149462414E-2</c:v>
                </c:pt>
              </c:numCache>
            </c:numRef>
          </c:val>
          <c:smooth val="0"/>
          <c:extLst>
            <c:ext xmlns:c16="http://schemas.microsoft.com/office/drawing/2014/chart" uri="{C3380CC4-5D6E-409C-BE32-E72D297353CC}">
              <c16:uniqueId val="{00000005-2849-4EE8-94D8-1EAFF7D7BA76}"/>
            </c:ext>
          </c:extLst>
        </c:ser>
        <c:ser>
          <c:idx val="6"/>
          <c:order val="6"/>
          <c:tx>
            <c:strRef>
              <c:f>'Fig 2.12'!$B$11</c:f>
              <c:strCache>
                <c:ptCount val="1"/>
                <c:pt idx="0">
                  <c:v>Conv. PIB - tous sc.</c:v>
                </c:pt>
              </c:strCache>
            </c:strRef>
          </c:tx>
          <c:spPr>
            <a:ln>
              <a:solidFill>
                <a:schemeClr val="bg1">
                  <a:lumMod val="50000"/>
                </a:schemeClr>
              </a:solidFill>
              <a:prstDash val="sysDash"/>
            </a:ln>
          </c:spPr>
          <c:marker>
            <c:symbol val="none"/>
          </c:marker>
          <c:cat>
            <c:numRef>
              <c:f>'Fig 2.12'!$C$4:$BU$4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2.12'!$C$11:$BU$11</c:f>
              <c:numCache>
                <c:formatCode>0.0%</c:formatCode>
                <c:ptCount val="71"/>
                <c:pt idx="18">
                  <c:v>2.0127977660475298E-2</c:v>
                </c:pt>
                <c:pt idx="19">
                  <c:v>2.0127977660475294E-2</c:v>
                </c:pt>
                <c:pt idx="20">
                  <c:v>2.0127977660475294E-2</c:v>
                </c:pt>
                <c:pt idx="21">
                  <c:v>2.0127977660475291E-2</c:v>
                </c:pt>
                <c:pt idx="22">
                  <c:v>2.0127977660475298E-2</c:v>
                </c:pt>
                <c:pt idx="23">
                  <c:v>2.0127977660475301E-2</c:v>
                </c:pt>
                <c:pt idx="24">
                  <c:v>2.0127977660475298E-2</c:v>
                </c:pt>
                <c:pt idx="25">
                  <c:v>2.0127977660475298E-2</c:v>
                </c:pt>
                <c:pt idx="26">
                  <c:v>2.0127977660475298E-2</c:v>
                </c:pt>
                <c:pt idx="27">
                  <c:v>2.0127977660475301E-2</c:v>
                </c:pt>
                <c:pt idx="28">
                  <c:v>2.0127977660475298E-2</c:v>
                </c:pt>
                <c:pt idx="29">
                  <c:v>2.0127977660475298E-2</c:v>
                </c:pt>
                <c:pt idx="30">
                  <c:v>2.0127977660475301E-2</c:v>
                </c:pt>
                <c:pt idx="31">
                  <c:v>2.0127977660475294E-2</c:v>
                </c:pt>
                <c:pt idx="32">
                  <c:v>2.0127977660475294E-2</c:v>
                </c:pt>
                <c:pt idx="33">
                  <c:v>2.0127977660475294E-2</c:v>
                </c:pt>
                <c:pt idx="34">
                  <c:v>2.0127977660475294E-2</c:v>
                </c:pt>
                <c:pt idx="35">
                  <c:v>2.0127977660475298E-2</c:v>
                </c:pt>
                <c:pt idx="36">
                  <c:v>2.0127977660475301E-2</c:v>
                </c:pt>
                <c:pt idx="37">
                  <c:v>2.0127977660475294E-2</c:v>
                </c:pt>
                <c:pt idx="38">
                  <c:v>2.0127977660475294E-2</c:v>
                </c:pt>
                <c:pt idx="39">
                  <c:v>2.0127977660475294E-2</c:v>
                </c:pt>
                <c:pt idx="40">
                  <c:v>2.0127977660475298E-2</c:v>
                </c:pt>
                <c:pt idx="41">
                  <c:v>2.0127977660475298E-2</c:v>
                </c:pt>
                <c:pt idx="42">
                  <c:v>2.0127977660475298E-2</c:v>
                </c:pt>
                <c:pt idx="43">
                  <c:v>2.0127977660475298E-2</c:v>
                </c:pt>
                <c:pt idx="44">
                  <c:v>2.0127977660475301E-2</c:v>
                </c:pt>
                <c:pt idx="45">
                  <c:v>2.0127977660475298E-2</c:v>
                </c:pt>
                <c:pt idx="46">
                  <c:v>2.0127977660475298E-2</c:v>
                </c:pt>
                <c:pt idx="47">
                  <c:v>2.0127977660475301E-2</c:v>
                </c:pt>
                <c:pt idx="48">
                  <c:v>2.0127977660475301E-2</c:v>
                </c:pt>
                <c:pt idx="49">
                  <c:v>2.0127977660475298E-2</c:v>
                </c:pt>
                <c:pt idx="50">
                  <c:v>2.0127977660475301E-2</c:v>
                </c:pt>
                <c:pt idx="51">
                  <c:v>2.0127977660475301E-2</c:v>
                </c:pt>
                <c:pt idx="52">
                  <c:v>2.0127977660475305E-2</c:v>
                </c:pt>
                <c:pt idx="53">
                  <c:v>2.0127977660475301E-2</c:v>
                </c:pt>
                <c:pt idx="54">
                  <c:v>2.0127977660475301E-2</c:v>
                </c:pt>
                <c:pt idx="55">
                  <c:v>2.0127977660475301E-2</c:v>
                </c:pt>
                <c:pt idx="56">
                  <c:v>2.0127977660475301E-2</c:v>
                </c:pt>
                <c:pt idx="57">
                  <c:v>2.0127977660475301E-2</c:v>
                </c:pt>
                <c:pt idx="58">
                  <c:v>2.0127977660475298E-2</c:v>
                </c:pt>
                <c:pt idx="59">
                  <c:v>2.0127977660475294E-2</c:v>
                </c:pt>
                <c:pt idx="60">
                  <c:v>2.0127977660475298E-2</c:v>
                </c:pt>
                <c:pt idx="61">
                  <c:v>2.0127977660475298E-2</c:v>
                </c:pt>
                <c:pt idx="62">
                  <c:v>2.0127977660475301E-2</c:v>
                </c:pt>
                <c:pt idx="63">
                  <c:v>2.0127977660475298E-2</c:v>
                </c:pt>
                <c:pt idx="64">
                  <c:v>2.0127977660475294E-2</c:v>
                </c:pt>
                <c:pt idx="65">
                  <c:v>2.0127977660475291E-2</c:v>
                </c:pt>
                <c:pt idx="66">
                  <c:v>2.0127977660475294E-2</c:v>
                </c:pt>
                <c:pt idx="67">
                  <c:v>2.0127977660475294E-2</c:v>
                </c:pt>
                <c:pt idx="68">
                  <c:v>2.0127977660475294E-2</c:v>
                </c:pt>
                <c:pt idx="69">
                  <c:v>2.0127977660475291E-2</c:v>
                </c:pt>
                <c:pt idx="70">
                  <c:v>2.0127977660475291E-2</c:v>
                </c:pt>
              </c:numCache>
            </c:numRef>
          </c:val>
          <c:smooth val="0"/>
          <c:extLst>
            <c:ext xmlns:c16="http://schemas.microsoft.com/office/drawing/2014/chart" uri="{C3380CC4-5D6E-409C-BE32-E72D297353CC}">
              <c16:uniqueId val="{00000006-2849-4EE8-94D8-1EAFF7D7BA76}"/>
            </c:ext>
          </c:extLst>
        </c:ser>
        <c:dLbls>
          <c:showLegendKey val="0"/>
          <c:showVal val="0"/>
          <c:showCatName val="0"/>
          <c:showSerName val="0"/>
          <c:showPercent val="0"/>
          <c:showBubbleSize val="0"/>
        </c:dLbls>
        <c:smooth val="0"/>
        <c:axId val="128897408"/>
        <c:axId val="128898944"/>
      </c:lineChart>
      <c:catAx>
        <c:axId val="128897408"/>
        <c:scaling>
          <c:orientation val="minMax"/>
        </c:scaling>
        <c:delete val="0"/>
        <c:axPos val="b"/>
        <c:numFmt formatCode="General" sourceLinked="1"/>
        <c:majorTickMark val="out"/>
        <c:minorTickMark val="none"/>
        <c:tickLblPos val="nextTo"/>
        <c:crossAx val="128898944"/>
        <c:crosses val="autoZero"/>
        <c:auto val="1"/>
        <c:lblAlgn val="ctr"/>
        <c:lblOffset val="100"/>
        <c:noMultiLvlLbl val="0"/>
      </c:catAx>
      <c:valAx>
        <c:axId val="128898944"/>
        <c:scaling>
          <c:orientation val="minMax"/>
        </c:scaling>
        <c:delete val="0"/>
        <c:axPos val="l"/>
        <c:majorGridlines/>
        <c:numFmt formatCode="0.0%" sourceLinked="1"/>
        <c:majorTickMark val="out"/>
        <c:minorTickMark val="none"/>
        <c:tickLblPos val="nextTo"/>
        <c:crossAx val="128897408"/>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74873101885704"/>
          <c:y val="4.0281004478400578E-2"/>
          <c:w val="0.65407556927447663"/>
          <c:h val="0.83277851851851981"/>
        </c:manualLayout>
      </c:layout>
      <c:lineChart>
        <c:grouping val="standard"/>
        <c:varyColors val="0"/>
        <c:ser>
          <c:idx val="0"/>
          <c:order val="0"/>
          <c:tx>
            <c:strRef>
              <c:f>'Fig 2.13'!$C$5</c:f>
              <c:strCache>
                <c:ptCount val="1"/>
                <c:pt idx="0">
                  <c:v>Tous régimes</c:v>
                </c:pt>
              </c:strCache>
            </c:strRef>
          </c:tx>
          <c:spPr>
            <a:ln w="50800">
              <a:solidFill>
                <a:srgbClr val="002060"/>
              </a:solidFill>
            </a:ln>
          </c:spPr>
          <c:marker>
            <c:symbol val="none"/>
          </c:marker>
          <c:cat>
            <c:numRef>
              <c:f>'Fig 2.13'!$D$4:$T$4</c:f>
              <c:numCache>
                <c:formatCode>General</c:formatCode>
                <c:ptCount val="17"/>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numCache>
            </c:numRef>
          </c:cat>
          <c:val>
            <c:numRef>
              <c:f>'Fig 2.13'!$D$5:$T$5</c:f>
              <c:numCache>
                <c:formatCode>0.0%</c:formatCode>
                <c:ptCount val="17"/>
                <c:pt idx="0">
                  <c:v>2.7018416178611012E-3</c:v>
                </c:pt>
                <c:pt idx="1">
                  <c:v>4.5956945232301233E-3</c:v>
                </c:pt>
                <c:pt idx="2">
                  <c:v>3.9095680690328181E-3</c:v>
                </c:pt>
                <c:pt idx="3">
                  <c:v>1.5309334652850886E-3</c:v>
                </c:pt>
                <c:pt idx="4">
                  <c:v>1.7210619467957432E-3</c:v>
                </c:pt>
                <c:pt idx="5">
                  <c:v>6.4736764513661008E-4</c:v>
                </c:pt>
                <c:pt idx="6">
                  <c:v>-5.3148491740487303E-4</c:v>
                </c:pt>
                <c:pt idx="7">
                  <c:v>-4.7931703814442471E-3</c:v>
                </c:pt>
                <c:pt idx="8">
                  <c:v>-7.2341462956013753E-3</c:v>
                </c:pt>
                <c:pt idx="9">
                  <c:v>-6.6392713865193968E-3</c:v>
                </c:pt>
                <c:pt idx="10">
                  <c:v>-6.4773871948748491E-3</c:v>
                </c:pt>
                <c:pt idx="11">
                  <c:v>-3.6327762708350032E-3</c:v>
                </c:pt>
                <c:pt idx="12">
                  <c:v>-2.804485984461843E-3</c:v>
                </c:pt>
                <c:pt idx="13">
                  <c:v>-2.2223575760410208E-3</c:v>
                </c:pt>
                <c:pt idx="14">
                  <c:v>-1.7756849624311689E-3</c:v>
                </c:pt>
                <c:pt idx="15">
                  <c:v>-4.6169314941102435E-4</c:v>
                </c:pt>
                <c:pt idx="16">
                  <c:v>-1.2206672876761222E-3</c:v>
                </c:pt>
              </c:numCache>
            </c:numRef>
          </c:val>
          <c:smooth val="0"/>
          <c:extLst>
            <c:ext xmlns:c16="http://schemas.microsoft.com/office/drawing/2014/chart" uri="{C3380CC4-5D6E-409C-BE32-E72D297353CC}">
              <c16:uniqueId val="{00000000-51E5-4B02-8D0D-1AC89F9590F2}"/>
            </c:ext>
          </c:extLst>
        </c:ser>
        <c:ser>
          <c:idx val="1"/>
          <c:order val="1"/>
          <c:tx>
            <c:strRef>
              <c:f>'Fig 2.13'!$C$6</c:f>
              <c:strCache>
                <c:ptCount val="1"/>
                <c:pt idx="0">
                  <c:v>Salariés  privé base</c:v>
                </c:pt>
              </c:strCache>
            </c:strRef>
          </c:tx>
          <c:spPr>
            <a:ln w="15875">
              <a:solidFill>
                <a:schemeClr val="tx1"/>
              </a:solidFill>
              <a:prstDash val="solid"/>
            </a:ln>
          </c:spPr>
          <c:marker>
            <c:symbol val="diamond"/>
            <c:size val="5"/>
            <c:spPr>
              <a:solidFill>
                <a:schemeClr val="bg1"/>
              </a:solidFill>
              <a:ln>
                <a:solidFill>
                  <a:schemeClr val="tx1"/>
                </a:solidFill>
              </a:ln>
            </c:spPr>
          </c:marker>
          <c:cat>
            <c:numRef>
              <c:f>'Fig 2.13'!$D$4:$T$4</c:f>
              <c:numCache>
                <c:formatCode>General</c:formatCode>
                <c:ptCount val="17"/>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numCache>
            </c:numRef>
          </c:cat>
          <c:val>
            <c:numRef>
              <c:f>'Fig 2.13'!$D$6:$T$6</c:f>
              <c:numCache>
                <c:formatCode>0.0%</c:formatCode>
                <c:ptCount val="17"/>
                <c:pt idx="0">
                  <c:v>9.8946562971648092E-4</c:v>
                </c:pt>
                <c:pt idx="1">
                  <c:v>5.652463528739173E-4</c:v>
                </c:pt>
                <c:pt idx="2">
                  <c:v>1.5284532175007518E-4</c:v>
                </c:pt>
                <c:pt idx="3">
                  <c:v>-1.0119737925392077E-3</c:v>
                </c:pt>
                <c:pt idx="4">
                  <c:v>-1.0566268766634972E-3</c:v>
                </c:pt>
                <c:pt idx="5">
                  <c:v>-2.0977061118633154E-3</c:v>
                </c:pt>
                <c:pt idx="6">
                  <c:v>-2.4969690270837861E-3</c:v>
                </c:pt>
                <c:pt idx="7">
                  <c:v>-3.7038502094583238E-3</c:v>
                </c:pt>
                <c:pt idx="8">
                  <c:v>-4.3888843323798866E-3</c:v>
                </c:pt>
                <c:pt idx="9">
                  <c:v>-2.870698911273048E-3</c:v>
                </c:pt>
                <c:pt idx="10">
                  <c:v>-2.2951126048111094E-3</c:v>
                </c:pt>
                <c:pt idx="11">
                  <c:v>-1.1408423147501068E-3</c:v>
                </c:pt>
                <c:pt idx="12">
                  <c:v>-2.4175120382924017E-4</c:v>
                </c:pt>
                <c:pt idx="13">
                  <c:v>-1.4367359899645682E-4</c:v>
                </c:pt>
                <c:pt idx="14">
                  <c:v>3.8120208294150346E-4</c:v>
                </c:pt>
                <c:pt idx="15">
                  <c:v>8.3651132765421123E-4</c:v>
                </c:pt>
                <c:pt idx="16">
                  <c:v>5.8210986579848185E-5</c:v>
                </c:pt>
              </c:numCache>
            </c:numRef>
          </c:val>
          <c:smooth val="0"/>
          <c:extLst>
            <c:ext xmlns:c16="http://schemas.microsoft.com/office/drawing/2014/chart" uri="{C3380CC4-5D6E-409C-BE32-E72D297353CC}">
              <c16:uniqueId val="{00000001-51E5-4B02-8D0D-1AC89F9590F2}"/>
            </c:ext>
          </c:extLst>
        </c:ser>
        <c:ser>
          <c:idx val="5"/>
          <c:order val="2"/>
          <c:tx>
            <c:strRef>
              <c:f>'Fig 2.13'!$C$7</c:f>
              <c:strCache>
                <c:ptCount val="1"/>
                <c:pt idx="0">
                  <c:v>Salariés  privé compl.</c:v>
                </c:pt>
              </c:strCache>
            </c:strRef>
          </c:tx>
          <c:spPr>
            <a:ln w="15875">
              <a:solidFill>
                <a:schemeClr val="tx1"/>
              </a:solidFill>
            </a:ln>
          </c:spPr>
          <c:marker>
            <c:symbol val="circle"/>
            <c:size val="3"/>
            <c:spPr>
              <a:solidFill>
                <a:schemeClr val="tx1"/>
              </a:solidFill>
              <a:ln>
                <a:solidFill>
                  <a:schemeClr val="tx1"/>
                </a:solidFill>
              </a:ln>
            </c:spPr>
          </c:marker>
          <c:cat>
            <c:numRef>
              <c:f>'Fig 2.13'!$D$4:$T$4</c:f>
              <c:numCache>
                <c:formatCode>General</c:formatCode>
                <c:ptCount val="17"/>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numCache>
            </c:numRef>
          </c:cat>
          <c:val>
            <c:numRef>
              <c:f>'Fig 2.13'!$D$7:$T$7</c:f>
              <c:numCache>
                <c:formatCode>0.0%</c:formatCode>
                <c:ptCount val="17"/>
                <c:pt idx="0">
                  <c:v>2.175467034169854E-3</c:v>
                </c:pt>
                <c:pt idx="1">
                  <c:v>3.5406825958473019E-3</c:v>
                </c:pt>
                <c:pt idx="2">
                  <c:v>2.9604724684249924E-3</c:v>
                </c:pt>
                <c:pt idx="3">
                  <c:v>2.2200472021740286E-3</c:v>
                </c:pt>
                <c:pt idx="4">
                  <c:v>2.0644356590432994E-3</c:v>
                </c:pt>
                <c:pt idx="5">
                  <c:v>1.2943190309063748E-3</c:v>
                </c:pt>
                <c:pt idx="6">
                  <c:v>7.9789635575587938E-4</c:v>
                </c:pt>
                <c:pt idx="7">
                  <c:v>-4.3965590177799706E-4</c:v>
                </c:pt>
                <c:pt idx="8">
                  <c:v>-1.1608688011260735E-3</c:v>
                </c:pt>
                <c:pt idx="9">
                  <c:v>-2.0213804019566101E-3</c:v>
                </c:pt>
                <c:pt idx="10">
                  <c:v>-2.1964423444035134E-3</c:v>
                </c:pt>
                <c:pt idx="11">
                  <c:v>-2.0748558019912521E-3</c:v>
                </c:pt>
                <c:pt idx="12">
                  <c:v>-2.643223703509398E-3</c:v>
                </c:pt>
                <c:pt idx="13">
                  <c:v>-2.3252781035939417E-3</c:v>
                </c:pt>
                <c:pt idx="14">
                  <c:v>-1.8565620675971147E-3</c:v>
                </c:pt>
                <c:pt idx="15">
                  <c:v>-9.1680634935927745E-4</c:v>
                </c:pt>
                <c:pt idx="16">
                  <c:v>-1.0301410928194468E-3</c:v>
                </c:pt>
              </c:numCache>
            </c:numRef>
          </c:val>
          <c:smooth val="0"/>
          <c:extLst>
            <c:ext xmlns:c16="http://schemas.microsoft.com/office/drawing/2014/chart" uri="{C3380CC4-5D6E-409C-BE32-E72D297353CC}">
              <c16:uniqueId val="{00000002-51E5-4B02-8D0D-1AC89F9590F2}"/>
            </c:ext>
          </c:extLst>
        </c:ser>
        <c:ser>
          <c:idx val="2"/>
          <c:order val="3"/>
          <c:tx>
            <c:strRef>
              <c:f>'Fig 2.13'!$C$8</c:f>
              <c:strCache>
                <c:ptCount val="1"/>
                <c:pt idx="0">
                  <c:v>Fonctionnaires</c:v>
                </c:pt>
              </c:strCache>
            </c:strRef>
          </c:tx>
          <c:spPr>
            <a:ln w="15875">
              <a:solidFill>
                <a:schemeClr val="tx1"/>
              </a:solidFill>
              <a:prstDash val="solid"/>
            </a:ln>
          </c:spPr>
          <c:marker>
            <c:symbol val="star"/>
            <c:size val="5"/>
            <c:spPr>
              <a:noFill/>
              <a:ln>
                <a:solidFill>
                  <a:schemeClr val="tx1"/>
                </a:solidFill>
              </a:ln>
            </c:spPr>
          </c:marker>
          <c:cat>
            <c:numRef>
              <c:f>'Fig 2.13'!$D$4:$T$4</c:f>
              <c:numCache>
                <c:formatCode>General</c:formatCode>
                <c:ptCount val="17"/>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numCache>
            </c:numRef>
          </c:cat>
          <c:val>
            <c:numRef>
              <c:f>'Fig 2.13'!$D$8:$T$8</c:f>
              <c:numCache>
                <c:formatCode>0.0%</c:formatCode>
                <c:ptCount val="17"/>
                <c:pt idx="0">
                  <c:v>-4.0054870550321846E-5</c:v>
                </c:pt>
                <c:pt idx="1">
                  <c:v>2.1014750698195787E-4</c:v>
                </c:pt>
                <c:pt idx="2">
                  <c:v>1.284548767197779E-4</c:v>
                </c:pt>
                <c:pt idx="3">
                  <c:v>2.5896875850601027E-4</c:v>
                </c:pt>
                <c:pt idx="4">
                  <c:v>1.335952474813506E-4</c:v>
                </c:pt>
                <c:pt idx="5">
                  <c:v>2.2585587986558164E-4</c:v>
                </c:pt>
                <c:pt idx="6">
                  <c:v>1.4035747865332157E-4</c:v>
                </c:pt>
                <c:pt idx="7">
                  <c:v>8.1021099059309914E-6</c:v>
                </c:pt>
                <c:pt idx="8">
                  <c:v>-2.4974852985093873E-4</c:v>
                </c:pt>
                <c:pt idx="9">
                  <c:v>-1.8537319456298469E-4</c:v>
                </c:pt>
                <c:pt idx="10">
                  <c:v>-7.0856360080688491E-6</c:v>
                </c:pt>
                <c:pt idx="11">
                  <c:v>-4.9544158544928595E-5</c:v>
                </c:pt>
                <c:pt idx="12">
                  <c:v>2.00374400801943E-4</c:v>
                </c:pt>
                <c:pt idx="13">
                  <c:v>1.342000477795108E-4</c:v>
                </c:pt>
                <c:pt idx="14">
                  <c:v>1.2235826238771874E-4</c:v>
                </c:pt>
                <c:pt idx="15">
                  <c:v>7.5460278737345826E-6</c:v>
                </c:pt>
                <c:pt idx="16">
                  <c:v>-2.4144666460250834E-4</c:v>
                </c:pt>
              </c:numCache>
            </c:numRef>
          </c:val>
          <c:smooth val="0"/>
          <c:extLst>
            <c:ext xmlns:c16="http://schemas.microsoft.com/office/drawing/2014/chart" uri="{C3380CC4-5D6E-409C-BE32-E72D297353CC}">
              <c16:uniqueId val="{00000003-51E5-4B02-8D0D-1AC89F9590F2}"/>
            </c:ext>
          </c:extLst>
        </c:ser>
        <c:ser>
          <c:idx val="3"/>
          <c:order val="4"/>
          <c:tx>
            <c:strRef>
              <c:f>'Fig 2.13'!$C$9</c:f>
              <c:strCache>
                <c:ptCount val="1"/>
                <c:pt idx="0">
                  <c:v>Non-Salariés</c:v>
                </c:pt>
              </c:strCache>
            </c:strRef>
          </c:tx>
          <c:spPr>
            <a:ln w="19050">
              <a:solidFill>
                <a:schemeClr val="bg1">
                  <a:lumMod val="65000"/>
                </a:schemeClr>
              </a:solidFill>
            </a:ln>
          </c:spPr>
          <c:marker>
            <c:symbol val="triangle"/>
            <c:size val="5"/>
            <c:spPr>
              <a:solidFill>
                <a:schemeClr val="bg1"/>
              </a:solidFill>
              <a:ln>
                <a:solidFill>
                  <a:schemeClr val="bg1">
                    <a:lumMod val="65000"/>
                  </a:schemeClr>
                </a:solidFill>
              </a:ln>
            </c:spPr>
          </c:marker>
          <c:cat>
            <c:numRef>
              <c:f>'Fig 2.13'!$D$4:$T$4</c:f>
              <c:numCache>
                <c:formatCode>General</c:formatCode>
                <c:ptCount val="17"/>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numCache>
            </c:numRef>
          </c:cat>
          <c:val>
            <c:numRef>
              <c:f>'Fig 2.13'!$D$9:$T$9</c:f>
              <c:numCache>
                <c:formatCode>0.0%</c:formatCode>
                <c:ptCount val="17"/>
                <c:pt idx="0">
                  <c:v>2.4683664492563498E-4</c:v>
                </c:pt>
                <c:pt idx="1">
                  <c:v>2.3849919091483541E-4</c:v>
                </c:pt>
                <c:pt idx="2">
                  <c:v>8.0380501513543001E-4</c:v>
                </c:pt>
                <c:pt idx="3">
                  <c:v>7.516426482557779E-4</c:v>
                </c:pt>
                <c:pt idx="4">
                  <c:v>9.652500474950454E-4</c:v>
                </c:pt>
                <c:pt idx="5">
                  <c:v>7.6285368054834605E-4</c:v>
                </c:pt>
                <c:pt idx="6">
                  <c:v>2.9722127145311402E-4</c:v>
                </c:pt>
                <c:pt idx="7">
                  <c:v>6.7890553643049133E-4</c:v>
                </c:pt>
                <c:pt idx="8">
                  <c:v>1.5024355411281042E-4</c:v>
                </c:pt>
                <c:pt idx="9">
                  <c:v>-8.5798380120381563E-5</c:v>
                </c:pt>
                <c:pt idx="10">
                  <c:v>-3.502277438910096E-4</c:v>
                </c:pt>
                <c:pt idx="11">
                  <c:v>6.4027755613563924E-4</c:v>
                </c:pt>
                <c:pt idx="12">
                  <c:v>6.6823104746332562E-4</c:v>
                </c:pt>
                <c:pt idx="13">
                  <c:v>8.5727392423327366E-4</c:v>
                </c:pt>
                <c:pt idx="14">
                  <c:v>5.6384111962200808E-4</c:v>
                </c:pt>
                <c:pt idx="15">
                  <c:v>8.5978000351189302E-5</c:v>
                </c:pt>
                <c:pt idx="16">
                  <c:v>2.0542194916604837E-5</c:v>
                </c:pt>
              </c:numCache>
            </c:numRef>
          </c:val>
          <c:smooth val="0"/>
          <c:extLst>
            <c:ext xmlns:c16="http://schemas.microsoft.com/office/drawing/2014/chart" uri="{C3380CC4-5D6E-409C-BE32-E72D297353CC}">
              <c16:uniqueId val="{00000004-51E5-4B02-8D0D-1AC89F9590F2}"/>
            </c:ext>
          </c:extLst>
        </c:ser>
        <c:ser>
          <c:idx val="6"/>
          <c:order val="5"/>
          <c:tx>
            <c:strRef>
              <c:f>'Fig 2.13'!$C$10</c:f>
              <c:strCache>
                <c:ptCount val="1"/>
                <c:pt idx="0">
                  <c:v> Régimes spéciaux </c:v>
                </c:pt>
              </c:strCache>
            </c:strRef>
          </c:tx>
          <c:spPr>
            <a:ln w="15875">
              <a:solidFill>
                <a:schemeClr val="bg1">
                  <a:lumMod val="65000"/>
                </a:schemeClr>
              </a:solidFill>
              <a:prstDash val="sysDash"/>
            </a:ln>
          </c:spPr>
          <c:marker>
            <c:symbol val="square"/>
            <c:size val="4"/>
            <c:spPr>
              <a:solidFill>
                <a:schemeClr val="bg1">
                  <a:lumMod val="65000"/>
                </a:schemeClr>
              </a:solidFill>
              <a:ln>
                <a:solidFill>
                  <a:schemeClr val="bg1">
                    <a:lumMod val="75000"/>
                  </a:schemeClr>
                </a:solidFill>
              </a:ln>
            </c:spPr>
          </c:marker>
          <c:cat>
            <c:numRef>
              <c:f>'Fig 2.13'!$D$4:$T$4</c:f>
              <c:numCache>
                <c:formatCode>General</c:formatCode>
                <c:ptCount val="17"/>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numCache>
            </c:numRef>
          </c:cat>
          <c:val>
            <c:numRef>
              <c:f>'Fig 2.13'!$D$10:$T$10</c:f>
              <c:numCache>
                <c:formatCode>0.0%</c:formatCode>
                <c:ptCount val="17"/>
                <c:pt idx="0">
                  <c:v>-1.2490373230350491E-4</c:v>
                </c:pt>
                <c:pt idx="1">
                  <c:v>-1.2060489182579427E-4</c:v>
                </c:pt>
                <c:pt idx="2">
                  <c:v>-1.2697956495660371E-4</c:v>
                </c:pt>
                <c:pt idx="3">
                  <c:v>-1.4275234734862925E-4</c:v>
                </c:pt>
                <c:pt idx="4">
                  <c:v>-4.2908932835649901E-5</c:v>
                </c:pt>
                <c:pt idx="5">
                  <c:v>-1.1490007021731334E-4</c:v>
                </c:pt>
                <c:pt idx="6">
                  <c:v>-7.6779287548689183E-5</c:v>
                </c:pt>
                <c:pt idx="7">
                  <c:v>-1.9617108547356093E-4</c:v>
                </c:pt>
                <c:pt idx="8">
                  <c:v>-7.5178110713086381E-5</c:v>
                </c:pt>
                <c:pt idx="9">
                  <c:v>-1.3100125537200173E-4</c:v>
                </c:pt>
                <c:pt idx="10">
                  <c:v>-5.5787693389762294E-5</c:v>
                </c:pt>
                <c:pt idx="11">
                  <c:v>-1.2630159842596071E-5</c:v>
                </c:pt>
                <c:pt idx="12">
                  <c:v>-3.4748766814048748E-5</c:v>
                </c:pt>
                <c:pt idx="13">
                  <c:v>9.4063733924911422E-6</c:v>
                </c:pt>
                <c:pt idx="14">
                  <c:v>-6.2793866782092312E-6</c:v>
                </c:pt>
                <c:pt idx="15">
                  <c:v>-3.4659377594426919E-5</c:v>
                </c:pt>
                <c:pt idx="16">
                  <c:v>5.2703027378420054E-5</c:v>
                </c:pt>
              </c:numCache>
            </c:numRef>
          </c:val>
          <c:smooth val="0"/>
          <c:extLst>
            <c:ext xmlns:c16="http://schemas.microsoft.com/office/drawing/2014/chart" uri="{C3380CC4-5D6E-409C-BE32-E72D297353CC}">
              <c16:uniqueId val="{00000005-51E5-4B02-8D0D-1AC89F9590F2}"/>
            </c:ext>
          </c:extLst>
        </c:ser>
        <c:ser>
          <c:idx val="4"/>
          <c:order val="6"/>
          <c:tx>
            <c:strRef>
              <c:f>'Fig 2.13'!$C$11</c:f>
              <c:strCache>
                <c:ptCount val="1"/>
                <c:pt idx="0">
                  <c:v> FSV</c:v>
                </c:pt>
              </c:strCache>
            </c:strRef>
          </c:tx>
          <c:spPr>
            <a:ln w="19050">
              <a:solidFill>
                <a:schemeClr val="bg1">
                  <a:lumMod val="65000"/>
                </a:schemeClr>
              </a:solidFill>
            </a:ln>
          </c:spPr>
          <c:marker>
            <c:symbol val="plus"/>
            <c:size val="5"/>
            <c:spPr>
              <a:noFill/>
              <a:ln>
                <a:solidFill>
                  <a:schemeClr val="bg1">
                    <a:lumMod val="65000"/>
                  </a:schemeClr>
                </a:solidFill>
              </a:ln>
            </c:spPr>
          </c:marker>
          <c:cat>
            <c:numRef>
              <c:f>'Fig 2.13'!$D$4:$T$4</c:f>
              <c:numCache>
                <c:formatCode>General</c:formatCode>
                <c:ptCount val="17"/>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numCache>
            </c:numRef>
          </c:cat>
          <c:val>
            <c:numRef>
              <c:f>'Fig 2.13'!$D$11:$T$11</c:f>
              <c:numCache>
                <c:formatCode>0.0%</c:formatCode>
                <c:ptCount val="17"/>
                <c:pt idx="0">
                  <c:v>-8.6178142799988374E-4</c:v>
                </c:pt>
                <c:pt idx="1">
                  <c:v>-5.7816727555752947E-4</c:v>
                </c:pt>
                <c:pt idx="2">
                  <c:v>-3.7853094569218924E-4</c:v>
                </c:pt>
                <c:pt idx="3">
                  <c:v>-1.1378686953283223E-3</c:v>
                </c:pt>
                <c:pt idx="4">
                  <c:v>-6.8556671706161752E-4</c:v>
                </c:pt>
                <c:pt idx="5">
                  <c:v>7.3112084740712874E-5</c:v>
                </c:pt>
                <c:pt idx="6">
                  <c:v>4.0307013975738698E-4</c:v>
                </c:pt>
                <c:pt idx="7">
                  <c:v>-1.6330587207174891E-3</c:v>
                </c:pt>
                <c:pt idx="8">
                  <c:v>-2.0397397159497483E-3</c:v>
                </c:pt>
                <c:pt idx="9">
                  <c:v>-1.6855627448780894E-3</c:v>
                </c:pt>
                <c:pt idx="10">
                  <c:v>-1.9835391856313782E-3</c:v>
                </c:pt>
                <c:pt idx="11">
                  <c:v>-1.3501949185297317E-3</c:v>
                </c:pt>
                <c:pt idx="12">
                  <c:v>-1.6182552202775645E-3</c:v>
                </c:pt>
                <c:pt idx="13">
                  <c:v>-1.7766342583895086E-3</c:v>
                </c:pt>
                <c:pt idx="14">
                  <c:v>-1.6297621466050307E-3</c:v>
                </c:pt>
                <c:pt idx="15">
                  <c:v>-1.2802939607402272E-3</c:v>
                </c:pt>
                <c:pt idx="16">
                  <c:v>-7.4428985593583922E-4</c:v>
                </c:pt>
              </c:numCache>
            </c:numRef>
          </c:val>
          <c:smooth val="0"/>
          <c:extLst>
            <c:ext xmlns:c16="http://schemas.microsoft.com/office/drawing/2014/chart" uri="{C3380CC4-5D6E-409C-BE32-E72D297353CC}">
              <c16:uniqueId val="{00000006-51E5-4B02-8D0D-1AC89F9590F2}"/>
            </c:ext>
          </c:extLst>
        </c:ser>
        <c:dLbls>
          <c:showLegendKey val="0"/>
          <c:showVal val="0"/>
          <c:showCatName val="0"/>
          <c:showSerName val="0"/>
          <c:showPercent val="0"/>
          <c:showBubbleSize val="0"/>
        </c:dLbls>
        <c:smooth val="0"/>
        <c:axId val="129899520"/>
        <c:axId val="129909888"/>
      </c:lineChart>
      <c:catAx>
        <c:axId val="129899520"/>
        <c:scaling>
          <c:orientation val="minMax"/>
        </c:scaling>
        <c:delete val="0"/>
        <c:axPos val="b"/>
        <c:numFmt formatCode="General" sourceLinked="1"/>
        <c:majorTickMark val="out"/>
        <c:minorTickMark val="none"/>
        <c:tickLblPos val="low"/>
        <c:txPr>
          <a:bodyPr rot="-5400000" vert="horz"/>
          <a:lstStyle/>
          <a:p>
            <a:pPr>
              <a:defRPr sz="1000"/>
            </a:pPr>
            <a:endParaRPr lang="fr-FR"/>
          </a:p>
        </c:txPr>
        <c:crossAx val="129909888"/>
        <c:crosses val="autoZero"/>
        <c:auto val="1"/>
        <c:lblAlgn val="ctr"/>
        <c:lblOffset val="100"/>
        <c:tickLblSkip val="1"/>
        <c:noMultiLvlLbl val="0"/>
      </c:catAx>
      <c:valAx>
        <c:axId val="129909888"/>
        <c:scaling>
          <c:orientation val="minMax"/>
          <c:max val="5.0000000000000027E-3"/>
          <c:min val="-8.0000000000000071E-3"/>
        </c:scaling>
        <c:delete val="0"/>
        <c:axPos val="l"/>
        <c:majorGridlines/>
        <c:title>
          <c:tx>
            <c:rich>
              <a:bodyPr rot="-5400000" vert="horz"/>
              <a:lstStyle/>
              <a:p>
                <a:pPr>
                  <a:defRPr/>
                </a:pPr>
                <a:r>
                  <a:rPr lang="en-US"/>
                  <a:t>en % du PIB</a:t>
                </a:r>
              </a:p>
            </c:rich>
          </c:tx>
          <c:layout>
            <c:manualLayout>
              <c:xMode val="edge"/>
              <c:yMode val="edge"/>
              <c:x val="1.0406122587531201E-2"/>
              <c:y val="0.34834853564096624"/>
            </c:manualLayout>
          </c:layout>
          <c:overlay val="0"/>
        </c:title>
        <c:numFmt formatCode="0.0%" sourceLinked="0"/>
        <c:majorTickMark val="out"/>
        <c:minorTickMark val="none"/>
        <c:tickLblPos val="nextTo"/>
        <c:crossAx val="129899520"/>
        <c:crosses val="autoZero"/>
        <c:crossBetween val="between"/>
        <c:majorUnit val="2.0000000000000013E-3"/>
      </c:valAx>
    </c:plotArea>
    <c:legend>
      <c:legendPos val="r"/>
      <c:layout>
        <c:manualLayout>
          <c:xMode val="edge"/>
          <c:yMode val="edge"/>
          <c:x val="0.76720591744213795"/>
          <c:y val="8.9392129629629627E-2"/>
          <c:w val="0.23279408255786208"/>
          <c:h val="0.74478009259259392"/>
        </c:manualLayout>
      </c:layout>
      <c:overlay val="0"/>
      <c:txPr>
        <a:bodyPr/>
        <a:lstStyle/>
        <a:p>
          <a:pPr>
            <a:defRPr sz="900"/>
          </a:pPr>
          <a:endParaRPr lang="fr-FR"/>
        </a:p>
      </c:txPr>
    </c:legend>
    <c:plotVisOnly val="1"/>
    <c:dispBlanksAs val="gap"/>
    <c:showDLblsOverMax val="0"/>
  </c:chart>
  <c:spPr>
    <a:solidFill>
      <a:schemeClr val="accent1">
        <a:lumMod val="40000"/>
        <a:lumOff val="60000"/>
      </a:schemeClr>
    </a:solidFill>
    <a:ln>
      <a:solidFill>
        <a:schemeClr val="tx2"/>
      </a:solidFill>
    </a:ln>
  </c:spPr>
  <c:printSettings>
    <c:headerFooter/>
    <c:pageMargins b="0.75000000000000033" l="0.70000000000000029" r="0.70000000000000029" t="0.75000000000000033" header="0.30000000000000016" footer="0.30000000000000016"/>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793759259259295"/>
          <c:y val="3.2064285714285698E-2"/>
          <c:w val="0.83088721750883066"/>
          <c:h val="0.78283379629629601"/>
        </c:manualLayout>
      </c:layout>
      <c:lineChart>
        <c:grouping val="standard"/>
        <c:varyColors val="0"/>
        <c:ser>
          <c:idx val="5"/>
          <c:order val="0"/>
          <c:tx>
            <c:strRef>
              <c:f>'Fig 2.14'!$C$5</c:f>
              <c:strCache>
                <c:ptCount val="1"/>
                <c:pt idx="0">
                  <c:v>Obs</c:v>
                </c:pt>
              </c:strCache>
            </c:strRef>
          </c:tx>
          <c:spPr>
            <a:ln w="38100">
              <a:solidFill>
                <a:schemeClr val="bg1">
                  <a:lumMod val="50000"/>
                </a:schemeClr>
              </a:solidFill>
              <a:prstDash val="solid"/>
            </a:ln>
          </c:spPr>
          <c:marker>
            <c:symbol val="none"/>
          </c:marker>
          <c:cat>
            <c:numRef>
              <c:f>'Fig 2.14'!$D$4:$BV$4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2.14'!$D$5:$BV$5</c:f>
              <c:numCache>
                <c:formatCode>0.0%</c:formatCode>
                <c:ptCount val="71"/>
                <c:pt idx="2">
                  <c:v>2.7018416178611012E-3</c:v>
                </c:pt>
                <c:pt idx="3">
                  <c:v>4.5956945232301242E-3</c:v>
                </c:pt>
                <c:pt idx="4">
                  <c:v>3.9095680690328181E-3</c:v>
                </c:pt>
                <c:pt idx="5">
                  <c:v>1.5309334652850886E-3</c:v>
                </c:pt>
                <c:pt idx="6">
                  <c:v>1.721061946795743E-3</c:v>
                </c:pt>
                <c:pt idx="7">
                  <c:v>6.4736764513660997E-4</c:v>
                </c:pt>
                <c:pt idx="8">
                  <c:v>-5.3148491740487303E-4</c:v>
                </c:pt>
                <c:pt idx="9">
                  <c:v>-4.7931703814442471E-3</c:v>
                </c:pt>
                <c:pt idx="10">
                  <c:v>-7.2341462956013753E-3</c:v>
                </c:pt>
                <c:pt idx="11">
                  <c:v>-6.6392713865193959E-3</c:v>
                </c:pt>
                <c:pt idx="12">
                  <c:v>-6.47738719487485E-3</c:v>
                </c:pt>
                <c:pt idx="13">
                  <c:v>-3.6327762708350032E-3</c:v>
                </c:pt>
                <c:pt idx="14">
                  <c:v>-2.8044859844618434E-3</c:v>
                </c:pt>
                <c:pt idx="15">
                  <c:v>-2.2223575760410208E-3</c:v>
                </c:pt>
                <c:pt idx="16">
                  <c:v>-1.7756849624311689E-3</c:v>
                </c:pt>
                <c:pt idx="17">
                  <c:v>-4.6169314941102435E-4</c:v>
                </c:pt>
                <c:pt idx="18">
                  <c:v>-1.2206672876761224E-3</c:v>
                </c:pt>
              </c:numCache>
            </c:numRef>
          </c:val>
          <c:smooth val="0"/>
          <c:extLst>
            <c:ext xmlns:c16="http://schemas.microsoft.com/office/drawing/2014/chart" uri="{C3380CC4-5D6E-409C-BE32-E72D297353CC}">
              <c16:uniqueId val="{00000000-1BAB-42D8-8F90-A5941667487A}"/>
            </c:ext>
          </c:extLst>
        </c:ser>
        <c:ser>
          <c:idx val="1"/>
          <c:order val="1"/>
          <c:tx>
            <c:strRef>
              <c:f>'Fig 2.14'!$C$6</c:f>
              <c:strCache>
                <c:ptCount val="1"/>
                <c:pt idx="0">
                  <c:v>1,8%</c:v>
                </c:pt>
              </c:strCache>
            </c:strRef>
          </c:tx>
          <c:spPr>
            <a:ln w="28575">
              <a:solidFill>
                <a:srgbClr val="006600"/>
              </a:solidFill>
            </a:ln>
          </c:spPr>
          <c:marker>
            <c:symbol val="none"/>
          </c:marker>
          <c:cat>
            <c:numRef>
              <c:f>'Fig 2.14'!$D$4:$BV$4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2.14'!$D$6:$BV$6</c:f>
              <c:numCache>
                <c:formatCode>0.0%</c:formatCode>
                <c:ptCount val="71"/>
                <c:pt idx="18">
                  <c:v>-1.2206672876761224E-3</c:v>
                </c:pt>
                <c:pt idx="19">
                  <c:v>-5.1337388152391432E-4</c:v>
                </c:pt>
                <c:pt idx="20">
                  <c:v>-1.9795268383602776E-3</c:v>
                </c:pt>
                <c:pt idx="21">
                  <c:v>-3.1130510626704174E-3</c:v>
                </c:pt>
                <c:pt idx="22">
                  <c:v>-4.3465189849386998E-3</c:v>
                </c:pt>
                <c:pt idx="23">
                  <c:v>-5.0712953120914794E-3</c:v>
                </c:pt>
                <c:pt idx="24">
                  <c:v>-5.1945724611623268E-3</c:v>
                </c:pt>
                <c:pt idx="25">
                  <c:v>-5.6062126598753273E-3</c:v>
                </c:pt>
                <c:pt idx="26">
                  <c:v>-5.7740839128383147E-3</c:v>
                </c:pt>
                <c:pt idx="27">
                  <c:v>-5.7574290582142213E-3</c:v>
                </c:pt>
                <c:pt idx="28">
                  <c:v>-5.7343971937029118E-3</c:v>
                </c:pt>
                <c:pt idx="29">
                  <c:v>-5.6505388797105415E-3</c:v>
                </c:pt>
                <c:pt idx="30">
                  <c:v>-5.3155128223082672E-3</c:v>
                </c:pt>
                <c:pt idx="31">
                  <c:v>-4.8930926881857921E-3</c:v>
                </c:pt>
                <c:pt idx="32">
                  <c:v>-4.4164413582618821E-3</c:v>
                </c:pt>
                <c:pt idx="33">
                  <c:v>-4.152085563663848E-3</c:v>
                </c:pt>
                <c:pt idx="34">
                  <c:v>-3.8308003501856805E-3</c:v>
                </c:pt>
                <c:pt idx="35">
                  <c:v>-3.4506146697488647E-3</c:v>
                </c:pt>
                <c:pt idx="36">
                  <c:v>-2.9972150782962776E-3</c:v>
                </c:pt>
                <c:pt idx="37">
                  <c:v>-2.5605122072512249E-3</c:v>
                </c:pt>
                <c:pt idx="38">
                  <c:v>-2.0648122427942583E-3</c:v>
                </c:pt>
                <c:pt idx="39">
                  <c:v>-1.5268176201941571E-3</c:v>
                </c:pt>
                <c:pt idx="40">
                  <c:v>-1.0350606330752252E-3</c:v>
                </c:pt>
                <c:pt idx="41">
                  <c:v>-5.007378604531341E-4</c:v>
                </c:pt>
                <c:pt idx="42">
                  <c:v>-2.8545579117226076E-5</c:v>
                </c:pt>
                <c:pt idx="43">
                  <c:v>3.7238537579667219E-4</c:v>
                </c:pt>
                <c:pt idx="44">
                  <c:v>6.9733543935688431E-4</c:v>
                </c:pt>
                <c:pt idx="45">
                  <c:v>1.0479036480505865E-3</c:v>
                </c:pt>
                <c:pt idx="46">
                  <c:v>1.4430225504152233E-3</c:v>
                </c:pt>
                <c:pt idx="47">
                  <c:v>1.8319019589330928E-3</c:v>
                </c:pt>
                <c:pt idx="48">
                  <c:v>2.2411730651978609E-3</c:v>
                </c:pt>
                <c:pt idx="49">
                  <c:v>2.6441870441484706E-3</c:v>
                </c:pt>
                <c:pt idx="50">
                  <c:v>3.0443662617924481E-3</c:v>
                </c:pt>
                <c:pt idx="51">
                  <c:v>3.4060982390002915E-3</c:v>
                </c:pt>
                <c:pt idx="52">
                  <c:v>3.7631104373056288E-3</c:v>
                </c:pt>
                <c:pt idx="53">
                  <c:v>4.122698850560799E-3</c:v>
                </c:pt>
                <c:pt idx="54">
                  <c:v>4.3521572957006989E-3</c:v>
                </c:pt>
                <c:pt idx="55">
                  <c:v>4.8041422753955327E-3</c:v>
                </c:pt>
                <c:pt idx="56">
                  <c:v>5.227885485369765E-3</c:v>
                </c:pt>
                <c:pt idx="57">
                  <c:v>5.6349666988439314E-3</c:v>
                </c:pt>
                <c:pt idx="58">
                  <c:v>6.0733391323790241E-3</c:v>
                </c:pt>
                <c:pt idx="59">
                  <c:v>6.4792018172116711E-3</c:v>
                </c:pt>
                <c:pt idx="60">
                  <c:v>6.8785161009108538E-3</c:v>
                </c:pt>
                <c:pt idx="61">
                  <c:v>7.2322004589112912E-3</c:v>
                </c:pt>
                <c:pt idx="62">
                  <c:v>7.5432963498633498E-3</c:v>
                </c:pt>
                <c:pt idx="63">
                  <c:v>7.9840448189867404E-3</c:v>
                </c:pt>
                <c:pt idx="64">
                  <c:v>8.215615601320822E-3</c:v>
                </c:pt>
                <c:pt idx="65">
                  <c:v>8.3746018445136176E-3</c:v>
                </c:pt>
                <c:pt idx="66">
                  <c:v>8.4918123403081459E-3</c:v>
                </c:pt>
                <c:pt idx="67">
                  <c:v>8.5916457077226133E-3</c:v>
                </c:pt>
                <c:pt idx="68">
                  <c:v>8.6697254911172819E-3</c:v>
                </c:pt>
                <c:pt idx="69">
                  <c:v>8.692012854704086E-3</c:v>
                </c:pt>
                <c:pt idx="70">
                  <c:v>8.6573599069938723E-3</c:v>
                </c:pt>
              </c:numCache>
            </c:numRef>
          </c:val>
          <c:smooth val="0"/>
          <c:extLst>
            <c:ext xmlns:c16="http://schemas.microsoft.com/office/drawing/2014/chart" uri="{C3380CC4-5D6E-409C-BE32-E72D297353CC}">
              <c16:uniqueId val="{00000001-1BAB-42D8-8F90-A5941667487A}"/>
            </c:ext>
          </c:extLst>
        </c:ser>
        <c:ser>
          <c:idx val="2"/>
          <c:order val="2"/>
          <c:tx>
            <c:strRef>
              <c:f>'Fig 2.14'!$C$7</c:f>
              <c:strCache>
                <c:ptCount val="1"/>
                <c:pt idx="0">
                  <c:v>1,5%</c:v>
                </c:pt>
              </c:strCache>
            </c:strRef>
          </c:tx>
          <c:spPr>
            <a:ln w="28575">
              <a:solidFill>
                <a:schemeClr val="accent5">
                  <a:lumMod val="75000"/>
                </a:schemeClr>
              </a:solidFill>
            </a:ln>
          </c:spPr>
          <c:marker>
            <c:symbol val="none"/>
          </c:marker>
          <c:cat>
            <c:numRef>
              <c:f>'Fig 2.14'!$D$4:$BV$4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2.14'!$D$7:$BV$7</c:f>
              <c:numCache>
                <c:formatCode>0.0%</c:formatCode>
                <c:ptCount val="71"/>
                <c:pt idx="18">
                  <c:v>-1.2206672876761224E-3</c:v>
                </c:pt>
                <c:pt idx="19">
                  <c:v>-5.1325899866287608E-4</c:v>
                </c:pt>
                <c:pt idx="20">
                  <c:v>-1.9793850020519486E-3</c:v>
                </c:pt>
                <c:pt idx="21">
                  <c:v>-3.112865587853988E-3</c:v>
                </c:pt>
                <c:pt idx="22">
                  <c:v>-4.3352570033595023E-3</c:v>
                </c:pt>
                <c:pt idx="23">
                  <c:v>-5.1087892695488883E-3</c:v>
                </c:pt>
                <c:pt idx="24">
                  <c:v>-5.331490403809566E-3</c:v>
                </c:pt>
                <c:pt idx="25">
                  <c:v>-5.7992486944864708E-3</c:v>
                </c:pt>
                <c:pt idx="26">
                  <c:v>-6.0974812957254694E-3</c:v>
                </c:pt>
                <c:pt idx="27">
                  <c:v>-6.2341905066315715E-3</c:v>
                </c:pt>
                <c:pt idx="28">
                  <c:v>-6.3833271061472744E-3</c:v>
                </c:pt>
                <c:pt idx="29">
                  <c:v>-6.4801414406096894E-3</c:v>
                </c:pt>
                <c:pt idx="30">
                  <c:v>-6.3729482803362705E-3</c:v>
                </c:pt>
                <c:pt idx="31">
                  <c:v>-6.1944832682936787E-3</c:v>
                </c:pt>
                <c:pt idx="32">
                  <c:v>-5.984370850931355E-3</c:v>
                </c:pt>
                <c:pt idx="33">
                  <c:v>-5.9808905057219721E-3</c:v>
                </c:pt>
                <c:pt idx="34">
                  <c:v>-5.9049738826584914E-3</c:v>
                </c:pt>
                <c:pt idx="35">
                  <c:v>-5.7628878411614673E-3</c:v>
                </c:pt>
                <c:pt idx="36">
                  <c:v>-5.5413546173827587E-3</c:v>
                </c:pt>
                <c:pt idx="37">
                  <c:v>-5.3244069941668516E-3</c:v>
                </c:pt>
                <c:pt idx="38">
                  <c:v>-5.0417520297287924E-3</c:v>
                </c:pt>
                <c:pt idx="39">
                  <c:v>-4.7045812717683788E-3</c:v>
                </c:pt>
                <c:pt idx="40">
                  <c:v>-4.41534510055684E-3</c:v>
                </c:pt>
                <c:pt idx="41">
                  <c:v>-4.0758233084534565E-3</c:v>
                </c:pt>
                <c:pt idx="42">
                  <c:v>-3.7880200873690057E-3</c:v>
                </c:pt>
                <c:pt idx="43">
                  <c:v>-3.5725265033232072E-3</c:v>
                </c:pt>
                <c:pt idx="44">
                  <c:v>-3.4155450256265988E-3</c:v>
                </c:pt>
                <c:pt idx="45">
                  <c:v>-3.2273145074816281E-3</c:v>
                </c:pt>
                <c:pt idx="46">
                  <c:v>-2.9907282254697607E-3</c:v>
                </c:pt>
                <c:pt idx="47">
                  <c:v>-2.7528158302750965E-3</c:v>
                </c:pt>
                <c:pt idx="48">
                  <c:v>-2.4838459503546055E-3</c:v>
                </c:pt>
                <c:pt idx="49">
                  <c:v>-2.2161950416920663E-3</c:v>
                </c:pt>
                <c:pt idx="50">
                  <c:v>-1.9551912355669247E-3</c:v>
                </c:pt>
                <c:pt idx="51">
                  <c:v>-1.724375833972583E-3</c:v>
                </c:pt>
                <c:pt idx="52">
                  <c:v>-1.4933224712092366E-3</c:v>
                </c:pt>
                <c:pt idx="53">
                  <c:v>-1.2451793935524156E-3</c:v>
                </c:pt>
                <c:pt idx="54">
                  <c:v>-1.0514565324034725E-3</c:v>
                </c:pt>
                <c:pt idx="55">
                  <c:v>-8.0296141455855354E-4</c:v>
                </c:pt>
                <c:pt idx="56">
                  <c:v>-4.6638025191695053E-4</c:v>
                </c:pt>
                <c:pt idx="57">
                  <c:v>-1.3902996550922483E-4</c:v>
                </c:pt>
                <c:pt idx="58">
                  <c:v>2.14649595954924E-4</c:v>
                </c:pt>
                <c:pt idx="59">
                  <c:v>5.4441830899116985E-4</c:v>
                </c:pt>
                <c:pt idx="60">
                  <c:v>8.5797683578103909E-4</c:v>
                </c:pt>
                <c:pt idx="61">
                  <c:v>1.1355312056828906E-3</c:v>
                </c:pt>
                <c:pt idx="62">
                  <c:v>1.3677870410043168E-3</c:v>
                </c:pt>
                <c:pt idx="63">
                  <c:v>1.7352019501371916E-3</c:v>
                </c:pt>
                <c:pt idx="64">
                  <c:v>1.8976459939935948E-3</c:v>
                </c:pt>
                <c:pt idx="65">
                  <c:v>1.9897582497783819E-3</c:v>
                </c:pt>
                <c:pt idx="66">
                  <c:v>2.0395741125756074E-3</c:v>
                </c:pt>
                <c:pt idx="67">
                  <c:v>2.0734691763871415E-3</c:v>
                </c:pt>
                <c:pt idx="68">
                  <c:v>2.088372109587349E-3</c:v>
                </c:pt>
                <c:pt idx="69">
                  <c:v>2.0470223407833359E-3</c:v>
                </c:pt>
                <c:pt idx="70">
                  <c:v>1.9488815072670179E-3</c:v>
                </c:pt>
              </c:numCache>
            </c:numRef>
          </c:val>
          <c:smooth val="0"/>
          <c:extLst>
            <c:ext xmlns:c16="http://schemas.microsoft.com/office/drawing/2014/chart" uri="{C3380CC4-5D6E-409C-BE32-E72D297353CC}">
              <c16:uniqueId val="{00000002-1BAB-42D8-8F90-A5941667487A}"/>
            </c:ext>
          </c:extLst>
        </c:ser>
        <c:ser>
          <c:idx val="3"/>
          <c:order val="3"/>
          <c:tx>
            <c:strRef>
              <c:f>'Fig 2.14'!$C$8</c:f>
              <c:strCache>
                <c:ptCount val="1"/>
                <c:pt idx="0">
                  <c:v>1,3%</c:v>
                </c:pt>
              </c:strCache>
            </c:strRef>
          </c:tx>
          <c:spPr>
            <a:ln w="28575">
              <a:solidFill>
                <a:schemeClr val="accent6">
                  <a:lumMod val="75000"/>
                </a:schemeClr>
              </a:solidFill>
            </a:ln>
          </c:spPr>
          <c:marker>
            <c:symbol val="none"/>
          </c:marker>
          <c:cat>
            <c:numRef>
              <c:f>'Fig 2.14'!$D$4:$BV$4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2.14'!$D$8:$BV$8</c:f>
              <c:numCache>
                <c:formatCode>0.0%</c:formatCode>
                <c:ptCount val="71"/>
                <c:pt idx="18">
                  <c:v>-1.2206672876761224E-3</c:v>
                </c:pt>
                <c:pt idx="19">
                  <c:v>-5.1337388152391432E-4</c:v>
                </c:pt>
                <c:pt idx="20">
                  <c:v>-1.9795268383602776E-3</c:v>
                </c:pt>
                <c:pt idx="21">
                  <c:v>-3.1133957379639757E-3</c:v>
                </c:pt>
                <c:pt idx="22">
                  <c:v>-4.3460021730213749E-3</c:v>
                </c:pt>
                <c:pt idx="23">
                  <c:v>-5.1767224362826974E-3</c:v>
                </c:pt>
                <c:pt idx="24">
                  <c:v>-5.424064736642073E-3</c:v>
                </c:pt>
                <c:pt idx="25">
                  <c:v>-6.0006384804260132E-3</c:v>
                </c:pt>
                <c:pt idx="26">
                  <c:v>-6.373122462843636E-3</c:v>
                </c:pt>
                <c:pt idx="27">
                  <c:v>-6.5978105097262959E-3</c:v>
                </c:pt>
                <c:pt idx="28">
                  <c:v>-6.8626058199124495E-3</c:v>
                </c:pt>
                <c:pt idx="29">
                  <c:v>-7.0980957598222637E-3</c:v>
                </c:pt>
                <c:pt idx="30">
                  <c:v>-7.1297094380771645E-3</c:v>
                </c:pt>
                <c:pt idx="31">
                  <c:v>-7.1150419313558743E-3</c:v>
                </c:pt>
                <c:pt idx="32">
                  <c:v>-7.0799556847186531E-3</c:v>
                </c:pt>
                <c:pt idx="33">
                  <c:v>-7.2506901785567221E-3</c:v>
                </c:pt>
                <c:pt idx="34">
                  <c:v>-7.3473423308419552E-3</c:v>
                </c:pt>
                <c:pt idx="35">
                  <c:v>-7.3708924110919265E-3</c:v>
                </c:pt>
                <c:pt idx="36">
                  <c:v>-7.3104125760980465E-3</c:v>
                </c:pt>
                <c:pt idx="37">
                  <c:v>-7.2547066426271725E-3</c:v>
                </c:pt>
                <c:pt idx="38">
                  <c:v>-7.1221947887924906E-3</c:v>
                </c:pt>
                <c:pt idx="39">
                  <c:v>-6.9274470966374374E-3</c:v>
                </c:pt>
                <c:pt idx="40">
                  <c:v>-6.7844364361433632E-3</c:v>
                </c:pt>
                <c:pt idx="41">
                  <c:v>-6.5814446109209472E-3</c:v>
                </c:pt>
                <c:pt idx="42">
                  <c:v>-6.426371851788148E-3</c:v>
                </c:pt>
                <c:pt idx="43">
                  <c:v>-6.3429062819823417E-3</c:v>
                </c:pt>
                <c:pt idx="44">
                  <c:v>-6.3014325217379307E-3</c:v>
                </c:pt>
                <c:pt idx="45">
                  <c:v>-6.2328066301440086E-3</c:v>
                </c:pt>
                <c:pt idx="46">
                  <c:v>-6.1102952784426925E-3</c:v>
                </c:pt>
                <c:pt idx="47">
                  <c:v>-5.9844043773515671E-3</c:v>
                </c:pt>
                <c:pt idx="48">
                  <c:v>-5.821505494383563E-3</c:v>
                </c:pt>
                <c:pt idx="49">
                  <c:v>-5.654549441528928E-3</c:v>
                </c:pt>
                <c:pt idx="50">
                  <c:v>-5.485289433144136E-3</c:v>
                </c:pt>
                <c:pt idx="51">
                  <c:v>-5.3436045994758848E-3</c:v>
                </c:pt>
                <c:pt idx="52">
                  <c:v>-5.2051048411350144E-3</c:v>
                </c:pt>
                <c:pt idx="53">
                  <c:v>-5.0388875262648621E-3</c:v>
                </c:pt>
                <c:pt idx="54">
                  <c:v>-4.9343474315545728E-3</c:v>
                </c:pt>
                <c:pt idx="55">
                  <c:v>-4.768175691616288E-3</c:v>
                </c:pt>
                <c:pt idx="56">
                  <c:v>-4.4949865849966131E-3</c:v>
                </c:pt>
                <c:pt idx="57">
                  <c:v>-4.2372188311143519E-3</c:v>
                </c:pt>
                <c:pt idx="58">
                  <c:v>-3.9489400119011786E-3</c:v>
                </c:pt>
                <c:pt idx="59">
                  <c:v>-3.6731384401884749E-3</c:v>
                </c:pt>
                <c:pt idx="60">
                  <c:v>-3.4139864720591131E-3</c:v>
                </c:pt>
                <c:pt idx="61">
                  <c:v>-3.1826680134623897E-3</c:v>
                </c:pt>
                <c:pt idx="62">
                  <c:v>-2.988616095891068E-3</c:v>
                </c:pt>
                <c:pt idx="63">
                  <c:v>-2.660294676857878E-3</c:v>
                </c:pt>
                <c:pt idx="64">
                  <c:v>-2.5412399344119227E-3</c:v>
                </c:pt>
                <c:pt idx="65">
                  <c:v>-2.480366180138902E-3</c:v>
                </c:pt>
                <c:pt idx="66">
                  <c:v>-2.4568903026165731E-3</c:v>
                </c:pt>
                <c:pt idx="67">
                  <c:v>-2.4413444267754676E-3</c:v>
                </c:pt>
                <c:pt idx="68">
                  <c:v>-2.4380697904588869E-3</c:v>
                </c:pt>
                <c:pt idx="69">
                  <c:v>-2.4949042000120703E-3</c:v>
                </c:pt>
                <c:pt idx="70">
                  <c:v>-2.6088606110197025E-3</c:v>
                </c:pt>
              </c:numCache>
            </c:numRef>
          </c:val>
          <c:smooth val="0"/>
          <c:extLst>
            <c:ext xmlns:c16="http://schemas.microsoft.com/office/drawing/2014/chart" uri="{C3380CC4-5D6E-409C-BE32-E72D297353CC}">
              <c16:uniqueId val="{00000003-1BAB-42D8-8F90-A5941667487A}"/>
            </c:ext>
          </c:extLst>
        </c:ser>
        <c:ser>
          <c:idx val="4"/>
          <c:order val="4"/>
          <c:tx>
            <c:strRef>
              <c:f>'Fig 2.14'!$C$9</c:f>
              <c:strCache>
                <c:ptCount val="1"/>
                <c:pt idx="0">
                  <c:v>1%</c:v>
                </c:pt>
              </c:strCache>
            </c:strRef>
          </c:tx>
          <c:spPr>
            <a:ln w="28575">
              <a:solidFill>
                <a:srgbClr val="800000"/>
              </a:solidFill>
            </a:ln>
          </c:spPr>
          <c:marker>
            <c:symbol val="none"/>
          </c:marker>
          <c:cat>
            <c:numRef>
              <c:f>'Fig 2.14'!$D$4:$BV$4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2.14'!$D$9:$BV$9</c:f>
              <c:numCache>
                <c:formatCode>0.0%</c:formatCode>
                <c:ptCount val="71"/>
                <c:pt idx="18">
                  <c:v>-1.2206672876761224E-3</c:v>
                </c:pt>
                <c:pt idx="19">
                  <c:v>-5.1337388152391432E-4</c:v>
                </c:pt>
                <c:pt idx="20">
                  <c:v>-1.9795268383602776E-3</c:v>
                </c:pt>
                <c:pt idx="21">
                  <c:v>-3.1129751775099117E-3</c:v>
                </c:pt>
                <c:pt idx="22">
                  <c:v>-4.3352121554148188E-3</c:v>
                </c:pt>
                <c:pt idx="23">
                  <c:v>-5.1345507020579403E-3</c:v>
                </c:pt>
                <c:pt idx="24">
                  <c:v>-5.4503719255115327E-3</c:v>
                </c:pt>
                <c:pt idx="25">
                  <c:v>-6.1228078543568249E-3</c:v>
                </c:pt>
                <c:pt idx="26">
                  <c:v>-6.6214809834796032E-3</c:v>
                </c:pt>
                <c:pt idx="27">
                  <c:v>-7.0024307749147604E-3</c:v>
                </c:pt>
                <c:pt idx="28">
                  <c:v>-7.439981058312211E-3</c:v>
                </c:pt>
                <c:pt idx="29">
                  <c:v>-7.8863565110236962E-3</c:v>
                </c:pt>
                <c:pt idx="30">
                  <c:v>-8.1489782167059339E-3</c:v>
                </c:pt>
                <c:pt idx="31">
                  <c:v>-8.3852707541647118E-3</c:v>
                </c:pt>
                <c:pt idx="32">
                  <c:v>-8.6280643101072467E-3</c:v>
                </c:pt>
                <c:pt idx="33">
                  <c:v>-9.0616732164227731E-3</c:v>
                </c:pt>
                <c:pt idx="34">
                  <c:v>-9.4201353575391993E-3</c:v>
                </c:pt>
                <c:pt idx="35">
                  <c:v>-9.6986321961292782E-3</c:v>
                </c:pt>
                <c:pt idx="36">
                  <c:v>-9.8863555284596123E-3</c:v>
                </c:pt>
                <c:pt idx="37">
                  <c:v>-1.0071494153991559E-2</c:v>
                </c:pt>
                <c:pt idx="38">
                  <c:v>-1.0179139009527802E-2</c:v>
                </c:pt>
                <c:pt idx="39">
                  <c:v>-1.0223602311291243E-2</c:v>
                </c:pt>
                <c:pt idx="40">
                  <c:v>-1.0303274137542819E-2</c:v>
                </c:pt>
                <c:pt idx="41">
                  <c:v>-1.0319711103107258E-2</c:v>
                </c:pt>
                <c:pt idx="42">
                  <c:v>-1.0380127603851437E-2</c:v>
                </c:pt>
                <c:pt idx="43">
                  <c:v>-1.0504788849388824E-2</c:v>
                </c:pt>
                <c:pt idx="44">
                  <c:v>-1.0668805999014845E-2</c:v>
                </c:pt>
                <c:pt idx="45">
                  <c:v>-1.0787063343352499E-2</c:v>
                </c:pt>
                <c:pt idx="46">
                  <c:v>-1.0845055773287404E-2</c:v>
                </c:pt>
                <c:pt idx="47">
                  <c:v>-1.0894348532043133E-2</c:v>
                </c:pt>
                <c:pt idx="48">
                  <c:v>-1.0902840170369079E-2</c:v>
                </c:pt>
                <c:pt idx="49">
                  <c:v>-1.0907595951344263E-2</c:v>
                </c:pt>
                <c:pt idx="50">
                  <c:v>-1.0898368256619625E-2</c:v>
                </c:pt>
                <c:pt idx="51">
                  <c:v>-1.0920765869487618E-2</c:v>
                </c:pt>
                <c:pt idx="52">
                  <c:v>-1.0931332035132562E-2</c:v>
                </c:pt>
                <c:pt idx="53">
                  <c:v>-1.0967084447551784E-2</c:v>
                </c:pt>
                <c:pt idx="54">
                  <c:v>-1.0940274952226756E-2</c:v>
                </c:pt>
                <c:pt idx="55">
                  <c:v>-1.079833014380655E-2</c:v>
                </c:pt>
                <c:pt idx="56">
                  <c:v>-1.0668287770724585E-2</c:v>
                </c:pt>
                <c:pt idx="57">
                  <c:v>-1.0538355511812021E-2</c:v>
                </c:pt>
                <c:pt idx="58">
                  <c:v>-1.0362388608855556E-2</c:v>
                </c:pt>
                <c:pt idx="59">
                  <c:v>-1.0201847860091647E-2</c:v>
                </c:pt>
                <c:pt idx="60">
                  <c:v>-1.0043875446634761E-2</c:v>
                </c:pt>
                <c:pt idx="61">
                  <c:v>-9.9121579112131271E-3</c:v>
                </c:pt>
                <c:pt idx="62">
                  <c:v>-9.8158455255132528E-3</c:v>
                </c:pt>
                <c:pt idx="63">
                  <c:v>-9.5760155197454466E-3</c:v>
                </c:pt>
                <c:pt idx="64">
                  <c:v>-9.524463249114809E-3</c:v>
                </c:pt>
                <c:pt idx="65">
                  <c:v>-9.5378643879343861E-3</c:v>
                </c:pt>
                <c:pt idx="66">
                  <c:v>-9.5830313532612055E-3</c:v>
                </c:pt>
                <c:pt idx="67">
                  <c:v>-9.6299706530307561E-3</c:v>
                </c:pt>
                <c:pt idx="68">
                  <c:v>-9.6815894602319125E-3</c:v>
                </c:pt>
                <c:pt idx="69">
                  <c:v>-9.7830368939899413E-3</c:v>
                </c:pt>
                <c:pt idx="70">
                  <c:v>-9.9349214229648344E-3</c:v>
                </c:pt>
              </c:numCache>
            </c:numRef>
          </c:val>
          <c:smooth val="0"/>
          <c:extLst>
            <c:ext xmlns:c16="http://schemas.microsoft.com/office/drawing/2014/chart" uri="{C3380CC4-5D6E-409C-BE32-E72D297353CC}">
              <c16:uniqueId val="{00000004-1BAB-42D8-8F90-A5941667487A}"/>
            </c:ext>
          </c:extLst>
        </c:ser>
        <c:dLbls>
          <c:showLegendKey val="0"/>
          <c:showVal val="0"/>
          <c:showCatName val="0"/>
          <c:showSerName val="0"/>
          <c:showPercent val="0"/>
          <c:showBubbleSize val="0"/>
        </c:dLbls>
        <c:smooth val="0"/>
        <c:axId val="132097152"/>
        <c:axId val="132098688"/>
      </c:lineChart>
      <c:catAx>
        <c:axId val="132097152"/>
        <c:scaling>
          <c:orientation val="minMax"/>
        </c:scaling>
        <c:delete val="0"/>
        <c:axPos val="b"/>
        <c:numFmt formatCode="General" sourceLinked="1"/>
        <c:majorTickMark val="out"/>
        <c:minorTickMark val="none"/>
        <c:tickLblPos val="low"/>
        <c:txPr>
          <a:bodyPr rot="-5400000" vert="horz"/>
          <a:lstStyle/>
          <a:p>
            <a:pPr>
              <a:defRPr/>
            </a:pPr>
            <a:endParaRPr lang="fr-FR"/>
          </a:p>
        </c:txPr>
        <c:crossAx val="132098688"/>
        <c:crosses val="autoZero"/>
        <c:auto val="1"/>
        <c:lblAlgn val="ctr"/>
        <c:lblOffset val="100"/>
        <c:tickLblSkip val="5"/>
        <c:noMultiLvlLbl val="0"/>
      </c:catAx>
      <c:valAx>
        <c:axId val="132098688"/>
        <c:scaling>
          <c:orientation val="minMax"/>
          <c:min val="-2.5000000000000005E-2"/>
        </c:scaling>
        <c:delete val="0"/>
        <c:axPos val="l"/>
        <c:majorGridlines/>
        <c:title>
          <c:tx>
            <c:rich>
              <a:bodyPr rot="-5400000" vert="horz"/>
              <a:lstStyle/>
              <a:p>
                <a:pPr>
                  <a:defRPr/>
                </a:pPr>
                <a:r>
                  <a:rPr lang="en-US"/>
                  <a:t>en % du PIB</a:t>
                </a:r>
              </a:p>
            </c:rich>
          </c:tx>
          <c:layout>
            <c:manualLayout>
              <c:xMode val="edge"/>
              <c:yMode val="edge"/>
              <c:x val="9.6855246812407939E-3"/>
              <c:y val="0.37758926348625893"/>
            </c:manualLayout>
          </c:layout>
          <c:overlay val="0"/>
        </c:title>
        <c:numFmt formatCode="0.0%" sourceLinked="0"/>
        <c:majorTickMark val="out"/>
        <c:minorTickMark val="none"/>
        <c:tickLblPos val="nextTo"/>
        <c:crossAx val="132097152"/>
        <c:crosses val="autoZero"/>
        <c:crossBetween val="between"/>
        <c:majorUnit val="5.0000000000000027E-3"/>
      </c:valAx>
    </c:plotArea>
    <c:legend>
      <c:legendPos val="b"/>
      <c:layout>
        <c:manualLayout>
          <c:xMode val="edge"/>
          <c:yMode val="edge"/>
          <c:x val="0.18551642934475437"/>
          <c:y val="0.91289471823222801"/>
          <c:w val="0.69369207139992217"/>
          <c:h val="7.5784533778318924E-2"/>
        </c:manualLayout>
      </c:layout>
      <c:overlay val="0"/>
    </c:legend>
    <c:plotVisOnly val="1"/>
    <c:dispBlanksAs val="gap"/>
    <c:showDLblsOverMax val="0"/>
  </c:chart>
  <c:spPr>
    <a:solidFill>
      <a:schemeClr val="accent1">
        <a:lumMod val="40000"/>
        <a:lumOff val="60000"/>
      </a:schemeClr>
    </a:solidFill>
    <a:ln>
      <a:solidFill>
        <a:schemeClr val="tx2"/>
      </a:solidFill>
    </a:ln>
  </c:spPr>
  <c:txPr>
    <a:bodyPr/>
    <a:lstStyle/>
    <a:p>
      <a:pPr>
        <a:defRPr>
          <a:solidFill>
            <a:srgbClr val="002060"/>
          </a:solidFill>
        </a:defRPr>
      </a:pPr>
      <a:endParaRPr lang="fr-FR"/>
    </a:p>
  </c:txPr>
  <c:printSettings>
    <c:headerFooter/>
    <c:pageMargins b="0.75000000000000033" l="0.70000000000000029" r="0.70000000000000029" t="0.75000000000000033" header="0.30000000000000016" footer="0.30000000000000016"/>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593295320487612"/>
          <c:y val="3.2064285714285698E-2"/>
          <c:w val="0.76271103683313668"/>
          <c:h val="0.73371272855133596"/>
        </c:manualLayout>
      </c:layout>
      <c:lineChart>
        <c:grouping val="standard"/>
        <c:varyColors val="0"/>
        <c:ser>
          <c:idx val="5"/>
          <c:order val="0"/>
          <c:tx>
            <c:strRef>
              <c:f>'Fig 2.15'!$C$5</c:f>
              <c:strCache>
                <c:ptCount val="1"/>
                <c:pt idx="0">
                  <c:v>Obs</c:v>
                </c:pt>
              </c:strCache>
            </c:strRef>
          </c:tx>
          <c:spPr>
            <a:ln w="50800">
              <a:solidFill>
                <a:schemeClr val="bg1">
                  <a:lumMod val="50000"/>
                </a:schemeClr>
              </a:solidFill>
            </a:ln>
          </c:spPr>
          <c:marker>
            <c:symbol val="none"/>
          </c:marker>
          <c:cat>
            <c:numRef>
              <c:f>'Fig 2.15'!$D$4:$BV$4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2.15'!$D$5:$BV$5</c:f>
              <c:numCache>
                <c:formatCode>0.0%</c:formatCode>
                <c:ptCount val="71"/>
                <c:pt idx="2">
                  <c:v>2.7018416178611012E-3</c:v>
                </c:pt>
                <c:pt idx="3">
                  <c:v>4.5956945232301242E-3</c:v>
                </c:pt>
                <c:pt idx="4">
                  <c:v>3.9095680690328181E-3</c:v>
                </c:pt>
                <c:pt idx="5">
                  <c:v>1.5309334652850886E-3</c:v>
                </c:pt>
                <c:pt idx="6">
                  <c:v>1.721061946795743E-3</c:v>
                </c:pt>
                <c:pt idx="7">
                  <c:v>6.4736764513660997E-4</c:v>
                </c:pt>
                <c:pt idx="8">
                  <c:v>-5.3148491740487303E-4</c:v>
                </c:pt>
                <c:pt idx="9">
                  <c:v>-4.7931703814442471E-3</c:v>
                </c:pt>
                <c:pt idx="10">
                  <c:v>-7.2341462956013753E-3</c:v>
                </c:pt>
                <c:pt idx="11">
                  <c:v>-6.6392713865193959E-3</c:v>
                </c:pt>
                <c:pt idx="12">
                  <c:v>-6.47738719487485E-3</c:v>
                </c:pt>
                <c:pt idx="13">
                  <c:v>-3.6327762708350032E-3</c:v>
                </c:pt>
                <c:pt idx="14">
                  <c:v>-2.8044859844618434E-3</c:v>
                </c:pt>
                <c:pt idx="15">
                  <c:v>-2.2223575760410208E-3</c:v>
                </c:pt>
                <c:pt idx="16">
                  <c:v>-1.7756849624311689E-3</c:v>
                </c:pt>
                <c:pt idx="17">
                  <c:v>-4.6169314941102435E-4</c:v>
                </c:pt>
                <c:pt idx="18">
                  <c:v>-1.2206672876761224E-3</c:v>
                </c:pt>
              </c:numCache>
            </c:numRef>
          </c:val>
          <c:smooth val="0"/>
          <c:extLst>
            <c:ext xmlns:c16="http://schemas.microsoft.com/office/drawing/2014/chart" uri="{C3380CC4-5D6E-409C-BE32-E72D297353CC}">
              <c16:uniqueId val="{00000000-3FA5-4840-8F89-70B2F0CAE27F}"/>
            </c:ext>
          </c:extLst>
        </c:ser>
        <c:ser>
          <c:idx val="1"/>
          <c:order val="1"/>
          <c:tx>
            <c:strRef>
              <c:f>'Fig 2.15'!$C$14</c:f>
              <c:strCache>
                <c:ptCount val="1"/>
                <c:pt idx="0">
                  <c:v>1,8%</c:v>
                </c:pt>
              </c:strCache>
            </c:strRef>
          </c:tx>
          <c:spPr>
            <a:ln w="28575">
              <a:solidFill>
                <a:srgbClr val="006600"/>
              </a:solidFill>
            </a:ln>
          </c:spPr>
          <c:marker>
            <c:symbol val="none"/>
          </c:marker>
          <c:cat>
            <c:numRef>
              <c:f>'Fig 2.15'!$D$4:$BV$4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2.15'!$D$14:$BV$14</c:f>
              <c:numCache>
                <c:formatCode>0.0%</c:formatCode>
                <c:ptCount val="71"/>
                <c:pt idx="18">
                  <c:v>-1.2206672876761224E-3</c:v>
                </c:pt>
                <c:pt idx="19">
                  <c:v>-4.1899062674720563E-5</c:v>
                </c:pt>
                <c:pt idx="20">
                  <c:v>-1.0323891431066523E-3</c:v>
                </c:pt>
                <c:pt idx="21">
                  <c:v>-1.4954524644844609E-3</c:v>
                </c:pt>
                <c:pt idx="22">
                  <c:v>-2.0462990377553862E-3</c:v>
                </c:pt>
                <c:pt idx="23">
                  <c:v>-2.5721419845258111E-3</c:v>
                </c:pt>
                <c:pt idx="24">
                  <c:v>-2.5365986323462146E-3</c:v>
                </c:pt>
                <c:pt idx="25">
                  <c:v>-2.7930347283164196E-3</c:v>
                </c:pt>
                <c:pt idx="26">
                  <c:v>-2.7926509672186262E-3</c:v>
                </c:pt>
                <c:pt idx="27">
                  <c:v>-2.6080636109904864E-3</c:v>
                </c:pt>
                <c:pt idx="28">
                  <c:v>-2.4234519069566227E-3</c:v>
                </c:pt>
                <c:pt idx="29">
                  <c:v>-2.1484693477048819E-3</c:v>
                </c:pt>
                <c:pt idx="30">
                  <c:v>-1.6131265847203007E-3</c:v>
                </c:pt>
                <c:pt idx="31">
                  <c:v>-1.0228289237208853E-3</c:v>
                </c:pt>
                <c:pt idx="32">
                  <c:v>-3.8577878321558427E-4</c:v>
                </c:pt>
                <c:pt idx="33">
                  <c:v>-7.6067818415415635E-6</c:v>
                </c:pt>
                <c:pt idx="34">
                  <c:v>4.2661771756694863E-4</c:v>
                </c:pt>
                <c:pt idx="35">
                  <c:v>9.1243279456586863E-4</c:v>
                </c:pt>
                <c:pt idx="36">
                  <c:v>1.4591808175950533E-3</c:v>
                </c:pt>
                <c:pt idx="37">
                  <c:v>1.9746113120662945E-3</c:v>
                </c:pt>
                <c:pt idx="38">
                  <c:v>2.5447410249318067E-3</c:v>
                </c:pt>
                <c:pt idx="39">
                  <c:v>3.1608186927641131E-3</c:v>
                </c:pt>
                <c:pt idx="40">
                  <c:v>3.7323816457571265E-3</c:v>
                </c:pt>
                <c:pt idx="41">
                  <c:v>4.3452447297891396E-3</c:v>
                </c:pt>
                <c:pt idx="42">
                  <c:v>4.8919336219000985E-3</c:v>
                </c:pt>
                <c:pt idx="43">
                  <c:v>5.3567097691824645E-3</c:v>
                </c:pt>
                <c:pt idx="44">
                  <c:v>5.7425831326993982E-3</c:v>
                </c:pt>
                <c:pt idx="45">
                  <c:v>6.1439608379175318E-3</c:v>
                </c:pt>
                <c:pt idx="46">
                  <c:v>6.5830338054546061E-3</c:v>
                </c:pt>
                <c:pt idx="47">
                  <c:v>7.018794520057727E-3</c:v>
                </c:pt>
                <c:pt idx="48">
                  <c:v>7.4792613348300379E-3</c:v>
                </c:pt>
                <c:pt idx="49">
                  <c:v>7.9359184388265933E-3</c:v>
                </c:pt>
                <c:pt idx="50">
                  <c:v>8.3828576857835121E-3</c:v>
                </c:pt>
                <c:pt idx="51">
                  <c:v>8.7871098629319806E-3</c:v>
                </c:pt>
                <c:pt idx="52">
                  <c:v>9.1873785601198892E-3</c:v>
                </c:pt>
                <c:pt idx="53">
                  <c:v>9.5909363255613483E-3</c:v>
                </c:pt>
                <c:pt idx="54">
                  <c:v>9.861560105183886E-3</c:v>
                </c:pt>
                <c:pt idx="55">
                  <c:v>1.0350641678053217E-2</c:v>
                </c:pt>
                <c:pt idx="56">
                  <c:v>1.0810357908784015E-2</c:v>
                </c:pt>
                <c:pt idx="57">
                  <c:v>1.1255329437744838E-2</c:v>
                </c:pt>
                <c:pt idx="58">
                  <c:v>1.1734034678057278E-2</c:v>
                </c:pt>
                <c:pt idx="59">
                  <c:v>1.2185806686236193E-2</c:v>
                </c:pt>
                <c:pt idx="60">
                  <c:v>1.2625596587962281E-2</c:v>
                </c:pt>
                <c:pt idx="61">
                  <c:v>1.3007947119284621E-2</c:v>
                </c:pt>
                <c:pt idx="62">
                  <c:v>1.3346100346383505E-2</c:v>
                </c:pt>
                <c:pt idx="63">
                  <c:v>1.3814168669363162E-2</c:v>
                </c:pt>
                <c:pt idx="64">
                  <c:v>1.4070900876669542E-2</c:v>
                </c:pt>
                <c:pt idx="65">
                  <c:v>1.4247586437932811E-2</c:v>
                </c:pt>
                <c:pt idx="66">
                  <c:v>1.4376654219867138E-2</c:v>
                </c:pt>
                <c:pt idx="67">
                  <c:v>1.4489406280399377E-2</c:v>
                </c:pt>
                <c:pt idx="68">
                  <c:v>1.4580114775575109E-2</c:v>
                </c:pt>
                <c:pt idx="69">
                  <c:v>1.4612006180335554E-2</c:v>
                </c:pt>
                <c:pt idx="70">
                  <c:v>1.4582601243435698E-2</c:v>
                </c:pt>
              </c:numCache>
            </c:numRef>
          </c:val>
          <c:smooth val="0"/>
          <c:extLst>
            <c:ext xmlns:c16="http://schemas.microsoft.com/office/drawing/2014/chart" uri="{C3380CC4-5D6E-409C-BE32-E72D297353CC}">
              <c16:uniqueId val="{00000001-3FA5-4840-8F89-70B2F0CAE27F}"/>
            </c:ext>
          </c:extLst>
        </c:ser>
        <c:ser>
          <c:idx val="2"/>
          <c:order val="2"/>
          <c:tx>
            <c:strRef>
              <c:f>'Fig 2.15'!$C$15</c:f>
              <c:strCache>
                <c:ptCount val="1"/>
                <c:pt idx="0">
                  <c:v>1,5%</c:v>
                </c:pt>
              </c:strCache>
            </c:strRef>
          </c:tx>
          <c:spPr>
            <a:ln w="28575">
              <a:solidFill>
                <a:schemeClr val="accent5">
                  <a:lumMod val="75000"/>
                </a:schemeClr>
              </a:solidFill>
            </a:ln>
          </c:spPr>
          <c:marker>
            <c:symbol val="none"/>
          </c:marker>
          <c:cat>
            <c:numRef>
              <c:f>'Fig 2.15'!$D$4:$BV$4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2.15'!$D$15:$BV$15</c:f>
              <c:numCache>
                <c:formatCode>0.0%</c:formatCode>
                <c:ptCount val="71"/>
                <c:pt idx="18">
                  <c:v>-1.2206672876761224E-3</c:v>
                </c:pt>
                <c:pt idx="19">
                  <c:v>-4.1784179813682321E-5</c:v>
                </c:pt>
                <c:pt idx="20">
                  <c:v>-1.0322473067983231E-3</c:v>
                </c:pt>
                <c:pt idx="21">
                  <c:v>-1.4952667736460945E-3</c:v>
                </c:pt>
                <c:pt idx="22">
                  <c:v>-2.0350358231416379E-3</c:v>
                </c:pt>
                <c:pt idx="23">
                  <c:v>-2.6096474494990201E-3</c:v>
                </c:pt>
                <c:pt idx="24">
                  <c:v>-2.6735500672102927E-3</c:v>
                </c:pt>
                <c:pt idx="25">
                  <c:v>-2.9861287135047958E-3</c:v>
                </c:pt>
                <c:pt idx="26">
                  <c:v>-3.1161220591440406E-3</c:v>
                </c:pt>
                <c:pt idx="27">
                  <c:v>-3.0849127689677449E-3</c:v>
                </c:pt>
                <c:pt idx="28">
                  <c:v>-3.0724915195145114E-3</c:v>
                </c:pt>
                <c:pt idx="29">
                  <c:v>-2.9781468130191165E-3</c:v>
                </c:pt>
                <c:pt idx="30">
                  <c:v>-2.670575610364192E-3</c:v>
                </c:pt>
                <c:pt idx="31">
                  <c:v>-2.3241539874654152E-3</c:v>
                </c:pt>
                <c:pt idx="32">
                  <c:v>-1.953558542270732E-3</c:v>
                </c:pt>
                <c:pt idx="33">
                  <c:v>-1.8362778250352032E-3</c:v>
                </c:pt>
                <c:pt idx="34">
                  <c:v>-1.6474263475860643E-3</c:v>
                </c:pt>
                <c:pt idx="35">
                  <c:v>-1.3997231793085854E-3</c:v>
                </c:pt>
                <c:pt idx="36">
                  <c:v>-1.0848651419897084E-3</c:v>
                </c:pt>
                <c:pt idx="37">
                  <c:v>-7.8922776834897243E-4</c:v>
                </c:pt>
                <c:pt idx="38">
                  <c:v>-4.336954904851332E-4</c:v>
                </c:pt>
                <c:pt idx="39">
                  <c:v>-1.842369200328564E-5</c:v>
                </c:pt>
                <c:pt idx="40">
                  <c:v>3.506580034471505E-4</c:v>
                </c:pt>
                <c:pt idx="41">
                  <c:v>7.6877081988168685E-4</c:v>
                </c:pt>
                <c:pt idx="42">
                  <c:v>1.1311230704666143E-3</c:v>
                </c:pt>
                <c:pt idx="43">
                  <c:v>1.4105022357789039E-3</c:v>
                </c:pt>
                <c:pt idx="44">
                  <c:v>1.6284580063685098E-3</c:v>
                </c:pt>
                <c:pt idx="45">
                  <c:v>1.8675361295176236E-3</c:v>
                </c:pt>
                <c:pt idx="46">
                  <c:v>2.1481053835874266E-3</c:v>
                </c:pt>
                <c:pt idx="47">
                  <c:v>2.4329454275941412E-3</c:v>
                </c:pt>
                <c:pt idx="48">
                  <c:v>2.7531788709355717E-3</c:v>
                </c:pt>
                <c:pt idx="49">
                  <c:v>3.0745572265359475E-3</c:v>
                </c:pt>
                <c:pt idx="50">
                  <c:v>3.3823947551295166E-3</c:v>
                </c:pt>
                <c:pt idx="51">
                  <c:v>3.6558012687464198E-3</c:v>
                </c:pt>
                <c:pt idx="52">
                  <c:v>3.9301960355083545E-3</c:v>
                </c:pt>
                <c:pt idx="53">
                  <c:v>4.2224106968625896E-3</c:v>
                </c:pt>
                <c:pt idx="54">
                  <c:v>4.4574089834683818E-3</c:v>
                </c:pt>
                <c:pt idx="55">
                  <c:v>4.7431129709673749E-3</c:v>
                </c:pt>
                <c:pt idx="56">
                  <c:v>5.1157887842486274E-3</c:v>
                </c:pt>
                <c:pt idx="57">
                  <c:v>5.4797401918824555E-3</c:v>
                </c:pt>
                <c:pt idx="58">
                  <c:v>5.8739100139685845E-3</c:v>
                </c:pt>
                <c:pt idx="59">
                  <c:v>6.2483503387717127E-3</c:v>
                </c:pt>
                <c:pt idx="60">
                  <c:v>6.6025556133091929E-3</c:v>
                </c:pt>
                <c:pt idx="61">
                  <c:v>6.9089116866417081E-3</c:v>
                </c:pt>
                <c:pt idx="62">
                  <c:v>7.1683554113453653E-3</c:v>
                </c:pt>
                <c:pt idx="63">
                  <c:v>7.5632196394736515E-3</c:v>
                </c:pt>
                <c:pt idx="64">
                  <c:v>7.7509444916153145E-3</c:v>
                </c:pt>
                <c:pt idx="65">
                  <c:v>7.8608481186869146E-3</c:v>
                </c:pt>
                <c:pt idx="66">
                  <c:v>7.9225905666091712E-3</c:v>
                </c:pt>
                <c:pt idx="67">
                  <c:v>7.969472699988529E-3</c:v>
                </c:pt>
                <c:pt idx="68">
                  <c:v>7.9970678043318338E-3</c:v>
                </c:pt>
                <c:pt idx="69">
                  <c:v>7.9653724479270497E-3</c:v>
                </c:pt>
                <c:pt idx="70">
                  <c:v>7.8725130893875141E-3</c:v>
                </c:pt>
              </c:numCache>
            </c:numRef>
          </c:val>
          <c:smooth val="0"/>
          <c:extLst>
            <c:ext xmlns:c16="http://schemas.microsoft.com/office/drawing/2014/chart" uri="{C3380CC4-5D6E-409C-BE32-E72D297353CC}">
              <c16:uniqueId val="{00000002-3FA5-4840-8F89-70B2F0CAE27F}"/>
            </c:ext>
          </c:extLst>
        </c:ser>
        <c:ser>
          <c:idx val="3"/>
          <c:order val="3"/>
          <c:tx>
            <c:strRef>
              <c:f>'Fig 2.15'!$C$16</c:f>
              <c:strCache>
                <c:ptCount val="1"/>
                <c:pt idx="0">
                  <c:v>1,3%</c:v>
                </c:pt>
              </c:strCache>
            </c:strRef>
          </c:tx>
          <c:spPr>
            <a:ln w="28575">
              <a:solidFill>
                <a:schemeClr val="accent6">
                  <a:lumMod val="75000"/>
                </a:schemeClr>
              </a:solidFill>
            </a:ln>
          </c:spPr>
          <c:marker>
            <c:symbol val="none"/>
          </c:marker>
          <c:cat>
            <c:numRef>
              <c:f>'Fig 2.15'!$D$4:$BV$4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2.15'!$D$16:$BV$16</c:f>
              <c:numCache>
                <c:formatCode>0.0%</c:formatCode>
                <c:ptCount val="71"/>
                <c:pt idx="18">
                  <c:v>-1.2206672876761224E-3</c:v>
                </c:pt>
                <c:pt idx="19">
                  <c:v>-4.1899062674720563E-5</c:v>
                </c:pt>
                <c:pt idx="20">
                  <c:v>-1.0323891431066523E-3</c:v>
                </c:pt>
                <c:pt idx="21">
                  <c:v>-1.4957967797414502E-3</c:v>
                </c:pt>
                <c:pt idx="22">
                  <c:v>-2.0457801708992792E-3</c:v>
                </c:pt>
                <c:pt idx="23">
                  <c:v>-2.6775882927089281E-3</c:v>
                </c:pt>
                <c:pt idx="24">
                  <c:v>-2.7661467587368292E-3</c:v>
                </c:pt>
                <c:pt idx="25">
                  <c:v>-3.1875572293736647E-3</c:v>
                </c:pt>
                <c:pt idx="26">
                  <c:v>-3.3918126074784687E-3</c:v>
                </c:pt>
                <c:pt idx="27">
                  <c:v>-3.4485917976457337E-3</c:v>
                </c:pt>
                <c:pt idx="28">
                  <c:v>-3.5518444909541586E-3</c:v>
                </c:pt>
                <c:pt idx="29">
                  <c:v>-3.5961529581376868E-3</c:v>
                </c:pt>
                <c:pt idx="30">
                  <c:v>-3.427348781201686E-3</c:v>
                </c:pt>
                <c:pt idx="31">
                  <c:v>-3.244673416642703E-3</c:v>
                </c:pt>
                <c:pt idx="32">
                  <c:v>-3.0490499825691704E-3</c:v>
                </c:pt>
                <c:pt idx="33">
                  <c:v>-3.10599732876079E-3</c:v>
                </c:pt>
                <c:pt idx="34">
                  <c:v>-3.0897205288771446E-3</c:v>
                </c:pt>
                <c:pt idx="35">
                  <c:v>-3.0076649477320267E-3</c:v>
                </c:pt>
                <c:pt idx="36">
                  <c:v>-2.8538796386825649E-3</c:v>
                </c:pt>
                <c:pt idx="37">
                  <c:v>-2.7195130815290008E-3</c:v>
                </c:pt>
                <c:pt idx="38">
                  <c:v>-2.5141475995971037E-3</c:v>
                </c:pt>
                <c:pt idx="39">
                  <c:v>-2.2412961797114747E-3</c:v>
                </c:pt>
                <c:pt idx="40">
                  <c:v>-2.0184232079721301E-3</c:v>
                </c:pt>
                <c:pt idx="41">
                  <c:v>-1.7368161838272017E-3</c:v>
                </c:pt>
                <c:pt idx="42">
                  <c:v>-1.5071688940682545E-3</c:v>
                </c:pt>
                <c:pt idx="43">
                  <c:v>-1.359799708030016E-3</c:v>
                </c:pt>
                <c:pt idx="44">
                  <c:v>-1.2573263176362726E-3</c:v>
                </c:pt>
                <c:pt idx="45">
                  <c:v>-1.1378352692152009E-3</c:v>
                </c:pt>
                <c:pt idx="46">
                  <c:v>-9.7132860904207245E-4</c:v>
                </c:pt>
                <c:pt idx="47">
                  <c:v>-7.9848557265170734E-4</c:v>
                </c:pt>
                <c:pt idx="48">
                  <c:v>-5.8428376398026848E-4</c:v>
                </c:pt>
                <c:pt idx="49">
                  <c:v>-3.6354922903182016E-4</c:v>
                </c:pt>
                <c:pt idx="50">
                  <c:v>-1.47410309274107E-4</c:v>
                </c:pt>
                <c:pt idx="51">
                  <c:v>3.691017582399137E-5</c:v>
                </c:pt>
                <c:pt idx="52">
                  <c:v>2.188060945465826E-4</c:v>
                </c:pt>
                <c:pt idx="53">
                  <c:v>4.2916208708572022E-4</c:v>
                </c:pt>
                <c:pt idx="54">
                  <c:v>5.7505073165919039E-4</c:v>
                </c:pt>
                <c:pt idx="55">
                  <c:v>7.7850670057967792E-4</c:v>
                </c:pt>
                <c:pt idx="56">
                  <c:v>1.0878726137098667E-3</c:v>
                </c:pt>
                <c:pt idx="57">
                  <c:v>1.3823322651404077E-3</c:v>
                </c:pt>
                <c:pt idx="58">
                  <c:v>1.7112050679893766E-3</c:v>
                </c:pt>
                <c:pt idx="59">
                  <c:v>2.0317938075604105E-3</c:v>
                </c:pt>
                <c:pt idx="60">
                  <c:v>2.3317029108951329E-3</c:v>
                </c:pt>
                <c:pt idx="61">
                  <c:v>2.5919119129289023E-3</c:v>
                </c:pt>
                <c:pt idx="62">
                  <c:v>2.8132375082750316E-3</c:v>
                </c:pt>
                <c:pt idx="63">
                  <c:v>3.1690931722798184E-3</c:v>
                </c:pt>
                <c:pt idx="64">
                  <c:v>3.3135071893108112E-3</c:v>
                </c:pt>
                <c:pt idx="65">
                  <c:v>3.3922337748444795E-3</c:v>
                </c:pt>
                <c:pt idx="66">
                  <c:v>3.4276834360660235E-3</c:v>
                </c:pt>
                <c:pt idx="67">
                  <c:v>3.4562625646832831E-3</c:v>
                </c:pt>
                <c:pt idx="68">
                  <c:v>3.4722721231091455E-3</c:v>
                </c:pt>
                <c:pt idx="69">
                  <c:v>3.4251265074753488E-3</c:v>
                </c:pt>
                <c:pt idx="70">
                  <c:v>3.3164752903287169E-3</c:v>
                </c:pt>
              </c:numCache>
            </c:numRef>
          </c:val>
          <c:smooth val="0"/>
          <c:extLst>
            <c:ext xmlns:c16="http://schemas.microsoft.com/office/drawing/2014/chart" uri="{C3380CC4-5D6E-409C-BE32-E72D297353CC}">
              <c16:uniqueId val="{00000003-3FA5-4840-8F89-70B2F0CAE27F}"/>
            </c:ext>
          </c:extLst>
        </c:ser>
        <c:ser>
          <c:idx val="4"/>
          <c:order val="4"/>
          <c:tx>
            <c:strRef>
              <c:f>'Fig 2.15'!$C$17</c:f>
              <c:strCache>
                <c:ptCount val="1"/>
                <c:pt idx="0">
                  <c:v>1%</c:v>
                </c:pt>
              </c:strCache>
            </c:strRef>
          </c:tx>
          <c:spPr>
            <a:ln w="28575">
              <a:solidFill>
                <a:srgbClr val="800000"/>
              </a:solidFill>
            </a:ln>
          </c:spPr>
          <c:marker>
            <c:symbol val="none"/>
          </c:marker>
          <c:cat>
            <c:numRef>
              <c:f>'Fig 2.15'!$D$4:$BV$4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2.15'!$D$17:$BV$17</c:f>
              <c:numCache>
                <c:formatCode>0.0%</c:formatCode>
                <c:ptCount val="71"/>
                <c:pt idx="18">
                  <c:v>-1.2206672876761224E-3</c:v>
                </c:pt>
                <c:pt idx="19">
                  <c:v>-4.1899062674720563E-5</c:v>
                </c:pt>
                <c:pt idx="20">
                  <c:v>-1.0323891431066523E-3</c:v>
                </c:pt>
                <c:pt idx="21">
                  <c:v>-1.4953760044350668E-3</c:v>
                </c:pt>
                <c:pt idx="22">
                  <c:v>-2.0349889475492992E-3</c:v>
                </c:pt>
                <c:pt idx="23">
                  <c:v>-2.6354282131227612E-3</c:v>
                </c:pt>
                <c:pt idx="24">
                  <c:v>-2.7924878843071359E-3</c:v>
                </c:pt>
                <c:pt idx="25">
                  <c:v>-3.3097855271896066E-3</c:v>
                </c:pt>
                <c:pt idx="26">
                  <c:v>-3.6402466573886923E-3</c:v>
                </c:pt>
                <c:pt idx="27">
                  <c:v>-3.8533029108202442E-3</c:v>
                </c:pt>
                <c:pt idx="28">
                  <c:v>-4.1293345904938822E-3</c:v>
                </c:pt>
                <c:pt idx="29">
                  <c:v>-4.3844962825691555E-3</c:v>
                </c:pt>
                <c:pt idx="30">
                  <c:v>-4.4466421605020498E-3</c:v>
                </c:pt>
                <c:pt idx="31">
                  <c:v>-4.5164539169039739E-3</c:v>
                </c:pt>
                <c:pt idx="32">
                  <c:v>-4.5986161083121967E-3</c:v>
                </c:pt>
                <c:pt idx="33">
                  <c:v>-4.91845046554777E-3</c:v>
                </c:pt>
                <c:pt idx="34">
                  <c:v>-5.1639858458577791E-3</c:v>
                </c:pt>
                <c:pt idx="35">
                  <c:v>-5.3368888525056135E-3</c:v>
                </c:pt>
                <c:pt idx="36">
                  <c:v>-5.4313320758741417E-3</c:v>
                </c:pt>
                <c:pt idx="37">
                  <c:v>-5.5378520886472564E-3</c:v>
                </c:pt>
                <c:pt idx="38">
                  <c:v>-5.5726780954125131E-3</c:v>
                </c:pt>
                <c:pt idx="39">
                  <c:v>-5.5390324956049678E-3</c:v>
                </c:pt>
                <c:pt idx="40">
                  <c:v>-5.5388156713537121E-3</c:v>
                </c:pt>
                <c:pt idx="41">
                  <c:v>-5.4766001949396528E-3</c:v>
                </c:pt>
                <c:pt idx="42">
                  <c:v>-5.4624033027449465E-3</c:v>
                </c:pt>
                <c:pt idx="43">
                  <c:v>-5.5231343389242375E-3</c:v>
                </c:pt>
                <c:pt idx="44">
                  <c:v>-5.6261143259414012E-3</c:v>
                </c:pt>
                <c:pt idx="45">
                  <c:v>-5.693481287444885E-3</c:v>
                </c:pt>
                <c:pt idx="46">
                  <c:v>-5.7074609311669987E-3</c:v>
                </c:pt>
                <c:pt idx="47">
                  <c:v>-5.7097644755443955E-3</c:v>
                </c:pt>
                <c:pt idx="48">
                  <c:v>-5.6668921758100997E-3</c:v>
                </c:pt>
                <c:pt idx="49">
                  <c:v>-5.6177894953207486E-3</c:v>
                </c:pt>
                <c:pt idx="50">
                  <c:v>-5.5616112968278585E-3</c:v>
                </c:pt>
                <c:pt idx="51">
                  <c:v>-5.5413018689678805E-3</c:v>
                </c:pt>
                <c:pt idx="52">
                  <c:v>-5.5083838597338192E-3</c:v>
                </c:pt>
                <c:pt idx="53">
                  <c:v>-5.4998898857468621E-3</c:v>
                </c:pt>
                <c:pt idx="54">
                  <c:v>-5.4316144874647929E-3</c:v>
                </c:pt>
                <c:pt idx="55">
                  <c:v>-5.2522644132506251E-3</c:v>
                </c:pt>
                <c:pt idx="56">
                  <c:v>-5.0859134200031434E-3</c:v>
                </c:pt>
                <c:pt idx="57">
                  <c:v>-4.9191439233706672E-3</c:v>
                </c:pt>
                <c:pt idx="58">
                  <c:v>-4.7024174380209593E-3</c:v>
                </c:pt>
                <c:pt idx="59">
                  <c:v>-4.496905430305809E-3</c:v>
                </c:pt>
                <c:pt idx="60">
                  <c:v>-4.2979998837050391E-3</c:v>
                </c:pt>
                <c:pt idx="61">
                  <c:v>-4.1372494754885452E-3</c:v>
                </c:pt>
                <c:pt idx="62">
                  <c:v>-4.0135258817820263E-3</c:v>
                </c:pt>
                <c:pt idx="63">
                  <c:v>-3.7460254961013055E-3</c:v>
                </c:pt>
                <c:pt idx="64">
                  <c:v>-3.6689879723047548E-3</c:v>
                </c:pt>
                <c:pt idx="65">
                  <c:v>-3.6644369448637468E-3</c:v>
                </c:pt>
                <c:pt idx="66">
                  <c:v>-3.6975532034885707E-3</c:v>
                </c:pt>
                <c:pt idx="67">
                  <c:v>-3.7313840409118624E-3</c:v>
                </c:pt>
                <c:pt idx="68">
                  <c:v>-3.7701982224828006E-3</c:v>
                </c:pt>
                <c:pt idx="69">
                  <c:v>-3.8619003841067396E-3</c:v>
                </c:pt>
                <c:pt idx="70">
                  <c:v>-4.0084400512535321E-3</c:v>
                </c:pt>
              </c:numCache>
            </c:numRef>
          </c:val>
          <c:smooth val="0"/>
          <c:extLst>
            <c:ext xmlns:c16="http://schemas.microsoft.com/office/drawing/2014/chart" uri="{C3380CC4-5D6E-409C-BE32-E72D297353CC}">
              <c16:uniqueId val="{00000004-3FA5-4840-8F89-70B2F0CAE27F}"/>
            </c:ext>
          </c:extLst>
        </c:ser>
        <c:dLbls>
          <c:showLegendKey val="0"/>
          <c:showVal val="0"/>
          <c:showCatName val="0"/>
          <c:showSerName val="0"/>
          <c:showPercent val="0"/>
          <c:showBubbleSize val="0"/>
        </c:dLbls>
        <c:smooth val="0"/>
        <c:axId val="132164224"/>
        <c:axId val="135528832"/>
      </c:lineChart>
      <c:catAx>
        <c:axId val="132164224"/>
        <c:scaling>
          <c:orientation val="minMax"/>
        </c:scaling>
        <c:delete val="0"/>
        <c:axPos val="b"/>
        <c:numFmt formatCode="General" sourceLinked="1"/>
        <c:majorTickMark val="out"/>
        <c:minorTickMark val="none"/>
        <c:tickLblPos val="low"/>
        <c:spPr>
          <a:ln>
            <a:prstDash val="sysDot"/>
          </a:ln>
        </c:spPr>
        <c:txPr>
          <a:bodyPr rot="-5400000" vert="horz"/>
          <a:lstStyle/>
          <a:p>
            <a:pPr>
              <a:defRPr/>
            </a:pPr>
            <a:endParaRPr lang="fr-FR"/>
          </a:p>
        </c:txPr>
        <c:crossAx val="135528832"/>
        <c:crosses val="autoZero"/>
        <c:auto val="1"/>
        <c:lblAlgn val="ctr"/>
        <c:lblOffset val="100"/>
        <c:tickLblSkip val="5"/>
        <c:tickMarkSkip val="5"/>
        <c:noMultiLvlLbl val="0"/>
      </c:catAx>
      <c:valAx>
        <c:axId val="135528832"/>
        <c:scaling>
          <c:orientation val="minMax"/>
          <c:max val="2.5000000000000005E-2"/>
          <c:min val="-2.5000000000000005E-2"/>
        </c:scaling>
        <c:delete val="0"/>
        <c:axPos val="l"/>
        <c:majorGridlines/>
        <c:title>
          <c:tx>
            <c:rich>
              <a:bodyPr rot="-5400000" vert="horz"/>
              <a:lstStyle/>
              <a:p>
                <a:pPr>
                  <a:defRPr/>
                </a:pPr>
                <a:r>
                  <a:rPr lang="en-US"/>
                  <a:t>en % du PIB</a:t>
                </a:r>
              </a:p>
            </c:rich>
          </c:tx>
          <c:layout>
            <c:manualLayout>
              <c:xMode val="edge"/>
              <c:yMode val="edge"/>
              <c:x val="2.2771660768121631E-3"/>
              <c:y val="0.33739943741209566"/>
            </c:manualLayout>
          </c:layout>
          <c:overlay val="0"/>
        </c:title>
        <c:numFmt formatCode="0.0%" sourceLinked="0"/>
        <c:majorTickMark val="out"/>
        <c:minorTickMark val="none"/>
        <c:tickLblPos val="nextTo"/>
        <c:crossAx val="132164224"/>
        <c:crosses val="autoZero"/>
        <c:crossBetween val="between"/>
        <c:majorUnit val="1.0000000000000005E-2"/>
      </c:valAx>
    </c:plotArea>
    <c:legend>
      <c:legendPos val="b"/>
      <c:layout>
        <c:manualLayout>
          <c:xMode val="edge"/>
          <c:yMode val="edge"/>
          <c:x val="2.5622659176029908E-2"/>
          <c:y val="0.88092264416315103"/>
          <c:w val="0.93289950062422033"/>
          <c:h val="9.2284106891701786E-2"/>
        </c:manualLayout>
      </c:layout>
      <c:overlay val="0"/>
    </c:legend>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542731681740727"/>
          <c:y val="3.2064285714285698E-2"/>
          <c:w val="0.75339756193472274"/>
          <c:h val="0.72924718706047831"/>
        </c:manualLayout>
      </c:layout>
      <c:lineChart>
        <c:grouping val="standard"/>
        <c:varyColors val="0"/>
        <c:ser>
          <c:idx val="5"/>
          <c:order val="0"/>
          <c:tx>
            <c:strRef>
              <c:f>'Fig 2.15'!$C$5</c:f>
              <c:strCache>
                <c:ptCount val="1"/>
                <c:pt idx="0">
                  <c:v>Obs</c:v>
                </c:pt>
              </c:strCache>
            </c:strRef>
          </c:tx>
          <c:spPr>
            <a:ln w="50800">
              <a:solidFill>
                <a:schemeClr val="bg1">
                  <a:lumMod val="50000"/>
                </a:schemeClr>
              </a:solidFill>
            </a:ln>
          </c:spPr>
          <c:marker>
            <c:symbol val="none"/>
          </c:marker>
          <c:cat>
            <c:numRef>
              <c:f>'Fig 2.15'!$D$4:$BV$4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2.15'!$D$5:$BV$5</c:f>
              <c:numCache>
                <c:formatCode>0.0%</c:formatCode>
                <c:ptCount val="71"/>
                <c:pt idx="2">
                  <c:v>2.7018416178611012E-3</c:v>
                </c:pt>
                <c:pt idx="3">
                  <c:v>4.5956945232301242E-3</c:v>
                </c:pt>
                <c:pt idx="4">
                  <c:v>3.9095680690328181E-3</c:v>
                </c:pt>
                <c:pt idx="5">
                  <c:v>1.5309334652850886E-3</c:v>
                </c:pt>
                <c:pt idx="6">
                  <c:v>1.721061946795743E-3</c:v>
                </c:pt>
                <c:pt idx="7">
                  <c:v>6.4736764513660997E-4</c:v>
                </c:pt>
                <c:pt idx="8">
                  <c:v>-5.3148491740487303E-4</c:v>
                </c:pt>
                <c:pt idx="9">
                  <c:v>-4.7931703814442471E-3</c:v>
                </c:pt>
                <c:pt idx="10">
                  <c:v>-7.2341462956013753E-3</c:v>
                </c:pt>
                <c:pt idx="11">
                  <c:v>-6.6392713865193959E-3</c:v>
                </c:pt>
                <c:pt idx="12">
                  <c:v>-6.47738719487485E-3</c:v>
                </c:pt>
                <c:pt idx="13">
                  <c:v>-3.6327762708350032E-3</c:v>
                </c:pt>
                <c:pt idx="14">
                  <c:v>-2.8044859844618434E-3</c:v>
                </c:pt>
                <c:pt idx="15">
                  <c:v>-2.2223575760410208E-3</c:v>
                </c:pt>
                <c:pt idx="16">
                  <c:v>-1.7756849624311689E-3</c:v>
                </c:pt>
                <c:pt idx="17">
                  <c:v>-4.6169314941102435E-4</c:v>
                </c:pt>
                <c:pt idx="18">
                  <c:v>-1.2206672876761224E-3</c:v>
                </c:pt>
              </c:numCache>
            </c:numRef>
          </c:val>
          <c:smooth val="0"/>
          <c:extLst>
            <c:ext xmlns:c16="http://schemas.microsoft.com/office/drawing/2014/chart" uri="{C3380CC4-5D6E-409C-BE32-E72D297353CC}">
              <c16:uniqueId val="{00000000-A474-4083-A562-2B7EFD204923}"/>
            </c:ext>
          </c:extLst>
        </c:ser>
        <c:ser>
          <c:idx val="1"/>
          <c:order val="1"/>
          <c:tx>
            <c:strRef>
              <c:f>'Fig 2.15'!$C$6</c:f>
              <c:strCache>
                <c:ptCount val="1"/>
                <c:pt idx="0">
                  <c:v>1,8%</c:v>
                </c:pt>
              </c:strCache>
            </c:strRef>
          </c:tx>
          <c:spPr>
            <a:ln w="28575">
              <a:solidFill>
                <a:srgbClr val="006600"/>
              </a:solidFill>
            </a:ln>
          </c:spPr>
          <c:marker>
            <c:symbol val="none"/>
          </c:marker>
          <c:cat>
            <c:numRef>
              <c:f>'Fig 2.15'!$D$4:$BV$4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2.15'!$D$6:$BV$6</c:f>
              <c:numCache>
                <c:formatCode>0.0%</c:formatCode>
                <c:ptCount val="71"/>
                <c:pt idx="18">
                  <c:v>-1.2206672876761224E-3</c:v>
                </c:pt>
                <c:pt idx="19">
                  <c:v>-5.1337388152391432E-4</c:v>
                </c:pt>
                <c:pt idx="20">
                  <c:v>-1.9795268383602776E-3</c:v>
                </c:pt>
                <c:pt idx="21">
                  <c:v>-3.1130510626704174E-3</c:v>
                </c:pt>
                <c:pt idx="22">
                  <c:v>-4.3465189849386998E-3</c:v>
                </c:pt>
                <c:pt idx="23">
                  <c:v>-5.0712953120914794E-3</c:v>
                </c:pt>
                <c:pt idx="24">
                  <c:v>-5.1945724611623268E-3</c:v>
                </c:pt>
                <c:pt idx="25">
                  <c:v>-5.6062126598753273E-3</c:v>
                </c:pt>
                <c:pt idx="26">
                  <c:v>-5.7740839128383147E-3</c:v>
                </c:pt>
                <c:pt idx="27">
                  <c:v>-5.7574290582142213E-3</c:v>
                </c:pt>
                <c:pt idx="28">
                  <c:v>-5.7343971937029118E-3</c:v>
                </c:pt>
                <c:pt idx="29">
                  <c:v>-5.6505388797105415E-3</c:v>
                </c:pt>
                <c:pt idx="30">
                  <c:v>-5.3155128223082672E-3</c:v>
                </c:pt>
                <c:pt idx="31">
                  <c:v>-4.8930926881857921E-3</c:v>
                </c:pt>
                <c:pt idx="32">
                  <c:v>-4.4164413582618821E-3</c:v>
                </c:pt>
                <c:pt idx="33">
                  <c:v>-4.152085563663848E-3</c:v>
                </c:pt>
                <c:pt idx="34">
                  <c:v>-3.8308003501856805E-3</c:v>
                </c:pt>
                <c:pt idx="35">
                  <c:v>-3.4506146697488647E-3</c:v>
                </c:pt>
                <c:pt idx="36">
                  <c:v>-2.9972150782962776E-3</c:v>
                </c:pt>
                <c:pt idx="37">
                  <c:v>-2.5605122072512249E-3</c:v>
                </c:pt>
                <c:pt idx="38">
                  <c:v>-2.0648122427942583E-3</c:v>
                </c:pt>
                <c:pt idx="39">
                  <c:v>-1.5268176201941571E-3</c:v>
                </c:pt>
                <c:pt idx="40">
                  <c:v>-1.0350606330752252E-3</c:v>
                </c:pt>
                <c:pt idx="41">
                  <c:v>-5.007378604531341E-4</c:v>
                </c:pt>
                <c:pt idx="42">
                  <c:v>-2.8545579117226076E-5</c:v>
                </c:pt>
                <c:pt idx="43">
                  <c:v>3.7238537579667219E-4</c:v>
                </c:pt>
                <c:pt idx="44">
                  <c:v>6.9733543935688431E-4</c:v>
                </c:pt>
                <c:pt idx="45">
                  <c:v>1.0479036480505865E-3</c:v>
                </c:pt>
                <c:pt idx="46">
                  <c:v>1.4430225504152233E-3</c:v>
                </c:pt>
                <c:pt idx="47">
                  <c:v>1.8319019589330928E-3</c:v>
                </c:pt>
                <c:pt idx="48">
                  <c:v>2.2411730651978609E-3</c:v>
                </c:pt>
                <c:pt idx="49">
                  <c:v>2.6441870441484706E-3</c:v>
                </c:pt>
                <c:pt idx="50">
                  <c:v>3.0443662617924481E-3</c:v>
                </c:pt>
                <c:pt idx="51">
                  <c:v>3.4060982390002915E-3</c:v>
                </c:pt>
                <c:pt idx="52">
                  <c:v>3.7631104373056288E-3</c:v>
                </c:pt>
                <c:pt idx="53">
                  <c:v>4.122698850560799E-3</c:v>
                </c:pt>
                <c:pt idx="54">
                  <c:v>4.3521572957006989E-3</c:v>
                </c:pt>
                <c:pt idx="55">
                  <c:v>4.8041422753955327E-3</c:v>
                </c:pt>
                <c:pt idx="56">
                  <c:v>5.227885485369765E-3</c:v>
                </c:pt>
                <c:pt idx="57">
                  <c:v>5.6349666988439314E-3</c:v>
                </c:pt>
                <c:pt idx="58">
                  <c:v>6.0733391323790241E-3</c:v>
                </c:pt>
                <c:pt idx="59">
                  <c:v>6.4792018172116711E-3</c:v>
                </c:pt>
                <c:pt idx="60">
                  <c:v>6.8785161009108538E-3</c:v>
                </c:pt>
                <c:pt idx="61">
                  <c:v>7.2322004589112912E-3</c:v>
                </c:pt>
                <c:pt idx="62">
                  <c:v>7.5432963498633498E-3</c:v>
                </c:pt>
                <c:pt idx="63">
                  <c:v>7.9840448189867404E-3</c:v>
                </c:pt>
                <c:pt idx="64">
                  <c:v>8.215615601320822E-3</c:v>
                </c:pt>
                <c:pt idx="65">
                  <c:v>8.3746018445136176E-3</c:v>
                </c:pt>
                <c:pt idx="66">
                  <c:v>8.4918123403081459E-3</c:v>
                </c:pt>
                <c:pt idx="67">
                  <c:v>8.5916457077226133E-3</c:v>
                </c:pt>
                <c:pt idx="68">
                  <c:v>8.6697254911172819E-3</c:v>
                </c:pt>
                <c:pt idx="69">
                  <c:v>8.692012854704086E-3</c:v>
                </c:pt>
                <c:pt idx="70">
                  <c:v>8.6573599069938723E-3</c:v>
                </c:pt>
              </c:numCache>
            </c:numRef>
          </c:val>
          <c:smooth val="0"/>
          <c:extLst>
            <c:ext xmlns:c16="http://schemas.microsoft.com/office/drawing/2014/chart" uri="{C3380CC4-5D6E-409C-BE32-E72D297353CC}">
              <c16:uniqueId val="{00000001-A474-4083-A562-2B7EFD204923}"/>
            </c:ext>
          </c:extLst>
        </c:ser>
        <c:ser>
          <c:idx val="2"/>
          <c:order val="2"/>
          <c:tx>
            <c:strRef>
              <c:f>'Fig 2.15'!$C$7</c:f>
              <c:strCache>
                <c:ptCount val="1"/>
                <c:pt idx="0">
                  <c:v>1,5%</c:v>
                </c:pt>
              </c:strCache>
            </c:strRef>
          </c:tx>
          <c:spPr>
            <a:ln w="28575">
              <a:solidFill>
                <a:schemeClr val="accent5">
                  <a:lumMod val="75000"/>
                </a:schemeClr>
              </a:solidFill>
            </a:ln>
          </c:spPr>
          <c:marker>
            <c:symbol val="none"/>
          </c:marker>
          <c:cat>
            <c:numRef>
              <c:f>'Fig 2.15'!$D$4:$BV$4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2.15'!$D$7:$BV$7</c:f>
              <c:numCache>
                <c:formatCode>0.0%</c:formatCode>
                <c:ptCount val="71"/>
                <c:pt idx="18">
                  <c:v>-1.2206672876761224E-3</c:v>
                </c:pt>
                <c:pt idx="19">
                  <c:v>-5.1325899866287608E-4</c:v>
                </c:pt>
                <c:pt idx="20">
                  <c:v>-1.9793850020519486E-3</c:v>
                </c:pt>
                <c:pt idx="21">
                  <c:v>-3.112865587853988E-3</c:v>
                </c:pt>
                <c:pt idx="22">
                  <c:v>-4.3352570033595023E-3</c:v>
                </c:pt>
                <c:pt idx="23">
                  <c:v>-5.1087892695488883E-3</c:v>
                </c:pt>
                <c:pt idx="24">
                  <c:v>-5.331490403809566E-3</c:v>
                </c:pt>
                <c:pt idx="25">
                  <c:v>-5.7992486944864708E-3</c:v>
                </c:pt>
                <c:pt idx="26">
                  <c:v>-6.0974812957254694E-3</c:v>
                </c:pt>
                <c:pt idx="27">
                  <c:v>-6.2341905066315715E-3</c:v>
                </c:pt>
                <c:pt idx="28">
                  <c:v>-6.3833271061472744E-3</c:v>
                </c:pt>
                <c:pt idx="29">
                  <c:v>-6.4801414406096894E-3</c:v>
                </c:pt>
                <c:pt idx="30">
                  <c:v>-6.3729482803362705E-3</c:v>
                </c:pt>
                <c:pt idx="31">
                  <c:v>-6.1944832682936787E-3</c:v>
                </c:pt>
                <c:pt idx="32">
                  <c:v>-5.984370850931355E-3</c:v>
                </c:pt>
                <c:pt idx="33">
                  <c:v>-5.9808905057219721E-3</c:v>
                </c:pt>
                <c:pt idx="34">
                  <c:v>-5.9049738826584914E-3</c:v>
                </c:pt>
                <c:pt idx="35">
                  <c:v>-5.7628878411614673E-3</c:v>
                </c:pt>
                <c:pt idx="36">
                  <c:v>-5.5413546173827587E-3</c:v>
                </c:pt>
                <c:pt idx="37">
                  <c:v>-5.3244069941668516E-3</c:v>
                </c:pt>
                <c:pt idx="38">
                  <c:v>-5.0417520297287924E-3</c:v>
                </c:pt>
                <c:pt idx="39">
                  <c:v>-4.7045812717683788E-3</c:v>
                </c:pt>
                <c:pt idx="40">
                  <c:v>-4.41534510055684E-3</c:v>
                </c:pt>
                <c:pt idx="41">
                  <c:v>-4.0758233084534565E-3</c:v>
                </c:pt>
                <c:pt idx="42">
                  <c:v>-3.7880200873690057E-3</c:v>
                </c:pt>
                <c:pt idx="43">
                  <c:v>-3.5725265033232072E-3</c:v>
                </c:pt>
                <c:pt idx="44">
                  <c:v>-3.4155450256265988E-3</c:v>
                </c:pt>
                <c:pt idx="45">
                  <c:v>-3.2273145074816281E-3</c:v>
                </c:pt>
                <c:pt idx="46">
                  <c:v>-2.9907282254697607E-3</c:v>
                </c:pt>
                <c:pt idx="47">
                  <c:v>-2.7528158302750965E-3</c:v>
                </c:pt>
                <c:pt idx="48">
                  <c:v>-2.4838459503546055E-3</c:v>
                </c:pt>
                <c:pt idx="49">
                  <c:v>-2.2161950416920663E-3</c:v>
                </c:pt>
                <c:pt idx="50">
                  <c:v>-1.9551912355669247E-3</c:v>
                </c:pt>
                <c:pt idx="51">
                  <c:v>-1.724375833972583E-3</c:v>
                </c:pt>
                <c:pt idx="52">
                  <c:v>-1.4933224712092366E-3</c:v>
                </c:pt>
                <c:pt idx="53">
                  <c:v>-1.2451793935524156E-3</c:v>
                </c:pt>
                <c:pt idx="54">
                  <c:v>-1.0514565324034725E-3</c:v>
                </c:pt>
                <c:pt idx="55">
                  <c:v>-8.0296141455855354E-4</c:v>
                </c:pt>
                <c:pt idx="56">
                  <c:v>-4.6638025191695053E-4</c:v>
                </c:pt>
                <c:pt idx="57">
                  <c:v>-1.3902996550922483E-4</c:v>
                </c:pt>
                <c:pt idx="58">
                  <c:v>2.14649595954924E-4</c:v>
                </c:pt>
                <c:pt idx="59">
                  <c:v>5.4441830899116985E-4</c:v>
                </c:pt>
                <c:pt idx="60">
                  <c:v>8.5797683578103909E-4</c:v>
                </c:pt>
                <c:pt idx="61">
                  <c:v>1.1355312056828906E-3</c:v>
                </c:pt>
                <c:pt idx="62">
                  <c:v>1.3677870410043168E-3</c:v>
                </c:pt>
                <c:pt idx="63">
                  <c:v>1.7352019501371916E-3</c:v>
                </c:pt>
                <c:pt idx="64">
                  <c:v>1.8976459939935948E-3</c:v>
                </c:pt>
                <c:pt idx="65">
                  <c:v>1.9897582497783819E-3</c:v>
                </c:pt>
                <c:pt idx="66">
                  <c:v>2.0395741125756074E-3</c:v>
                </c:pt>
                <c:pt idx="67">
                  <c:v>2.0734691763871415E-3</c:v>
                </c:pt>
                <c:pt idx="68">
                  <c:v>2.088372109587349E-3</c:v>
                </c:pt>
                <c:pt idx="69">
                  <c:v>2.0470223407833359E-3</c:v>
                </c:pt>
                <c:pt idx="70">
                  <c:v>1.9488815072670179E-3</c:v>
                </c:pt>
              </c:numCache>
            </c:numRef>
          </c:val>
          <c:smooth val="0"/>
          <c:extLst>
            <c:ext xmlns:c16="http://schemas.microsoft.com/office/drawing/2014/chart" uri="{C3380CC4-5D6E-409C-BE32-E72D297353CC}">
              <c16:uniqueId val="{00000002-A474-4083-A562-2B7EFD204923}"/>
            </c:ext>
          </c:extLst>
        </c:ser>
        <c:ser>
          <c:idx val="3"/>
          <c:order val="3"/>
          <c:tx>
            <c:strRef>
              <c:f>'Fig 2.15'!$C$8</c:f>
              <c:strCache>
                <c:ptCount val="1"/>
                <c:pt idx="0">
                  <c:v>1,3%</c:v>
                </c:pt>
              </c:strCache>
            </c:strRef>
          </c:tx>
          <c:spPr>
            <a:ln w="28575">
              <a:solidFill>
                <a:schemeClr val="accent6">
                  <a:lumMod val="75000"/>
                </a:schemeClr>
              </a:solidFill>
            </a:ln>
          </c:spPr>
          <c:marker>
            <c:symbol val="none"/>
          </c:marker>
          <c:cat>
            <c:numRef>
              <c:f>'Fig 2.15'!$D$4:$BV$4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2.15'!$D$8:$BV$8</c:f>
              <c:numCache>
                <c:formatCode>0.0%</c:formatCode>
                <c:ptCount val="71"/>
                <c:pt idx="18">
                  <c:v>-1.2206672876761224E-3</c:v>
                </c:pt>
                <c:pt idx="19">
                  <c:v>-5.1337388152391432E-4</c:v>
                </c:pt>
                <c:pt idx="20">
                  <c:v>-1.9795268383602776E-3</c:v>
                </c:pt>
                <c:pt idx="21">
                  <c:v>-3.1133957379639757E-3</c:v>
                </c:pt>
                <c:pt idx="22">
                  <c:v>-4.3460021730213749E-3</c:v>
                </c:pt>
                <c:pt idx="23">
                  <c:v>-5.1767224362826974E-3</c:v>
                </c:pt>
                <c:pt idx="24">
                  <c:v>-5.424064736642073E-3</c:v>
                </c:pt>
                <c:pt idx="25">
                  <c:v>-6.0006384804260132E-3</c:v>
                </c:pt>
                <c:pt idx="26">
                  <c:v>-6.373122462843636E-3</c:v>
                </c:pt>
                <c:pt idx="27">
                  <c:v>-6.5978105097262959E-3</c:v>
                </c:pt>
                <c:pt idx="28">
                  <c:v>-6.8626058199124495E-3</c:v>
                </c:pt>
                <c:pt idx="29">
                  <c:v>-7.0980957598222637E-3</c:v>
                </c:pt>
                <c:pt idx="30">
                  <c:v>-7.1297094380771645E-3</c:v>
                </c:pt>
                <c:pt idx="31">
                  <c:v>-7.1150419313558743E-3</c:v>
                </c:pt>
                <c:pt idx="32">
                  <c:v>-7.0799556847186531E-3</c:v>
                </c:pt>
                <c:pt idx="33">
                  <c:v>-7.2506901785567221E-3</c:v>
                </c:pt>
                <c:pt idx="34">
                  <c:v>-7.3473423308419552E-3</c:v>
                </c:pt>
                <c:pt idx="35">
                  <c:v>-7.3708924110919265E-3</c:v>
                </c:pt>
                <c:pt idx="36">
                  <c:v>-7.3104125760980465E-3</c:v>
                </c:pt>
                <c:pt idx="37">
                  <c:v>-7.2547066426271725E-3</c:v>
                </c:pt>
                <c:pt idx="38">
                  <c:v>-7.1221947887924906E-3</c:v>
                </c:pt>
                <c:pt idx="39">
                  <c:v>-6.9274470966374374E-3</c:v>
                </c:pt>
                <c:pt idx="40">
                  <c:v>-6.7844364361433632E-3</c:v>
                </c:pt>
                <c:pt idx="41">
                  <c:v>-6.5814446109209472E-3</c:v>
                </c:pt>
                <c:pt idx="42">
                  <c:v>-6.426371851788148E-3</c:v>
                </c:pt>
                <c:pt idx="43">
                  <c:v>-6.3429062819823417E-3</c:v>
                </c:pt>
                <c:pt idx="44">
                  <c:v>-6.3014325217379307E-3</c:v>
                </c:pt>
                <c:pt idx="45">
                  <c:v>-6.2328066301440086E-3</c:v>
                </c:pt>
                <c:pt idx="46">
                  <c:v>-6.1102952784426925E-3</c:v>
                </c:pt>
                <c:pt idx="47">
                  <c:v>-5.9844043773515671E-3</c:v>
                </c:pt>
                <c:pt idx="48">
                  <c:v>-5.821505494383563E-3</c:v>
                </c:pt>
                <c:pt idx="49">
                  <c:v>-5.654549441528928E-3</c:v>
                </c:pt>
                <c:pt idx="50">
                  <c:v>-5.485289433144136E-3</c:v>
                </c:pt>
                <c:pt idx="51">
                  <c:v>-5.3436045994758848E-3</c:v>
                </c:pt>
                <c:pt idx="52">
                  <c:v>-5.2051048411350144E-3</c:v>
                </c:pt>
                <c:pt idx="53">
                  <c:v>-5.0388875262648621E-3</c:v>
                </c:pt>
                <c:pt idx="54">
                  <c:v>-4.9343474315545728E-3</c:v>
                </c:pt>
                <c:pt idx="55">
                  <c:v>-4.768175691616288E-3</c:v>
                </c:pt>
                <c:pt idx="56">
                  <c:v>-4.4949865849966131E-3</c:v>
                </c:pt>
                <c:pt idx="57">
                  <c:v>-4.2372188311143519E-3</c:v>
                </c:pt>
                <c:pt idx="58">
                  <c:v>-3.9489400119011786E-3</c:v>
                </c:pt>
                <c:pt idx="59">
                  <c:v>-3.6731384401884749E-3</c:v>
                </c:pt>
                <c:pt idx="60">
                  <c:v>-3.4139864720591131E-3</c:v>
                </c:pt>
                <c:pt idx="61">
                  <c:v>-3.1826680134623897E-3</c:v>
                </c:pt>
                <c:pt idx="62">
                  <c:v>-2.988616095891068E-3</c:v>
                </c:pt>
                <c:pt idx="63">
                  <c:v>-2.660294676857878E-3</c:v>
                </c:pt>
                <c:pt idx="64">
                  <c:v>-2.5412399344119227E-3</c:v>
                </c:pt>
                <c:pt idx="65">
                  <c:v>-2.480366180138902E-3</c:v>
                </c:pt>
                <c:pt idx="66">
                  <c:v>-2.4568903026165731E-3</c:v>
                </c:pt>
                <c:pt idx="67">
                  <c:v>-2.4413444267754676E-3</c:v>
                </c:pt>
                <c:pt idx="68">
                  <c:v>-2.4380697904588869E-3</c:v>
                </c:pt>
                <c:pt idx="69">
                  <c:v>-2.4949042000120703E-3</c:v>
                </c:pt>
                <c:pt idx="70">
                  <c:v>-2.6088606110197025E-3</c:v>
                </c:pt>
              </c:numCache>
            </c:numRef>
          </c:val>
          <c:smooth val="0"/>
          <c:extLst>
            <c:ext xmlns:c16="http://schemas.microsoft.com/office/drawing/2014/chart" uri="{C3380CC4-5D6E-409C-BE32-E72D297353CC}">
              <c16:uniqueId val="{00000003-A474-4083-A562-2B7EFD204923}"/>
            </c:ext>
          </c:extLst>
        </c:ser>
        <c:ser>
          <c:idx val="4"/>
          <c:order val="4"/>
          <c:tx>
            <c:strRef>
              <c:f>'Fig 2.15'!$C$9</c:f>
              <c:strCache>
                <c:ptCount val="1"/>
                <c:pt idx="0">
                  <c:v>1%</c:v>
                </c:pt>
              </c:strCache>
            </c:strRef>
          </c:tx>
          <c:spPr>
            <a:ln w="28575">
              <a:solidFill>
                <a:srgbClr val="800000"/>
              </a:solidFill>
            </a:ln>
          </c:spPr>
          <c:marker>
            <c:symbol val="none"/>
          </c:marker>
          <c:cat>
            <c:numRef>
              <c:f>'Fig 2.15'!$D$4:$BV$4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2.15'!$D$9:$BV$9</c:f>
              <c:numCache>
                <c:formatCode>0.0%</c:formatCode>
                <c:ptCount val="71"/>
                <c:pt idx="18">
                  <c:v>-1.2206672876761224E-3</c:v>
                </c:pt>
                <c:pt idx="19">
                  <c:v>-5.1337388152391432E-4</c:v>
                </c:pt>
                <c:pt idx="20">
                  <c:v>-1.9795268383602776E-3</c:v>
                </c:pt>
                <c:pt idx="21">
                  <c:v>-3.1129751775099117E-3</c:v>
                </c:pt>
                <c:pt idx="22">
                  <c:v>-4.3352121554148188E-3</c:v>
                </c:pt>
                <c:pt idx="23">
                  <c:v>-5.1345507020579403E-3</c:v>
                </c:pt>
                <c:pt idx="24">
                  <c:v>-5.4503719255115327E-3</c:v>
                </c:pt>
                <c:pt idx="25">
                  <c:v>-6.1228078543568249E-3</c:v>
                </c:pt>
                <c:pt idx="26">
                  <c:v>-6.6214809834796032E-3</c:v>
                </c:pt>
                <c:pt idx="27">
                  <c:v>-7.0024307749147604E-3</c:v>
                </c:pt>
                <c:pt idx="28">
                  <c:v>-7.439981058312211E-3</c:v>
                </c:pt>
                <c:pt idx="29">
                  <c:v>-7.8863565110236962E-3</c:v>
                </c:pt>
                <c:pt idx="30">
                  <c:v>-8.1489782167059339E-3</c:v>
                </c:pt>
                <c:pt idx="31">
                  <c:v>-8.3852707541647118E-3</c:v>
                </c:pt>
                <c:pt idx="32">
                  <c:v>-8.6280643101072467E-3</c:v>
                </c:pt>
                <c:pt idx="33">
                  <c:v>-9.0616732164227731E-3</c:v>
                </c:pt>
                <c:pt idx="34">
                  <c:v>-9.4201353575391993E-3</c:v>
                </c:pt>
                <c:pt idx="35">
                  <c:v>-9.6986321961292782E-3</c:v>
                </c:pt>
                <c:pt idx="36">
                  <c:v>-9.8863555284596123E-3</c:v>
                </c:pt>
                <c:pt idx="37">
                  <c:v>-1.0071494153991559E-2</c:v>
                </c:pt>
                <c:pt idx="38">
                  <c:v>-1.0179139009527802E-2</c:v>
                </c:pt>
                <c:pt idx="39">
                  <c:v>-1.0223602311291243E-2</c:v>
                </c:pt>
                <c:pt idx="40">
                  <c:v>-1.0303274137542819E-2</c:v>
                </c:pt>
                <c:pt idx="41">
                  <c:v>-1.0319711103107258E-2</c:v>
                </c:pt>
                <c:pt idx="42">
                  <c:v>-1.0380127603851437E-2</c:v>
                </c:pt>
                <c:pt idx="43">
                  <c:v>-1.0504788849388824E-2</c:v>
                </c:pt>
                <c:pt idx="44">
                  <c:v>-1.0668805999014845E-2</c:v>
                </c:pt>
                <c:pt idx="45">
                  <c:v>-1.0787063343352499E-2</c:v>
                </c:pt>
                <c:pt idx="46">
                  <c:v>-1.0845055773287404E-2</c:v>
                </c:pt>
                <c:pt idx="47">
                  <c:v>-1.0894348532043133E-2</c:v>
                </c:pt>
                <c:pt idx="48">
                  <c:v>-1.0902840170369079E-2</c:v>
                </c:pt>
                <c:pt idx="49">
                  <c:v>-1.0907595951344263E-2</c:v>
                </c:pt>
                <c:pt idx="50">
                  <c:v>-1.0898368256619625E-2</c:v>
                </c:pt>
                <c:pt idx="51">
                  <c:v>-1.0920765869487618E-2</c:v>
                </c:pt>
                <c:pt idx="52">
                  <c:v>-1.0931332035132562E-2</c:v>
                </c:pt>
                <c:pt idx="53">
                  <c:v>-1.0967084447551784E-2</c:v>
                </c:pt>
                <c:pt idx="54">
                  <c:v>-1.0940274952226756E-2</c:v>
                </c:pt>
                <c:pt idx="55">
                  <c:v>-1.079833014380655E-2</c:v>
                </c:pt>
                <c:pt idx="56">
                  <c:v>-1.0668287770724585E-2</c:v>
                </c:pt>
                <c:pt idx="57">
                  <c:v>-1.0538355511812021E-2</c:v>
                </c:pt>
                <c:pt idx="58">
                  <c:v>-1.0362388608855556E-2</c:v>
                </c:pt>
                <c:pt idx="59">
                  <c:v>-1.0201847860091647E-2</c:v>
                </c:pt>
                <c:pt idx="60">
                  <c:v>-1.0043875446634761E-2</c:v>
                </c:pt>
                <c:pt idx="61">
                  <c:v>-9.9121579112131271E-3</c:v>
                </c:pt>
                <c:pt idx="62">
                  <c:v>-9.8158455255132528E-3</c:v>
                </c:pt>
                <c:pt idx="63">
                  <c:v>-9.5760155197454466E-3</c:v>
                </c:pt>
                <c:pt idx="64">
                  <c:v>-9.524463249114809E-3</c:v>
                </c:pt>
                <c:pt idx="65">
                  <c:v>-9.5378643879343861E-3</c:v>
                </c:pt>
                <c:pt idx="66">
                  <c:v>-9.5830313532612055E-3</c:v>
                </c:pt>
                <c:pt idx="67">
                  <c:v>-9.6299706530307561E-3</c:v>
                </c:pt>
                <c:pt idx="68">
                  <c:v>-9.6815894602319125E-3</c:v>
                </c:pt>
                <c:pt idx="69">
                  <c:v>-9.7830368939899413E-3</c:v>
                </c:pt>
                <c:pt idx="70">
                  <c:v>-9.9349214229648344E-3</c:v>
                </c:pt>
              </c:numCache>
            </c:numRef>
          </c:val>
          <c:smooth val="0"/>
          <c:extLst>
            <c:ext xmlns:c16="http://schemas.microsoft.com/office/drawing/2014/chart" uri="{C3380CC4-5D6E-409C-BE32-E72D297353CC}">
              <c16:uniqueId val="{00000004-A474-4083-A562-2B7EFD204923}"/>
            </c:ext>
          </c:extLst>
        </c:ser>
        <c:dLbls>
          <c:showLegendKey val="0"/>
          <c:showVal val="0"/>
          <c:showCatName val="0"/>
          <c:showSerName val="0"/>
          <c:showPercent val="0"/>
          <c:showBubbleSize val="0"/>
        </c:dLbls>
        <c:smooth val="0"/>
        <c:axId val="135572864"/>
        <c:axId val="135574656"/>
      </c:lineChart>
      <c:catAx>
        <c:axId val="135572864"/>
        <c:scaling>
          <c:orientation val="minMax"/>
        </c:scaling>
        <c:delete val="0"/>
        <c:axPos val="b"/>
        <c:numFmt formatCode="General" sourceLinked="1"/>
        <c:majorTickMark val="out"/>
        <c:minorTickMark val="none"/>
        <c:tickLblPos val="low"/>
        <c:spPr>
          <a:ln>
            <a:prstDash val="sysDot"/>
          </a:ln>
        </c:spPr>
        <c:txPr>
          <a:bodyPr rot="-5400000" vert="horz"/>
          <a:lstStyle/>
          <a:p>
            <a:pPr>
              <a:defRPr/>
            </a:pPr>
            <a:endParaRPr lang="fr-FR"/>
          </a:p>
        </c:txPr>
        <c:crossAx val="135574656"/>
        <c:crosses val="autoZero"/>
        <c:auto val="1"/>
        <c:lblAlgn val="ctr"/>
        <c:lblOffset val="100"/>
        <c:tickLblSkip val="5"/>
        <c:tickMarkSkip val="5"/>
        <c:noMultiLvlLbl val="0"/>
      </c:catAx>
      <c:valAx>
        <c:axId val="135574656"/>
        <c:scaling>
          <c:orientation val="minMax"/>
          <c:max val="2.5000000000000005E-2"/>
          <c:min val="-2.5000000000000005E-2"/>
        </c:scaling>
        <c:delete val="0"/>
        <c:axPos val="l"/>
        <c:majorGridlines/>
        <c:title>
          <c:tx>
            <c:rich>
              <a:bodyPr rot="-5400000" vert="horz"/>
              <a:lstStyle/>
              <a:p>
                <a:pPr>
                  <a:defRPr/>
                </a:pPr>
                <a:r>
                  <a:rPr lang="en-US"/>
                  <a:t>en % du PIB</a:t>
                </a:r>
              </a:p>
            </c:rich>
          </c:tx>
          <c:layout>
            <c:manualLayout>
              <c:xMode val="edge"/>
              <c:yMode val="edge"/>
              <c:x val="6.4389172892908627E-3"/>
              <c:y val="0.31953727144866384"/>
            </c:manualLayout>
          </c:layout>
          <c:overlay val="0"/>
        </c:title>
        <c:numFmt formatCode="0.0%" sourceLinked="0"/>
        <c:majorTickMark val="out"/>
        <c:minorTickMark val="none"/>
        <c:tickLblPos val="nextTo"/>
        <c:crossAx val="135572864"/>
        <c:crosses val="autoZero"/>
        <c:crossBetween val="between"/>
        <c:majorUnit val="1.0000000000000002E-2"/>
      </c:valAx>
    </c:plotArea>
    <c:legend>
      <c:legendPos val="b"/>
      <c:layout/>
      <c:overlay val="0"/>
    </c:legend>
    <c:plotVisOnly val="1"/>
    <c:dispBlanksAs val="gap"/>
    <c:showDLblsOverMax val="0"/>
  </c:chart>
  <c:spPr>
    <a:solidFill>
      <a:schemeClr val="accent1">
        <a:lumMod val="40000"/>
        <a:lumOff val="60000"/>
      </a:schemeClr>
    </a:solidFill>
    <a:ln>
      <a:solidFill>
        <a:schemeClr val="tx2"/>
      </a:solidFill>
    </a:ln>
  </c:spPr>
  <c:txPr>
    <a:bodyPr/>
    <a:lstStyle/>
    <a:p>
      <a:pPr>
        <a:defRPr>
          <a:solidFill>
            <a:srgbClr val="002060"/>
          </a:solidFill>
        </a:defRPr>
      </a:pPr>
      <a:endParaRPr lang="fr-FR"/>
    </a:p>
  </c:txPr>
  <c:printSettings>
    <c:headerFooter/>
    <c:pageMargins b="0.75000000000000033" l="0.70000000000000029" r="0.70000000000000029" t="0.75000000000000033" header="0.30000000000000016" footer="0.30000000000000016"/>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882371794871789"/>
          <c:y val="3.2064285714285698E-2"/>
          <c:w val="0.80694444444444535"/>
          <c:h val="0.69883888888888934"/>
        </c:manualLayout>
      </c:layout>
      <c:lineChart>
        <c:grouping val="standard"/>
        <c:varyColors val="0"/>
        <c:ser>
          <c:idx val="5"/>
          <c:order val="0"/>
          <c:tx>
            <c:strRef>
              <c:f>'Fig 2.3'!$C$10</c:f>
              <c:strCache>
                <c:ptCount val="1"/>
                <c:pt idx="0">
                  <c:v>Obs</c:v>
                </c:pt>
              </c:strCache>
            </c:strRef>
          </c:tx>
          <c:spPr>
            <a:ln w="50800">
              <a:solidFill>
                <a:schemeClr val="bg1">
                  <a:lumMod val="50000"/>
                </a:schemeClr>
              </a:solidFill>
            </a:ln>
          </c:spPr>
          <c:marker>
            <c:symbol val="none"/>
          </c:marker>
          <c:cat>
            <c:numRef>
              <c:f>'Fig 2.3'!$D$4:$BV$4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2.3'!$D$10:$BV$10</c:f>
              <c:numCache>
                <c:formatCode>0.00</c:formatCode>
                <c:ptCount val="71"/>
                <c:pt idx="2" formatCode="0.0">
                  <c:v>2.1312780391996733</c:v>
                </c:pt>
                <c:pt idx="3" formatCode="0.0">
                  <c:v>2.0909121925510612</c:v>
                </c:pt>
                <c:pt idx="4" formatCode="0.0">
                  <c:v>2.0455005667449142</c:v>
                </c:pt>
                <c:pt idx="5" formatCode="0.0">
                  <c:v>2.0074534460999272</c:v>
                </c:pt>
                <c:pt idx="6" formatCode="0.0">
                  <c:v>1.9782897992079767</c:v>
                </c:pt>
                <c:pt idx="7" formatCode="0.0">
                  <c:v>1.9518045987240016</c:v>
                </c:pt>
                <c:pt idx="8" formatCode="0.0">
                  <c:v>1.9077929607261692</c:v>
                </c:pt>
                <c:pt idx="9" formatCode="0.0">
                  <c:v>1.8393857534436882</c:v>
                </c:pt>
                <c:pt idx="10" formatCode="0.0">
                  <c:v>1.8001882862329541</c:v>
                </c:pt>
                <c:pt idx="11" formatCode="0.0">
                  <c:v>1.7810586181761532</c:v>
                </c:pt>
                <c:pt idx="12" formatCode="0.0">
                  <c:v>1.7715313025547654</c:v>
                </c:pt>
                <c:pt idx="13" formatCode="0.0">
                  <c:v>1.7553751736541698</c:v>
                </c:pt>
                <c:pt idx="14" formatCode="0.0">
                  <c:v>1.7377858020140509</c:v>
                </c:pt>
                <c:pt idx="15" formatCode="0.0">
                  <c:v>1.7222163829204373</c:v>
                </c:pt>
                <c:pt idx="16" formatCode="0.0">
                  <c:v>1.7212528893364221</c:v>
                </c:pt>
                <c:pt idx="17" formatCode="0.0">
                  <c:v>1.7287481905917828</c:v>
                </c:pt>
              </c:numCache>
            </c:numRef>
          </c:val>
          <c:smooth val="0"/>
          <c:extLst>
            <c:ext xmlns:c16="http://schemas.microsoft.com/office/drawing/2014/chart" uri="{C3380CC4-5D6E-409C-BE32-E72D297353CC}">
              <c16:uniqueId val="{00000000-5797-4750-8299-59155D918DF8}"/>
            </c:ext>
          </c:extLst>
        </c:ser>
        <c:ser>
          <c:idx val="0"/>
          <c:order val="1"/>
          <c:tx>
            <c:strRef>
              <c:f>'Fig 2.1 arr'!#REF!</c:f>
              <c:strCache>
                <c:ptCount val="1"/>
                <c:pt idx="0">
                  <c:v>#REF!</c:v>
                </c:pt>
              </c:strCache>
            </c:strRef>
          </c:tx>
          <c:spPr>
            <a:ln w="22225">
              <a:solidFill>
                <a:schemeClr val="tx1"/>
              </a:solidFill>
            </a:ln>
          </c:spPr>
          <c:marker>
            <c:symbol val="x"/>
            <c:size val="4"/>
            <c:spPr>
              <a:noFill/>
              <a:ln>
                <a:solidFill>
                  <a:schemeClr val="tx1"/>
                </a:solidFill>
              </a:ln>
            </c:spPr>
          </c:marker>
          <c:cat>
            <c:numRef>
              <c:f>'Fig 2.3'!$D$4:$BV$4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 arr'!#REF!</c:f>
              <c:numCache>
                <c:formatCode>General</c:formatCode>
                <c:ptCount val="1"/>
                <c:pt idx="0">
                  <c:v>1</c:v>
                </c:pt>
              </c:numCache>
            </c:numRef>
          </c:val>
          <c:smooth val="0"/>
          <c:extLst>
            <c:ext xmlns:c16="http://schemas.microsoft.com/office/drawing/2014/chart" uri="{C3380CC4-5D6E-409C-BE32-E72D297353CC}">
              <c16:uniqueId val="{00000001-5797-4750-8299-59155D918DF8}"/>
            </c:ext>
          </c:extLst>
        </c:ser>
        <c:ser>
          <c:idx val="1"/>
          <c:order val="2"/>
          <c:tx>
            <c:strRef>
              <c:f>'Fig 2.3'!$C$11</c:f>
              <c:strCache>
                <c:ptCount val="1"/>
                <c:pt idx="0">
                  <c:v>1,8%</c:v>
                </c:pt>
              </c:strCache>
            </c:strRef>
          </c:tx>
          <c:spPr>
            <a:ln w="28575">
              <a:solidFill>
                <a:srgbClr val="006600"/>
              </a:solidFill>
            </a:ln>
          </c:spPr>
          <c:marker>
            <c:symbol val="none"/>
          </c:marker>
          <c:cat>
            <c:numRef>
              <c:f>'Fig 2.3'!$D$4:$BV$4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2.3'!$D$11:$BV$11</c:f>
              <c:numCache>
                <c:formatCode>0.0%</c:formatCode>
                <c:ptCount val="71"/>
                <c:pt idx="17" formatCode="0.0">
                  <c:v>1.7287481905917828</c:v>
                </c:pt>
                <c:pt idx="18" formatCode="0.0">
                  <c:v>1.7287819819444596</c:v>
                </c:pt>
                <c:pt idx="19" formatCode="0.0">
                  <c:v>1.7293729675576293</c:v>
                </c:pt>
                <c:pt idx="20" formatCode="0.0">
                  <c:v>1.716149145243816</c:v>
                </c:pt>
                <c:pt idx="21" formatCode="0.0">
                  <c:v>1.6989322004496112</c:v>
                </c:pt>
                <c:pt idx="22" formatCode="0.0">
                  <c:v>1.6849743788288074</c:v>
                </c:pt>
                <c:pt idx="23" formatCode="0.0">
                  <c:v>1.6740048683897066</c:v>
                </c:pt>
                <c:pt idx="24" formatCode="0.0">
                  <c:v>1.6587772748457057</c:v>
                </c:pt>
                <c:pt idx="25" formatCode="0.0">
                  <c:v>1.6428496024527195</c:v>
                </c:pt>
                <c:pt idx="26" formatCode="0.0">
                  <c:v>1.6267924373676881</c:v>
                </c:pt>
                <c:pt idx="27" formatCode="0.0">
                  <c:v>1.6127074720272625</c:v>
                </c:pt>
                <c:pt idx="28" formatCode="0.0">
                  <c:v>1.5956885809503532</c:v>
                </c:pt>
                <c:pt idx="29" formatCode="0.0">
                  <c:v>1.5847789781786312</c:v>
                </c:pt>
                <c:pt idx="30" formatCode="0.0">
                  <c:v>1.5753734204438987</c:v>
                </c:pt>
                <c:pt idx="31" formatCode="0.0">
                  <c:v>1.5632360089570756</c:v>
                </c:pt>
                <c:pt idx="32" formatCode="0.0">
                  <c:v>1.5519098685007016</c:v>
                </c:pt>
                <c:pt idx="33" formatCode="0.0">
                  <c:v>1.5422466524887921</c:v>
                </c:pt>
                <c:pt idx="34" formatCode="0.0">
                  <c:v>1.5297695381556371</c:v>
                </c:pt>
                <c:pt idx="35" formatCode="0.0">
                  <c:v>1.5173199218985707</c:v>
                </c:pt>
                <c:pt idx="36" formatCode="0.0">
                  <c:v>1.5040850949497977</c:v>
                </c:pt>
                <c:pt idx="37" formatCode="0.0">
                  <c:v>1.4917595566398416</c:v>
                </c:pt>
                <c:pt idx="38" formatCode="0.0">
                  <c:v>1.4809953525236568</c:v>
                </c:pt>
                <c:pt idx="39" formatCode="0.0">
                  <c:v>1.47255303887703</c:v>
                </c:pt>
                <c:pt idx="40" formatCode="0.0">
                  <c:v>1.4622116437858883</c:v>
                </c:pt>
                <c:pt idx="41" formatCode="0.0">
                  <c:v>1.4504587585157769</c:v>
                </c:pt>
                <c:pt idx="42" formatCode="0.0">
                  <c:v>1.4378222871615376</c:v>
                </c:pt>
                <c:pt idx="43" formatCode="0.0">
                  <c:v>1.4259470466998494</c:v>
                </c:pt>
                <c:pt idx="44" formatCode="0.0">
                  <c:v>1.4191256087226016</c:v>
                </c:pt>
                <c:pt idx="45" formatCode="0.0">
                  <c:v>1.4141692075455226</c:v>
                </c:pt>
                <c:pt idx="46" formatCode="0.0">
                  <c:v>1.4029677209374929</c:v>
                </c:pt>
                <c:pt idx="47" formatCode="0.0">
                  <c:v>1.3942986582478427</c:v>
                </c:pt>
                <c:pt idx="48" formatCode="0.0">
                  <c:v>1.3849404788643886</c:v>
                </c:pt>
                <c:pt idx="49" formatCode="0.0">
                  <c:v>1.3760661863220627</c:v>
                </c:pt>
                <c:pt idx="50" formatCode="0.0">
                  <c:v>1.3671951656119186</c:v>
                </c:pt>
                <c:pt idx="51" formatCode="0.0">
                  <c:v>1.3587148829769977</c:v>
                </c:pt>
                <c:pt idx="52" formatCode="0.0">
                  <c:v>1.348860789818134</c:v>
                </c:pt>
                <c:pt idx="53" formatCode="0.0">
                  <c:v>1.3432786552612868</c:v>
                </c:pt>
                <c:pt idx="54" formatCode="0.0">
                  <c:v>1.339206744217313</c:v>
                </c:pt>
                <c:pt idx="55" formatCode="0.0">
                  <c:v>1.3345650767660286</c:v>
                </c:pt>
                <c:pt idx="56" formatCode="0.0">
                  <c:v>1.3294615633089173</c:v>
                </c:pt>
                <c:pt idx="57" formatCode="0.0">
                  <c:v>1.3226537483588108</c:v>
                </c:pt>
                <c:pt idx="58" formatCode="0.0">
                  <c:v>1.3203217170988888</c:v>
                </c:pt>
                <c:pt idx="59" formatCode="0.0">
                  <c:v>1.316917225538329</c:v>
                </c:pt>
                <c:pt idx="60" formatCode="0.0">
                  <c:v>1.3124540771886291</c:v>
                </c:pt>
                <c:pt idx="61" formatCode="0.0">
                  <c:v>1.3101601429480736</c:v>
                </c:pt>
                <c:pt idx="62" formatCode="0.0">
                  <c:v>1.3078230132424173</c:v>
                </c:pt>
                <c:pt idx="63" formatCode="0.0">
                  <c:v>1.3056656055304827</c:v>
                </c:pt>
                <c:pt idx="64" formatCode="0.0">
                  <c:v>1.30115272817049</c:v>
                </c:pt>
                <c:pt idx="65" formatCode="0.0">
                  <c:v>1.294787225411038</c:v>
                </c:pt>
                <c:pt idx="66" formatCode="0.0">
                  <c:v>1.2909447389211954</c:v>
                </c:pt>
                <c:pt idx="67" formatCode="0.0">
                  <c:v>1.2838467191667722</c:v>
                </c:pt>
                <c:pt idx="68" formatCode="0.0">
                  <c:v>1.2767008825424815</c:v>
                </c:pt>
                <c:pt idx="69" formatCode="0.0">
                  <c:v>1.2702278092777022</c:v>
                </c:pt>
                <c:pt idx="70" formatCode="0.0">
                  <c:v>1.259673093431819</c:v>
                </c:pt>
              </c:numCache>
            </c:numRef>
          </c:val>
          <c:smooth val="0"/>
          <c:extLst>
            <c:ext xmlns:c16="http://schemas.microsoft.com/office/drawing/2014/chart" uri="{C3380CC4-5D6E-409C-BE32-E72D297353CC}">
              <c16:uniqueId val="{00000002-5797-4750-8299-59155D918DF8}"/>
            </c:ext>
          </c:extLst>
        </c:ser>
        <c:ser>
          <c:idx val="2"/>
          <c:order val="3"/>
          <c:tx>
            <c:strRef>
              <c:f>'Fig 2.3'!$C$12</c:f>
              <c:strCache>
                <c:ptCount val="1"/>
                <c:pt idx="0">
                  <c:v>1,5%</c:v>
                </c:pt>
              </c:strCache>
            </c:strRef>
          </c:tx>
          <c:spPr>
            <a:ln w="28575">
              <a:solidFill>
                <a:schemeClr val="accent5">
                  <a:lumMod val="75000"/>
                </a:schemeClr>
              </a:solidFill>
            </a:ln>
          </c:spPr>
          <c:marker>
            <c:symbol val="none"/>
          </c:marker>
          <c:cat>
            <c:numRef>
              <c:f>'Fig 2.3'!$D$4:$BV$4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2.3'!$D$12:$BV$12</c:f>
              <c:numCache>
                <c:formatCode>0.0%</c:formatCode>
                <c:ptCount val="71"/>
                <c:pt idx="17" formatCode="0.0">
                  <c:v>1.7287481905917828</c:v>
                </c:pt>
                <c:pt idx="18" formatCode="0.0">
                  <c:v>1.7287819819444596</c:v>
                </c:pt>
                <c:pt idx="19" formatCode="0.0">
                  <c:v>1.7293729675576293</c:v>
                </c:pt>
                <c:pt idx="20" formatCode="0.0">
                  <c:v>1.716149145243816</c:v>
                </c:pt>
                <c:pt idx="21" formatCode="0.0">
                  <c:v>1.6989322004496112</c:v>
                </c:pt>
                <c:pt idx="22" formatCode="0.0">
                  <c:v>1.6849743788288074</c:v>
                </c:pt>
                <c:pt idx="23" formatCode="0.0">
                  <c:v>1.6740048683897066</c:v>
                </c:pt>
                <c:pt idx="24" formatCode="0.0">
                  <c:v>1.6587772748457057</c:v>
                </c:pt>
                <c:pt idx="25" formatCode="0.0">
                  <c:v>1.6428496024527195</c:v>
                </c:pt>
                <c:pt idx="26" formatCode="0.0">
                  <c:v>1.6267924373676881</c:v>
                </c:pt>
                <c:pt idx="27" formatCode="0.0">
                  <c:v>1.6127074720272625</c:v>
                </c:pt>
                <c:pt idx="28" formatCode="0.0">
                  <c:v>1.5956885809503532</c:v>
                </c:pt>
                <c:pt idx="29" formatCode="0.0">
                  <c:v>1.5847789781786312</c:v>
                </c:pt>
                <c:pt idx="30" formatCode="0.0">
                  <c:v>1.5753734204438987</c:v>
                </c:pt>
                <c:pt idx="31" formatCode="0.0">
                  <c:v>1.5632360089570756</c:v>
                </c:pt>
                <c:pt idx="32" formatCode="0.0">
                  <c:v>1.5519098685007016</c:v>
                </c:pt>
                <c:pt idx="33" formatCode="0.0">
                  <c:v>1.5422466524887921</c:v>
                </c:pt>
                <c:pt idx="34" formatCode="0.0">
                  <c:v>1.5297695381556371</c:v>
                </c:pt>
                <c:pt idx="35" formatCode="0.0">
                  <c:v>1.5173199218985707</c:v>
                </c:pt>
                <c:pt idx="36" formatCode="0.0">
                  <c:v>1.5040850949497977</c:v>
                </c:pt>
                <c:pt idx="37" formatCode="0.0">
                  <c:v>1.4917595566398416</c:v>
                </c:pt>
                <c:pt idx="38" formatCode="0.0">
                  <c:v>1.4809953525236568</c:v>
                </c:pt>
                <c:pt idx="39" formatCode="0.0">
                  <c:v>1.47255303887703</c:v>
                </c:pt>
                <c:pt idx="40" formatCode="0.0">
                  <c:v>1.4622116437858883</c:v>
                </c:pt>
                <c:pt idx="41" formatCode="0.0">
                  <c:v>1.4504587585157769</c:v>
                </c:pt>
                <c:pt idx="42" formatCode="0.0">
                  <c:v>1.4378222871615376</c:v>
                </c:pt>
                <c:pt idx="43" formatCode="0.0">
                  <c:v>1.4259470466998494</c:v>
                </c:pt>
                <c:pt idx="44" formatCode="0.0">
                  <c:v>1.4191256087226016</c:v>
                </c:pt>
                <c:pt idx="45" formatCode="0.0">
                  <c:v>1.4141692075455226</c:v>
                </c:pt>
                <c:pt idx="46" formatCode="0.0">
                  <c:v>1.4029677209374929</c:v>
                </c:pt>
                <c:pt idx="47" formatCode="0.0">
                  <c:v>1.3942986582478427</c:v>
                </c:pt>
                <c:pt idx="48" formatCode="0.0">
                  <c:v>1.3849404788643886</c:v>
                </c:pt>
                <c:pt idx="49" formatCode="0.0">
                  <c:v>1.3760661863220627</c:v>
                </c:pt>
                <c:pt idx="50" formatCode="0.0">
                  <c:v>1.3671951656119186</c:v>
                </c:pt>
                <c:pt idx="51" formatCode="0.0">
                  <c:v>1.3587148829769977</c:v>
                </c:pt>
                <c:pt idx="52" formatCode="0.0">
                  <c:v>1.348860789818134</c:v>
                </c:pt>
                <c:pt idx="53" formatCode="0.0">
                  <c:v>1.3432786552612868</c:v>
                </c:pt>
                <c:pt idx="54" formatCode="0.0">
                  <c:v>1.339206744217313</c:v>
                </c:pt>
                <c:pt idx="55" formatCode="0.0">
                  <c:v>1.3345650767660286</c:v>
                </c:pt>
                <c:pt idx="56" formatCode="0.0">
                  <c:v>1.3294615633089173</c:v>
                </c:pt>
                <c:pt idx="57" formatCode="0.0">
                  <c:v>1.3226537483588108</c:v>
                </c:pt>
                <c:pt idx="58" formatCode="0.0">
                  <c:v>1.3203217170988888</c:v>
                </c:pt>
                <c:pt idx="59" formatCode="0.0">
                  <c:v>1.316917225538329</c:v>
                </c:pt>
                <c:pt idx="60" formatCode="0.0">
                  <c:v>1.3124540771886291</c:v>
                </c:pt>
                <c:pt idx="61" formatCode="0.0">
                  <c:v>1.3101601429480736</c:v>
                </c:pt>
                <c:pt idx="62" formatCode="0.0">
                  <c:v>1.3078230132424173</c:v>
                </c:pt>
                <c:pt idx="63" formatCode="0.0">
                  <c:v>1.3056656055304827</c:v>
                </c:pt>
                <c:pt idx="64" formatCode="0.0">
                  <c:v>1.30115272817049</c:v>
                </c:pt>
                <c:pt idx="65" formatCode="0.0">
                  <c:v>1.294787225411038</c:v>
                </c:pt>
                <c:pt idx="66" formatCode="0.0">
                  <c:v>1.2909447389211954</c:v>
                </c:pt>
                <c:pt idx="67" formatCode="0.0">
                  <c:v>1.2838467191667722</c:v>
                </c:pt>
                <c:pt idx="68" formatCode="0.0">
                  <c:v>1.2767008825424815</c:v>
                </c:pt>
                <c:pt idx="69" formatCode="0.0">
                  <c:v>1.2702278092777022</c:v>
                </c:pt>
                <c:pt idx="70" formatCode="0.0">
                  <c:v>1.259673093431819</c:v>
                </c:pt>
              </c:numCache>
            </c:numRef>
          </c:val>
          <c:smooth val="0"/>
          <c:extLst>
            <c:ext xmlns:c16="http://schemas.microsoft.com/office/drawing/2014/chart" uri="{C3380CC4-5D6E-409C-BE32-E72D297353CC}">
              <c16:uniqueId val="{00000003-5797-4750-8299-59155D918DF8}"/>
            </c:ext>
          </c:extLst>
        </c:ser>
        <c:ser>
          <c:idx val="3"/>
          <c:order val="4"/>
          <c:tx>
            <c:strRef>
              <c:f>'Fig 2.3'!$C$13</c:f>
              <c:strCache>
                <c:ptCount val="1"/>
                <c:pt idx="0">
                  <c:v>1,3%</c:v>
                </c:pt>
              </c:strCache>
            </c:strRef>
          </c:tx>
          <c:spPr>
            <a:ln w="28575">
              <a:solidFill>
                <a:schemeClr val="accent6">
                  <a:lumMod val="75000"/>
                </a:schemeClr>
              </a:solidFill>
            </a:ln>
          </c:spPr>
          <c:marker>
            <c:symbol val="none"/>
          </c:marker>
          <c:cat>
            <c:numRef>
              <c:f>'Fig 2.3'!$D$4:$BV$4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2.3'!$D$13:$BV$13</c:f>
              <c:numCache>
                <c:formatCode>0.0%</c:formatCode>
                <c:ptCount val="71"/>
                <c:pt idx="17" formatCode="0.0">
                  <c:v>1.7287481905917828</c:v>
                </c:pt>
                <c:pt idx="18" formatCode="0.0">
                  <c:v>1.7287819819444596</c:v>
                </c:pt>
                <c:pt idx="19" formatCode="0.0">
                  <c:v>1.7293729675576293</c:v>
                </c:pt>
                <c:pt idx="20" formatCode="0.0">
                  <c:v>1.716149145243816</c:v>
                </c:pt>
                <c:pt idx="21" formatCode="0.0">
                  <c:v>1.6989322004496112</c:v>
                </c:pt>
                <c:pt idx="22" formatCode="0.0">
                  <c:v>1.6849743788288074</c:v>
                </c:pt>
                <c:pt idx="23" formatCode="0.0">
                  <c:v>1.6740048683897066</c:v>
                </c:pt>
                <c:pt idx="24" formatCode="0.0">
                  <c:v>1.6587772748457057</c:v>
                </c:pt>
                <c:pt idx="25" formatCode="0.0">
                  <c:v>1.6428496024527195</c:v>
                </c:pt>
                <c:pt idx="26" formatCode="0.0">
                  <c:v>1.6267924373676881</c:v>
                </c:pt>
                <c:pt idx="27" formatCode="0.0">
                  <c:v>1.6127074720272625</c:v>
                </c:pt>
                <c:pt idx="28" formatCode="0.0">
                  <c:v>1.5956885809503532</c:v>
                </c:pt>
                <c:pt idx="29" formatCode="0.0">
                  <c:v>1.5847789781786312</c:v>
                </c:pt>
                <c:pt idx="30" formatCode="0.0">
                  <c:v>1.5753734204438987</c:v>
                </c:pt>
                <c:pt idx="31" formatCode="0.0">
                  <c:v>1.5632360089570756</c:v>
                </c:pt>
                <c:pt idx="32" formatCode="0.0">
                  <c:v>1.5519098685007016</c:v>
                </c:pt>
                <c:pt idx="33" formatCode="0.0">
                  <c:v>1.5422466524887921</c:v>
                </c:pt>
                <c:pt idx="34" formatCode="0.0">
                  <c:v>1.5297695381556371</c:v>
                </c:pt>
                <c:pt idx="35" formatCode="0.0">
                  <c:v>1.5173199218985707</c:v>
                </c:pt>
                <c:pt idx="36" formatCode="0.0">
                  <c:v>1.5040850949497977</c:v>
                </c:pt>
                <c:pt idx="37" formatCode="0.0">
                  <c:v>1.4917595566398416</c:v>
                </c:pt>
                <c:pt idx="38" formatCode="0.0">
                  <c:v>1.4809953525236568</c:v>
                </c:pt>
                <c:pt idx="39" formatCode="0.0">
                  <c:v>1.47255303887703</c:v>
                </c:pt>
                <c:pt idx="40" formatCode="0.0">
                  <c:v>1.4622116437858883</c:v>
                </c:pt>
                <c:pt idx="41" formatCode="0.0">
                  <c:v>1.4504587585157769</c:v>
                </c:pt>
                <c:pt idx="42" formatCode="0.0">
                  <c:v>1.4378222871615376</c:v>
                </c:pt>
                <c:pt idx="43" formatCode="0.0">
                  <c:v>1.4259470466998494</c:v>
                </c:pt>
                <c:pt idx="44" formatCode="0.0">
                  <c:v>1.4191256087226016</c:v>
                </c:pt>
                <c:pt idx="45" formatCode="0.0">
                  <c:v>1.4141692075455226</c:v>
                </c:pt>
                <c:pt idx="46" formatCode="0.0">
                  <c:v>1.4029677209374929</c:v>
                </c:pt>
                <c:pt idx="47" formatCode="0.0">
                  <c:v>1.3942986582478427</c:v>
                </c:pt>
                <c:pt idx="48" formatCode="0.0">
                  <c:v>1.3849404788643886</c:v>
                </c:pt>
                <c:pt idx="49" formatCode="0.0">
                  <c:v>1.3760661863220627</c:v>
                </c:pt>
                <c:pt idx="50" formatCode="0.0">
                  <c:v>1.3671951656119186</c:v>
                </c:pt>
                <c:pt idx="51" formatCode="0.0">
                  <c:v>1.3587148829769977</c:v>
                </c:pt>
                <c:pt idx="52" formatCode="0.0">
                  <c:v>1.348860789818134</c:v>
                </c:pt>
                <c:pt idx="53" formatCode="0.0">
                  <c:v>1.3432786552612868</c:v>
                </c:pt>
                <c:pt idx="54" formatCode="0.0">
                  <c:v>1.339206744217313</c:v>
                </c:pt>
                <c:pt idx="55" formatCode="0.0">
                  <c:v>1.3345650767660286</c:v>
                </c:pt>
                <c:pt idx="56" formatCode="0.0">
                  <c:v>1.3294615633089173</c:v>
                </c:pt>
                <c:pt idx="57" formatCode="0.0">
                  <c:v>1.3226537483588108</c:v>
                </c:pt>
                <c:pt idx="58" formatCode="0.0">
                  <c:v>1.3203217170988888</c:v>
                </c:pt>
                <c:pt idx="59" formatCode="0.0">
                  <c:v>1.316917225538329</c:v>
                </c:pt>
                <c:pt idx="60" formatCode="0.0">
                  <c:v>1.3124540771886291</c:v>
                </c:pt>
                <c:pt idx="61" formatCode="0.0">
                  <c:v>1.3101601429480736</c:v>
                </c:pt>
                <c:pt idx="62" formatCode="0.0">
                  <c:v>1.3078230132424173</c:v>
                </c:pt>
                <c:pt idx="63" formatCode="0.0">
                  <c:v>1.3056656055304827</c:v>
                </c:pt>
                <c:pt idx="64" formatCode="0.0">
                  <c:v>1.30115272817049</c:v>
                </c:pt>
                <c:pt idx="65" formatCode="0.0">
                  <c:v>1.294787225411038</c:v>
                </c:pt>
                <c:pt idx="66" formatCode="0.0">
                  <c:v>1.2909447389211954</c:v>
                </c:pt>
                <c:pt idx="67" formatCode="0.0">
                  <c:v>1.2838467191667722</c:v>
                </c:pt>
                <c:pt idx="68" formatCode="0.0">
                  <c:v>1.2767008825424815</c:v>
                </c:pt>
                <c:pt idx="69" formatCode="0.0">
                  <c:v>1.2702278092777022</c:v>
                </c:pt>
                <c:pt idx="70" formatCode="0.0">
                  <c:v>1.259673093431819</c:v>
                </c:pt>
              </c:numCache>
            </c:numRef>
          </c:val>
          <c:smooth val="0"/>
          <c:extLst>
            <c:ext xmlns:c16="http://schemas.microsoft.com/office/drawing/2014/chart" uri="{C3380CC4-5D6E-409C-BE32-E72D297353CC}">
              <c16:uniqueId val="{00000004-5797-4750-8299-59155D918DF8}"/>
            </c:ext>
          </c:extLst>
        </c:ser>
        <c:ser>
          <c:idx val="4"/>
          <c:order val="5"/>
          <c:tx>
            <c:strRef>
              <c:f>'Fig 2.3'!$C$14</c:f>
              <c:strCache>
                <c:ptCount val="1"/>
                <c:pt idx="0">
                  <c:v>1%</c:v>
                </c:pt>
              </c:strCache>
            </c:strRef>
          </c:tx>
          <c:spPr>
            <a:ln w="28575">
              <a:solidFill>
                <a:srgbClr val="800000"/>
              </a:solidFill>
            </a:ln>
          </c:spPr>
          <c:marker>
            <c:symbol val="none"/>
          </c:marker>
          <c:cat>
            <c:numRef>
              <c:f>'Fig 2.3'!$D$4:$BV$4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2.3'!$D$14:$BV$14</c:f>
              <c:numCache>
                <c:formatCode>0.0%</c:formatCode>
                <c:ptCount val="71"/>
                <c:pt idx="17" formatCode="0.0">
                  <c:v>1.7287481905917828</c:v>
                </c:pt>
                <c:pt idx="18" formatCode="0.0">
                  <c:v>1.7287819819444596</c:v>
                </c:pt>
                <c:pt idx="19" formatCode="0.0">
                  <c:v>1.7293729675576293</c:v>
                </c:pt>
                <c:pt idx="20" formatCode="0.0">
                  <c:v>1.716149145243816</c:v>
                </c:pt>
                <c:pt idx="21" formatCode="0.0">
                  <c:v>1.6989322004496112</c:v>
                </c:pt>
                <c:pt idx="22" formatCode="0.0">
                  <c:v>1.6849743788288074</c:v>
                </c:pt>
                <c:pt idx="23" formatCode="0.0">
                  <c:v>1.6740048683897066</c:v>
                </c:pt>
                <c:pt idx="24" formatCode="0.0">
                  <c:v>1.6587772748457057</c:v>
                </c:pt>
                <c:pt idx="25" formatCode="0.0">
                  <c:v>1.6428496024527195</c:v>
                </c:pt>
                <c:pt idx="26" formatCode="0.0">
                  <c:v>1.6267924373676881</c:v>
                </c:pt>
                <c:pt idx="27" formatCode="0.0">
                  <c:v>1.6127074720272625</c:v>
                </c:pt>
                <c:pt idx="28" formatCode="0.0">
                  <c:v>1.5956885809503532</c:v>
                </c:pt>
                <c:pt idx="29" formatCode="0.0">
                  <c:v>1.5847789781786312</c:v>
                </c:pt>
                <c:pt idx="30" formatCode="0.0">
                  <c:v>1.5753734204438987</c:v>
                </c:pt>
                <c:pt idx="31" formatCode="0.0">
                  <c:v>1.5632360089570756</c:v>
                </c:pt>
                <c:pt idx="32" formatCode="0.0">
                  <c:v>1.5519098685007016</c:v>
                </c:pt>
                <c:pt idx="33" formatCode="0.0">
                  <c:v>1.5422466524887921</c:v>
                </c:pt>
                <c:pt idx="34" formatCode="0.0">
                  <c:v>1.5297695381556371</c:v>
                </c:pt>
                <c:pt idx="35" formatCode="0.0">
                  <c:v>1.5173199218985707</c:v>
                </c:pt>
                <c:pt idx="36" formatCode="0.0">
                  <c:v>1.5040850949497977</c:v>
                </c:pt>
                <c:pt idx="37" formatCode="0.0">
                  <c:v>1.4917595566398416</c:v>
                </c:pt>
                <c:pt idx="38" formatCode="0.0">
                  <c:v>1.4809953525236568</c:v>
                </c:pt>
                <c:pt idx="39" formatCode="0.0">
                  <c:v>1.47255303887703</c:v>
                </c:pt>
                <c:pt idx="40" formatCode="0.0">
                  <c:v>1.4622116437858883</c:v>
                </c:pt>
                <c:pt idx="41" formatCode="0.0">
                  <c:v>1.4504587585157769</c:v>
                </c:pt>
                <c:pt idx="42" formatCode="0.0">
                  <c:v>1.4378222871615376</c:v>
                </c:pt>
                <c:pt idx="43" formatCode="0.0">
                  <c:v>1.4259470466998494</c:v>
                </c:pt>
                <c:pt idx="44" formatCode="0.0">
                  <c:v>1.4191256087226016</c:v>
                </c:pt>
                <c:pt idx="45" formatCode="0.0">
                  <c:v>1.4141692075455226</c:v>
                </c:pt>
                <c:pt idx="46" formatCode="0.0">
                  <c:v>1.4029677209374929</c:v>
                </c:pt>
                <c:pt idx="47" formatCode="0.0">
                  <c:v>1.3942986582478427</c:v>
                </c:pt>
                <c:pt idx="48" formatCode="0.0">
                  <c:v>1.3849404788643886</c:v>
                </c:pt>
                <c:pt idx="49" formatCode="0.0">
                  <c:v>1.3760661863220627</c:v>
                </c:pt>
                <c:pt idx="50" formatCode="0.0">
                  <c:v>1.3671951656119186</c:v>
                </c:pt>
                <c:pt idx="51" formatCode="0.0">
                  <c:v>1.3587148829769977</c:v>
                </c:pt>
                <c:pt idx="52" formatCode="0.0">
                  <c:v>1.348860789818134</c:v>
                </c:pt>
                <c:pt idx="53" formatCode="0.0">
                  <c:v>1.3432786552612868</c:v>
                </c:pt>
                <c:pt idx="54" formatCode="0.0">
                  <c:v>1.339206744217313</c:v>
                </c:pt>
                <c:pt idx="55" formatCode="0.0">
                  <c:v>1.3345650767660286</c:v>
                </c:pt>
                <c:pt idx="56" formatCode="0.0">
                  <c:v>1.3294615633089173</c:v>
                </c:pt>
                <c:pt idx="57" formatCode="0.0">
                  <c:v>1.3226537483588108</c:v>
                </c:pt>
                <c:pt idx="58" formatCode="0.0">
                  <c:v>1.3203217170988888</c:v>
                </c:pt>
                <c:pt idx="59" formatCode="0.0">
                  <c:v>1.316917225538329</c:v>
                </c:pt>
                <c:pt idx="60" formatCode="0.0">
                  <c:v>1.3124540771886291</c:v>
                </c:pt>
                <c:pt idx="61" formatCode="0.0">
                  <c:v>1.3101601429480736</c:v>
                </c:pt>
                <c:pt idx="62" formatCode="0.0">
                  <c:v>1.3078230132424173</c:v>
                </c:pt>
                <c:pt idx="63" formatCode="0.0">
                  <c:v>1.3056656055304827</c:v>
                </c:pt>
                <c:pt idx="64" formatCode="0.0">
                  <c:v>1.30115272817049</c:v>
                </c:pt>
                <c:pt idx="65" formatCode="0.0">
                  <c:v>1.294787225411038</c:v>
                </c:pt>
                <c:pt idx="66" formatCode="0.0">
                  <c:v>1.2909447389211954</c:v>
                </c:pt>
                <c:pt idx="67" formatCode="0.0">
                  <c:v>1.2838467191667722</c:v>
                </c:pt>
                <c:pt idx="68" formatCode="0.0">
                  <c:v>1.2767008825424815</c:v>
                </c:pt>
                <c:pt idx="69" formatCode="0.0">
                  <c:v>1.2702278092777022</c:v>
                </c:pt>
                <c:pt idx="70" formatCode="0.0">
                  <c:v>1.259673093431819</c:v>
                </c:pt>
              </c:numCache>
            </c:numRef>
          </c:val>
          <c:smooth val="0"/>
          <c:extLst>
            <c:ext xmlns:c16="http://schemas.microsoft.com/office/drawing/2014/chart" uri="{C3380CC4-5D6E-409C-BE32-E72D297353CC}">
              <c16:uniqueId val="{00000005-5797-4750-8299-59155D918DF8}"/>
            </c:ext>
          </c:extLst>
        </c:ser>
        <c:dLbls>
          <c:showLegendKey val="0"/>
          <c:showVal val="0"/>
          <c:showCatName val="0"/>
          <c:showSerName val="0"/>
          <c:showPercent val="0"/>
          <c:showBubbleSize val="0"/>
        </c:dLbls>
        <c:smooth val="0"/>
        <c:axId val="100370688"/>
        <c:axId val="100380672"/>
      </c:lineChart>
      <c:catAx>
        <c:axId val="100370688"/>
        <c:scaling>
          <c:orientation val="minMax"/>
        </c:scaling>
        <c:delete val="0"/>
        <c:axPos val="b"/>
        <c:numFmt formatCode="General" sourceLinked="1"/>
        <c:majorTickMark val="out"/>
        <c:minorTickMark val="none"/>
        <c:tickLblPos val="nextTo"/>
        <c:txPr>
          <a:bodyPr rot="-5400000" vert="horz"/>
          <a:lstStyle/>
          <a:p>
            <a:pPr>
              <a:defRPr/>
            </a:pPr>
            <a:endParaRPr lang="fr-FR"/>
          </a:p>
        </c:txPr>
        <c:crossAx val="100380672"/>
        <c:crosses val="autoZero"/>
        <c:auto val="1"/>
        <c:lblAlgn val="ctr"/>
        <c:lblOffset val="100"/>
        <c:tickLblSkip val="10"/>
        <c:noMultiLvlLbl val="0"/>
      </c:catAx>
      <c:valAx>
        <c:axId val="100380672"/>
        <c:scaling>
          <c:orientation val="minMax"/>
          <c:max val="2.5"/>
          <c:min val="1.1000000000000001"/>
        </c:scaling>
        <c:delete val="0"/>
        <c:axPos val="l"/>
        <c:majorGridlines/>
        <c:numFmt formatCode="#,##0.0" sourceLinked="0"/>
        <c:majorTickMark val="out"/>
        <c:minorTickMark val="none"/>
        <c:tickLblPos val="nextTo"/>
        <c:crossAx val="100370688"/>
        <c:crosses val="autoZero"/>
        <c:crossBetween val="between"/>
        <c:majorUnit val="0.2"/>
      </c:valAx>
    </c:plotArea>
    <c:legend>
      <c:legendPos val="b"/>
      <c:legendEntry>
        <c:idx val="1"/>
        <c:delete val="1"/>
      </c:legendEntry>
      <c:layout>
        <c:manualLayout>
          <c:xMode val="edge"/>
          <c:yMode val="edge"/>
          <c:x val="1.6152222222222203E-2"/>
          <c:y val="0.88251468253968302"/>
          <c:w val="0.9771029629629624"/>
          <c:h val="0.117485317460317"/>
        </c:manualLayout>
      </c:layout>
      <c:overlay val="0"/>
    </c:legend>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593295320487612"/>
          <c:y val="3.2064285714285698E-2"/>
          <c:w val="0.76271103683313668"/>
          <c:h val="0.73371272855133596"/>
        </c:manualLayout>
      </c:layout>
      <c:lineChart>
        <c:grouping val="standard"/>
        <c:varyColors val="0"/>
        <c:ser>
          <c:idx val="5"/>
          <c:order val="0"/>
          <c:tx>
            <c:strRef>
              <c:f>'Fig 2.15'!$C$5</c:f>
              <c:strCache>
                <c:ptCount val="1"/>
                <c:pt idx="0">
                  <c:v>Obs</c:v>
                </c:pt>
              </c:strCache>
            </c:strRef>
          </c:tx>
          <c:spPr>
            <a:ln w="50800">
              <a:solidFill>
                <a:schemeClr val="bg1">
                  <a:lumMod val="50000"/>
                </a:schemeClr>
              </a:solidFill>
            </a:ln>
          </c:spPr>
          <c:marker>
            <c:symbol val="none"/>
          </c:marker>
          <c:cat>
            <c:numRef>
              <c:f>'Fig 2.15'!$D$4:$BV$4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2.15'!$D$5:$BV$5</c:f>
              <c:numCache>
                <c:formatCode>0.0%</c:formatCode>
                <c:ptCount val="71"/>
                <c:pt idx="2">
                  <c:v>2.7018416178611012E-3</c:v>
                </c:pt>
                <c:pt idx="3">
                  <c:v>4.5956945232301242E-3</c:v>
                </c:pt>
                <c:pt idx="4">
                  <c:v>3.9095680690328181E-3</c:v>
                </c:pt>
                <c:pt idx="5">
                  <c:v>1.5309334652850886E-3</c:v>
                </c:pt>
                <c:pt idx="6">
                  <c:v>1.721061946795743E-3</c:v>
                </c:pt>
                <c:pt idx="7">
                  <c:v>6.4736764513660997E-4</c:v>
                </c:pt>
                <c:pt idx="8">
                  <c:v>-5.3148491740487303E-4</c:v>
                </c:pt>
                <c:pt idx="9">
                  <c:v>-4.7931703814442471E-3</c:v>
                </c:pt>
                <c:pt idx="10">
                  <c:v>-7.2341462956013753E-3</c:v>
                </c:pt>
                <c:pt idx="11">
                  <c:v>-6.6392713865193959E-3</c:v>
                </c:pt>
                <c:pt idx="12">
                  <c:v>-6.47738719487485E-3</c:v>
                </c:pt>
                <c:pt idx="13">
                  <c:v>-3.6327762708350032E-3</c:v>
                </c:pt>
                <c:pt idx="14">
                  <c:v>-2.8044859844618434E-3</c:v>
                </c:pt>
                <c:pt idx="15">
                  <c:v>-2.2223575760410208E-3</c:v>
                </c:pt>
                <c:pt idx="16">
                  <c:v>-1.7756849624311689E-3</c:v>
                </c:pt>
                <c:pt idx="17">
                  <c:v>-4.6169314941102435E-4</c:v>
                </c:pt>
                <c:pt idx="18">
                  <c:v>-1.2206672876761224E-3</c:v>
                </c:pt>
              </c:numCache>
            </c:numRef>
          </c:val>
          <c:smooth val="0"/>
          <c:extLst>
            <c:ext xmlns:c16="http://schemas.microsoft.com/office/drawing/2014/chart" uri="{C3380CC4-5D6E-409C-BE32-E72D297353CC}">
              <c16:uniqueId val="{00000000-122D-4A65-B887-65BEE771F3F3}"/>
            </c:ext>
          </c:extLst>
        </c:ser>
        <c:ser>
          <c:idx val="1"/>
          <c:order val="1"/>
          <c:tx>
            <c:strRef>
              <c:f>'Fig 2.15'!$C$10</c:f>
              <c:strCache>
                <c:ptCount val="1"/>
                <c:pt idx="0">
                  <c:v>1,8%</c:v>
                </c:pt>
              </c:strCache>
            </c:strRef>
          </c:tx>
          <c:spPr>
            <a:ln w="28575">
              <a:solidFill>
                <a:srgbClr val="006600"/>
              </a:solidFill>
            </a:ln>
          </c:spPr>
          <c:marker>
            <c:symbol val="none"/>
          </c:marker>
          <c:cat>
            <c:numRef>
              <c:f>'Fig 2.15'!$D$4:$BV$4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2.15'!$D$10:$BV$10</c:f>
              <c:numCache>
                <c:formatCode>0.0%</c:formatCode>
                <c:ptCount val="71"/>
                <c:pt idx="18">
                  <c:v>-1.2206672876761224E-3</c:v>
                </c:pt>
                <c:pt idx="19">
                  <c:v>-1.6712700241929121E-3</c:v>
                </c:pt>
                <c:pt idx="20">
                  <c:v>-2.7905418714468315E-3</c:v>
                </c:pt>
                <c:pt idx="21">
                  <c:v>-3.3207301336712902E-3</c:v>
                </c:pt>
                <c:pt idx="22">
                  <c:v>-3.2448966739659782E-3</c:v>
                </c:pt>
                <c:pt idx="23">
                  <c:v>-3.610920113661556E-3</c:v>
                </c:pt>
                <c:pt idx="24">
                  <c:v>-3.836310734456509E-3</c:v>
                </c:pt>
                <c:pt idx="25">
                  <c:v>-4.3792041264117346E-3</c:v>
                </c:pt>
                <c:pt idx="26">
                  <c:v>-4.6648025847519587E-3</c:v>
                </c:pt>
                <c:pt idx="27">
                  <c:v>-4.772733485427001E-3</c:v>
                </c:pt>
                <c:pt idx="28">
                  <c:v>-4.8734814577469686E-3</c:v>
                </c:pt>
                <c:pt idx="29">
                  <c:v>-4.8942886594668207E-3</c:v>
                </c:pt>
                <c:pt idx="30">
                  <c:v>-4.6925741676665661E-3</c:v>
                </c:pt>
                <c:pt idx="31">
                  <c:v>-4.4495735216956104E-3</c:v>
                </c:pt>
                <c:pt idx="32">
                  <c:v>-4.1350690126054686E-3</c:v>
                </c:pt>
                <c:pt idx="33">
                  <c:v>-4.038072094136212E-3</c:v>
                </c:pt>
                <c:pt idx="34">
                  <c:v>-3.900290422637231E-3</c:v>
                </c:pt>
                <c:pt idx="35">
                  <c:v>-3.7117321756056565E-3</c:v>
                </c:pt>
                <c:pt idx="36">
                  <c:v>-3.4743040125395849E-3</c:v>
                </c:pt>
                <c:pt idx="37">
                  <c:v>-3.2660219951415694E-3</c:v>
                </c:pt>
                <c:pt idx="38">
                  <c:v>-3.0174424983852575E-3</c:v>
                </c:pt>
                <c:pt idx="39">
                  <c:v>-2.7305050176369724E-3</c:v>
                </c:pt>
                <c:pt idx="40">
                  <c:v>-2.4777669686954179E-3</c:v>
                </c:pt>
                <c:pt idx="41">
                  <c:v>-2.1896773175759921E-3</c:v>
                </c:pt>
                <c:pt idx="42">
                  <c:v>-1.9745462692726053E-3</c:v>
                </c:pt>
                <c:pt idx="43">
                  <c:v>-1.8295062632139977E-3</c:v>
                </c:pt>
                <c:pt idx="44">
                  <c:v>-1.6846456020564273E-3</c:v>
                </c:pt>
                <c:pt idx="45">
                  <c:v>-1.5228517265155155E-3</c:v>
                </c:pt>
                <c:pt idx="46">
                  <c:v>-1.3117073775344838E-3</c:v>
                </c:pt>
                <c:pt idx="47">
                  <c:v>-1.092269755212067E-3</c:v>
                </c:pt>
                <c:pt idx="48">
                  <c:v>-8.5663113833484689E-4</c:v>
                </c:pt>
                <c:pt idx="49">
                  <c:v>-6.044614955853316E-4</c:v>
                </c:pt>
                <c:pt idx="50">
                  <c:v>-3.7771917392482294E-4</c:v>
                </c:pt>
                <c:pt idx="51">
                  <c:v>-1.9001712775080647E-4</c:v>
                </c:pt>
                <c:pt idx="52">
                  <c:v>-7.1684160617405622E-6</c:v>
                </c:pt>
                <c:pt idx="53">
                  <c:v>1.786756322975516E-4</c:v>
                </c:pt>
                <c:pt idx="54">
                  <c:v>2.7329263343035988E-4</c:v>
                </c:pt>
                <c:pt idx="55">
                  <c:v>6.0757582773795094E-4</c:v>
                </c:pt>
                <c:pt idx="56">
                  <c:v>9.2484425682173887E-4</c:v>
                </c:pt>
                <c:pt idx="57">
                  <c:v>1.2502789542632919E-3</c:v>
                </c:pt>
                <c:pt idx="58">
                  <c:v>1.6014449977053828E-3</c:v>
                </c:pt>
                <c:pt idx="59">
                  <c:v>1.9428370395657107E-3</c:v>
                </c:pt>
                <c:pt idx="60">
                  <c:v>2.28478103741551E-3</c:v>
                </c:pt>
                <c:pt idx="61">
                  <c:v>2.5880729550925101E-3</c:v>
                </c:pt>
                <c:pt idx="62">
                  <c:v>2.8529320318716406E-3</c:v>
                </c:pt>
                <c:pt idx="63">
                  <c:v>3.2414781939268289E-3</c:v>
                </c:pt>
                <c:pt idx="64">
                  <c:v>3.4376197090078835E-3</c:v>
                </c:pt>
                <c:pt idx="65">
                  <c:v>3.5680099778295717E-3</c:v>
                </c:pt>
                <c:pt idx="66">
                  <c:v>3.6522657629502351E-3</c:v>
                </c:pt>
                <c:pt idx="67">
                  <c:v>3.7231032023405473E-3</c:v>
                </c:pt>
                <c:pt idx="68">
                  <c:v>3.7879290386073346E-3</c:v>
                </c:pt>
                <c:pt idx="69">
                  <c:v>3.7923271210063801E-3</c:v>
                </c:pt>
                <c:pt idx="70">
                  <c:v>3.7677114866679637E-3</c:v>
                </c:pt>
              </c:numCache>
            </c:numRef>
          </c:val>
          <c:smooth val="0"/>
          <c:extLst>
            <c:ext xmlns:c16="http://schemas.microsoft.com/office/drawing/2014/chart" uri="{C3380CC4-5D6E-409C-BE32-E72D297353CC}">
              <c16:uniqueId val="{00000001-122D-4A65-B887-65BEE771F3F3}"/>
            </c:ext>
          </c:extLst>
        </c:ser>
        <c:ser>
          <c:idx val="2"/>
          <c:order val="2"/>
          <c:tx>
            <c:strRef>
              <c:f>'Fig 2.15'!$C$11</c:f>
              <c:strCache>
                <c:ptCount val="1"/>
                <c:pt idx="0">
                  <c:v>1,5%</c:v>
                </c:pt>
              </c:strCache>
            </c:strRef>
          </c:tx>
          <c:spPr>
            <a:ln w="28575">
              <a:solidFill>
                <a:schemeClr val="accent5">
                  <a:lumMod val="75000"/>
                </a:schemeClr>
              </a:solidFill>
            </a:ln>
          </c:spPr>
          <c:marker>
            <c:symbol val="none"/>
          </c:marker>
          <c:cat>
            <c:numRef>
              <c:f>'Fig 2.15'!$D$4:$BV$4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2.15'!$D$11:$BV$11</c:f>
              <c:numCache>
                <c:formatCode>0.0%</c:formatCode>
                <c:ptCount val="71"/>
                <c:pt idx="18">
                  <c:v>-1.2206672876761224E-3</c:v>
                </c:pt>
                <c:pt idx="19">
                  <c:v>-1.6711551413318738E-3</c:v>
                </c:pt>
                <c:pt idx="20">
                  <c:v>-2.7904000351385021E-3</c:v>
                </c:pt>
                <c:pt idx="21">
                  <c:v>-3.3205733161110525E-3</c:v>
                </c:pt>
                <c:pt idx="22">
                  <c:v>-3.2448966739659782E-3</c:v>
                </c:pt>
                <c:pt idx="23">
                  <c:v>-3.6020924454414523E-3</c:v>
                </c:pt>
                <c:pt idx="24">
                  <c:v>-3.9003129970748116E-3</c:v>
                </c:pt>
                <c:pt idx="25">
                  <c:v>-4.4690754419130152E-3</c:v>
                </c:pt>
                <c:pt idx="26">
                  <c:v>-4.8528563152211825E-3</c:v>
                </c:pt>
                <c:pt idx="27">
                  <c:v>-5.0798131343989571E-3</c:v>
                </c:pt>
                <c:pt idx="28">
                  <c:v>-5.3139863999339138E-3</c:v>
                </c:pt>
                <c:pt idx="29">
                  <c:v>-5.4752523337756546E-3</c:v>
                </c:pt>
                <c:pt idx="30">
                  <c:v>-5.4584038709923465E-3</c:v>
                </c:pt>
                <c:pt idx="31">
                  <c:v>-5.4138811385619811E-3</c:v>
                </c:pt>
                <c:pt idx="32">
                  <c:v>-5.3161716818097655E-3</c:v>
                </c:pt>
                <c:pt idx="33">
                  <c:v>-5.4335101377740499E-3</c:v>
                </c:pt>
                <c:pt idx="34">
                  <c:v>-5.5009870630303801E-3</c:v>
                </c:pt>
                <c:pt idx="35">
                  <c:v>-5.5155227068489415E-3</c:v>
                </c:pt>
                <c:pt idx="36">
                  <c:v>-5.4809479208446929E-3</c:v>
                </c:pt>
                <c:pt idx="37">
                  <c:v>-5.4670366633482233E-3</c:v>
                </c:pt>
                <c:pt idx="38">
                  <c:v>-5.4086566047749996E-3</c:v>
                </c:pt>
                <c:pt idx="39">
                  <c:v>-5.3054742704637991E-3</c:v>
                </c:pt>
                <c:pt idx="40">
                  <c:v>-5.2391318749294962E-3</c:v>
                </c:pt>
                <c:pt idx="41">
                  <c:v>-5.1317802866256128E-3</c:v>
                </c:pt>
                <c:pt idx="42">
                  <c:v>-5.090377567344582E-3</c:v>
                </c:pt>
                <c:pt idx="43">
                  <c:v>-5.1207502173537603E-3</c:v>
                </c:pt>
                <c:pt idx="44">
                  <c:v>-5.150471781095076E-3</c:v>
                </c:pt>
                <c:pt idx="45">
                  <c:v>-5.1598542051619007E-3</c:v>
                </c:pt>
                <c:pt idx="46">
                  <c:v>-5.1180597570307969E-3</c:v>
                </c:pt>
                <c:pt idx="47">
                  <c:v>-5.0624828709032142E-3</c:v>
                </c:pt>
                <c:pt idx="48">
                  <c:v>-4.9817922669647971E-3</c:v>
                </c:pt>
                <c:pt idx="49">
                  <c:v>-4.8819753159383365E-3</c:v>
                </c:pt>
                <c:pt idx="50">
                  <c:v>-4.8066809753085655E-3</c:v>
                </c:pt>
                <c:pt idx="51">
                  <c:v>-4.7596676024633357E-3</c:v>
                </c:pt>
                <c:pt idx="52">
                  <c:v>-4.7127049057291382E-3</c:v>
                </c:pt>
                <c:pt idx="53">
                  <c:v>-4.6470540595272159E-3</c:v>
                </c:pt>
                <c:pt idx="54">
                  <c:v>-4.5955831211500877E-3</c:v>
                </c:pt>
                <c:pt idx="55">
                  <c:v>-4.4697149647040203E-3</c:v>
                </c:pt>
                <c:pt idx="56">
                  <c:v>-4.2420112959926882E-3</c:v>
                </c:pt>
                <c:pt idx="57">
                  <c:v>-3.9974132497053137E-3</c:v>
                </c:pt>
                <c:pt idx="58">
                  <c:v>-3.7319773156447599E-3</c:v>
                </c:pt>
                <c:pt idx="59">
                  <c:v>-3.4670034321571449E-3</c:v>
                </c:pt>
                <c:pt idx="60">
                  <c:v>-3.2114861286608857E-3</c:v>
                </c:pt>
                <c:pt idx="61">
                  <c:v>-2.9899455540846934E-3</c:v>
                </c:pt>
                <c:pt idx="62">
                  <c:v>-2.8085554281238653E-3</c:v>
                </c:pt>
                <c:pt idx="63">
                  <c:v>-2.4988708790534683E-3</c:v>
                </c:pt>
                <c:pt idx="64">
                  <c:v>-2.3769903502909506E-3</c:v>
                </c:pt>
                <c:pt idx="65">
                  <c:v>-2.3191193113967397E-3</c:v>
                </c:pt>
                <c:pt idx="66">
                  <c:v>-2.3074105416547837E-3</c:v>
                </c:pt>
                <c:pt idx="67">
                  <c:v>-2.306650568049429E-3</c:v>
                </c:pt>
                <c:pt idx="68">
                  <c:v>-2.3073421502613997E-3</c:v>
                </c:pt>
                <c:pt idx="69">
                  <c:v>-2.3700845650515149E-3</c:v>
                </c:pt>
                <c:pt idx="70">
                  <c:v>-2.4595786767881061E-3</c:v>
                </c:pt>
              </c:numCache>
            </c:numRef>
          </c:val>
          <c:smooth val="0"/>
          <c:extLst>
            <c:ext xmlns:c16="http://schemas.microsoft.com/office/drawing/2014/chart" uri="{C3380CC4-5D6E-409C-BE32-E72D297353CC}">
              <c16:uniqueId val="{00000002-122D-4A65-B887-65BEE771F3F3}"/>
            </c:ext>
          </c:extLst>
        </c:ser>
        <c:ser>
          <c:idx val="3"/>
          <c:order val="3"/>
          <c:tx>
            <c:strRef>
              <c:f>'Fig 2.15'!$C$12</c:f>
              <c:strCache>
                <c:ptCount val="1"/>
                <c:pt idx="0">
                  <c:v>1,3%</c:v>
                </c:pt>
              </c:strCache>
            </c:strRef>
          </c:tx>
          <c:spPr>
            <a:ln w="28575">
              <a:solidFill>
                <a:schemeClr val="accent6">
                  <a:lumMod val="75000"/>
                </a:schemeClr>
              </a:solidFill>
            </a:ln>
          </c:spPr>
          <c:marker>
            <c:symbol val="none"/>
          </c:marker>
          <c:cat>
            <c:numRef>
              <c:f>'Fig 2.15'!$D$4:$BV$4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2.15'!$D$12:$BV$12</c:f>
              <c:numCache>
                <c:formatCode>0.0%</c:formatCode>
                <c:ptCount val="71"/>
                <c:pt idx="18">
                  <c:v>-1.2206672876761224E-3</c:v>
                </c:pt>
                <c:pt idx="19">
                  <c:v>-1.6712700241929121E-3</c:v>
                </c:pt>
                <c:pt idx="20">
                  <c:v>-2.7905418714468315E-3</c:v>
                </c:pt>
                <c:pt idx="21">
                  <c:v>-3.3207304574984554E-3</c:v>
                </c:pt>
                <c:pt idx="22">
                  <c:v>-3.2448557448857213E-3</c:v>
                </c:pt>
                <c:pt idx="23">
                  <c:v>-3.6220380467921645E-3</c:v>
                </c:pt>
                <c:pt idx="24">
                  <c:v>-3.9223345423159226E-3</c:v>
                </c:pt>
                <c:pt idx="25">
                  <c:v>-4.5770799742505209E-3</c:v>
                </c:pt>
                <c:pt idx="26">
                  <c:v>-5.0057848559997755E-3</c:v>
                </c:pt>
                <c:pt idx="27">
                  <c:v>-5.3047270466643039E-3</c:v>
                </c:pt>
                <c:pt idx="28">
                  <c:v>-5.6210052627015299E-3</c:v>
                </c:pt>
                <c:pt idx="29">
                  <c:v>-5.8991674522731038E-3</c:v>
                </c:pt>
                <c:pt idx="30">
                  <c:v>-5.9912044325418868E-3</c:v>
                </c:pt>
                <c:pt idx="31">
                  <c:v>-6.0672275233311446E-3</c:v>
                </c:pt>
                <c:pt idx="32">
                  <c:v>-6.1200161917175401E-3</c:v>
                </c:pt>
                <c:pt idx="33">
                  <c:v>-6.3676223151557946E-3</c:v>
                </c:pt>
                <c:pt idx="34">
                  <c:v>-6.5738764366673223E-3</c:v>
                </c:pt>
                <c:pt idx="35">
                  <c:v>-6.7295472686949359E-3</c:v>
                </c:pt>
                <c:pt idx="36">
                  <c:v>-6.8285568275184083E-3</c:v>
                </c:pt>
                <c:pt idx="37">
                  <c:v>-6.953342122363571E-3</c:v>
                </c:pt>
                <c:pt idx="38">
                  <c:v>-7.0194446716947238E-3</c:v>
                </c:pt>
                <c:pt idx="39">
                  <c:v>-7.0429879925415747E-3</c:v>
                </c:pt>
                <c:pt idx="40">
                  <c:v>-7.1062253735511239E-3</c:v>
                </c:pt>
                <c:pt idx="41">
                  <c:v>-7.1223018214999117E-3</c:v>
                </c:pt>
                <c:pt idx="42">
                  <c:v>-7.1980500607533226E-3</c:v>
                </c:pt>
                <c:pt idx="43">
                  <c:v>-7.3560419075006621E-3</c:v>
                </c:pt>
                <c:pt idx="44">
                  <c:v>-7.4944477471685601E-3</c:v>
                </c:pt>
                <c:pt idx="45">
                  <c:v>-7.6184579170398359E-3</c:v>
                </c:pt>
                <c:pt idx="46">
                  <c:v>-7.6897227629379779E-3</c:v>
                </c:pt>
                <c:pt idx="47">
                  <c:v>-7.739798238051202E-3</c:v>
                </c:pt>
                <c:pt idx="48">
                  <c:v>-7.7615608115228669E-3</c:v>
                </c:pt>
                <c:pt idx="49">
                  <c:v>-7.7700885955838996E-3</c:v>
                </c:pt>
                <c:pt idx="50">
                  <c:v>-7.782010451724347E-3</c:v>
                </c:pt>
                <c:pt idx="51">
                  <c:v>-7.8277211442080372E-3</c:v>
                </c:pt>
                <c:pt idx="52">
                  <c:v>-7.8687247118659834E-3</c:v>
                </c:pt>
                <c:pt idx="53">
                  <c:v>-7.885630268472138E-3</c:v>
                </c:pt>
                <c:pt idx="54">
                  <c:v>-7.9268167682218851E-3</c:v>
                </c:pt>
                <c:pt idx="55">
                  <c:v>-7.8883176524086069E-3</c:v>
                </c:pt>
                <c:pt idx="56">
                  <c:v>-7.7223622726649271E-3</c:v>
                </c:pt>
                <c:pt idx="57">
                  <c:v>-7.5399707918341842E-3</c:v>
                </c:pt>
                <c:pt idx="58">
                  <c:v>-7.3464383362792842E-3</c:v>
                </c:pt>
                <c:pt idx="59">
                  <c:v>-7.1453761385213794E-3</c:v>
                </c:pt>
                <c:pt idx="60">
                  <c:v>-6.9517771008428793E-3</c:v>
                </c:pt>
                <c:pt idx="61">
                  <c:v>-6.7894576199990101E-3</c:v>
                </c:pt>
                <c:pt idx="62">
                  <c:v>-6.6554115526850713E-3</c:v>
                </c:pt>
                <c:pt idx="63">
                  <c:v>-6.3878989088916186E-3</c:v>
                </c:pt>
                <c:pt idx="64">
                  <c:v>-6.3020776547474443E-3</c:v>
                </c:pt>
                <c:pt idx="65">
                  <c:v>-6.2790603664998682E-3</c:v>
                </c:pt>
                <c:pt idx="66">
                  <c:v>-6.2946240576294268E-3</c:v>
                </c:pt>
                <c:pt idx="67">
                  <c:v>-6.3171071323975163E-3</c:v>
                </c:pt>
                <c:pt idx="68">
                  <c:v>-6.3278643396571391E-3</c:v>
                </c:pt>
                <c:pt idx="69">
                  <c:v>-6.4054144612474091E-3</c:v>
                </c:pt>
                <c:pt idx="70">
                  <c:v>-6.5107037732545139E-3</c:v>
                </c:pt>
              </c:numCache>
            </c:numRef>
          </c:val>
          <c:smooth val="0"/>
          <c:extLst>
            <c:ext xmlns:c16="http://schemas.microsoft.com/office/drawing/2014/chart" uri="{C3380CC4-5D6E-409C-BE32-E72D297353CC}">
              <c16:uniqueId val="{00000003-122D-4A65-B887-65BEE771F3F3}"/>
            </c:ext>
          </c:extLst>
        </c:ser>
        <c:ser>
          <c:idx val="4"/>
          <c:order val="4"/>
          <c:tx>
            <c:strRef>
              <c:f>'Fig 2.15'!$C$13</c:f>
              <c:strCache>
                <c:ptCount val="1"/>
                <c:pt idx="0">
                  <c:v>1%</c:v>
                </c:pt>
              </c:strCache>
            </c:strRef>
          </c:tx>
          <c:spPr>
            <a:ln w="28575">
              <a:solidFill>
                <a:srgbClr val="800000"/>
              </a:solidFill>
            </a:ln>
          </c:spPr>
          <c:marker>
            <c:symbol val="none"/>
          </c:marker>
          <c:cat>
            <c:numRef>
              <c:f>'Fig 2.15'!$D$4:$BV$4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2.15'!$D$13:$BV$13</c:f>
              <c:numCache>
                <c:formatCode>0.0%</c:formatCode>
                <c:ptCount val="71"/>
                <c:pt idx="18">
                  <c:v>-1.2206672876761224E-3</c:v>
                </c:pt>
                <c:pt idx="19">
                  <c:v>-1.6712700241929121E-3</c:v>
                </c:pt>
                <c:pt idx="20">
                  <c:v>-2.7905418714468315E-3</c:v>
                </c:pt>
                <c:pt idx="21">
                  <c:v>-3.3207307005368746E-3</c:v>
                </c:pt>
                <c:pt idx="22">
                  <c:v>-3.2448557448857213E-3</c:v>
                </c:pt>
                <c:pt idx="23">
                  <c:v>-3.654148673495416E-3</c:v>
                </c:pt>
                <c:pt idx="24">
                  <c:v>-4.0327888807621566E-3</c:v>
                </c:pt>
                <c:pt idx="25">
                  <c:v>-4.7805740196360776E-3</c:v>
                </c:pt>
                <c:pt idx="26">
                  <c:v>-5.324507521861397E-3</c:v>
                </c:pt>
                <c:pt idx="27">
                  <c:v>-5.7435745927353447E-3</c:v>
                </c:pt>
                <c:pt idx="28">
                  <c:v>-6.2022141282388919E-3</c:v>
                </c:pt>
                <c:pt idx="29">
                  <c:v>-6.6379601416873511E-3</c:v>
                </c:pt>
                <c:pt idx="30">
                  <c:v>-6.9056307947462595E-3</c:v>
                </c:pt>
                <c:pt idx="31">
                  <c:v>-7.1853479209261165E-3</c:v>
                </c:pt>
                <c:pt idx="32">
                  <c:v>-7.4412948366020144E-3</c:v>
                </c:pt>
                <c:pt idx="33">
                  <c:v>-7.9015583793800321E-3</c:v>
                </c:pt>
                <c:pt idx="34">
                  <c:v>-8.3140026964670221E-3</c:v>
                </c:pt>
                <c:pt idx="35">
                  <c:v>-8.6639807428541167E-3</c:v>
                </c:pt>
                <c:pt idx="36">
                  <c:v>-8.9570299004699712E-3</c:v>
                </c:pt>
                <c:pt idx="37">
                  <c:v>-9.2700057190099727E-3</c:v>
                </c:pt>
                <c:pt idx="38">
                  <c:v>-9.5345617333976711E-3</c:v>
                </c:pt>
                <c:pt idx="39">
                  <c:v>-9.7516900344193167E-3</c:v>
                </c:pt>
                <c:pt idx="40">
                  <c:v>-1.0000484220860013E-2</c:v>
                </c:pt>
                <c:pt idx="41">
                  <c:v>-1.0201565996769571E-2</c:v>
                </c:pt>
                <c:pt idx="42">
                  <c:v>-1.0467035284805137E-2</c:v>
                </c:pt>
                <c:pt idx="43">
                  <c:v>-1.0799221013808997E-2</c:v>
                </c:pt>
                <c:pt idx="44">
                  <c:v>-1.1127401537200123E-2</c:v>
                </c:pt>
                <c:pt idx="45">
                  <c:v>-1.1420841475489007E-2</c:v>
                </c:pt>
                <c:pt idx="46">
                  <c:v>-1.1652182903146352E-2</c:v>
                </c:pt>
                <c:pt idx="47">
                  <c:v>-1.1866161738363365E-2</c:v>
                </c:pt>
                <c:pt idx="48">
                  <c:v>-1.2049733800794158E-2</c:v>
                </c:pt>
                <c:pt idx="49">
                  <c:v>-1.2210132886943075E-2</c:v>
                </c:pt>
                <c:pt idx="50">
                  <c:v>-1.2381437586480866E-2</c:v>
                </c:pt>
                <c:pt idx="51">
                  <c:v>-1.2587656386448794E-2</c:v>
                </c:pt>
                <c:pt idx="52">
                  <c:v>-1.2786972784453354E-2</c:v>
                </c:pt>
                <c:pt idx="53">
                  <c:v>-1.3015877826292687E-2</c:v>
                </c:pt>
                <c:pt idx="54">
                  <c:v>-1.3142977726589107E-2</c:v>
                </c:pt>
                <c:pt idx="55">
                  <c:v>-1.3138008111696457E-2</c:v>
                </c:pt>
                <c:pt idx="56">
                  <c:v>-1.3134775462257265E-2</c:v>
                </c:pt>
                <c:pt idx="57">
                  <c:v>-1.310863591937979E-2</c:v>
                </c:pt>
                <c:pt idx="58">
                  <c:v>-1.3040885582855544E-2</c:v>
                </c:pt>
                <c:pt idx="59">
                  <c:v>-1.2963995041218087E-2</c:v>
                </c:pt>
                <c:pt idx="60">
                  <c:v>-1.2880323367285286E-2</c:v>
                </c:pt>
                <c:pt idx="61">
                  <c:v>-1.2814510212750764E-2</c:v>
                </c:pt>
                <c:pt idx="62">
                  <c:v>-1.2777615894835401E-2</c:v>
                </c:pt>
                <c:pt idx="63">
                  <c:v>-1.2603794989613759E-2</c:v>
                </c:pt>
                <c:pt idx="64">
                  <c:v>-1.2604031275027601E-2</c:v>
                </c:pt>
                <c:pt idx="65">
                  <c:v>-1.2663128727127762E-2</c:v>
                </c:pt>
                <c:pt idx="66">
                  <c:v>-1.2757351324161085E-2</c:v>
                </c:pt>
                <c:pt idx="67">
                  <c:v>-1.2850759416329198E-2</c:v>
                </c:pt>
                <c:pt idx="68">
                  <c:v>-1.2929645937708904E-2</c:v>
                </c:pt>
                <c:pt idx="69">
                  <c:v>-1.3065642728728569E-2</c:v>
                </c:pt>
                <c:pt idx="70">
                  <c:v>-1.3218333562266387E-2</c:v>
                </c:pt>
              </c:numCache>
            </c:numRef>
          </c:val>
          <c:smooth val="0"/>
          <c:extLst>
            <c:ext xmlns:c16="http://schemas.microsoft.com/office/drawing/2014/chart" uri="{C3380CC4-5D6E-409C-BE32-E72D297353CC}">
              <c16:uniqueId val="{00000004-122D-4A65-B887-65BEE771F3F3}"/>
            </c:ext>
          </c:extLst>
        </c:ser>
        <c:dLbls>
          <c:showLegendKey val="0"/>
          <c:showVal val="0"/>
          <c:showCatName val="0"/>
          <c:showSerName val="0"/>
          <c:showPercent val="0"/>
          <c:showBubbleSize val="0"/>
        </c:dLbls>
        <c:smooth val="0"/>
        <c:axId val="135754112"/>
        <c:axId val="135755648"/>
      </c:lineChart>
      <c:catAx>
        <c:axId val="135754112"/>
        <c:scaling>
          <c:orientation val="minMax"/>
        </c:scaling>
        <c:delete val="0"/>
        <c:axPos val="b"/>
        <c:numFmt formatCode="General" sourceLinked="1"/>
        <c:majorTickMark val="out"/>
        <c:minorTickMark val="none"/>
        <c:tickLblPos val="low"/>
        <c:spPr>
          <a:ln>
            <a:prstDash val="sysDot"/>
          </a:ln>
        </c:spPr>
        <c:txPr>
          <a:bodyPr rot="-5400000" vert="horz"/>
          <a:lstStyle/>
          <a:p>
            <a:pPr>
              <a:defRPr/>
            </a:pPr>
            <a:endParaRPr lang="fr-FR"/>
          </a:p>
        </c:txPr>
        <c:crossAx val="135755648"/>
        <c:crosses val="autoZero"/>
        <c:auto val="1"/>
        <c:lblAlgn val="ctr"/>
        <c:lblOffset val="100"/>
        <c:tickLblSkip val="5"/>
        <c:tickMarkSkip val="5"/>
        <c:noMultiLvlLbl val="0"/>
      </c:catAx>
      <c:valAx>
        <c:axId val="135755648"/>
        <c:scaling>
          <c:orientation val="minMax"/>
          <c:max val="2.5000000000000005E-2"/>
          <c:min val="-2.5000000000000005E-2"/>
        </c:scaling>
        <c:delete val="0"/>
        <c:axPos val="l"/>
        <c:majorGridlines/>
        <c:title>
          <c:tx>
            <c:rich>
              <a:bodyPr rot="-5400000" vert="horz"/>
              <a:lstStyle/>
              <a:p>
                <a:pPr>
                  <a:defRPr/>
                </a:pPr>
                <a:r>
                  <a:rPr lang="en-US"/>
                  <a:t>en % du PIB</a:t>
                </a:r>
              </a:p>
            </c:rich>
          </c:tx>
          <c:layout>
            <c:manualLayout>
              <c:xMode val="edge"/>
              <c:yMode val="edge"/>
              <c:x val="2.2771660768121631E-3"/>
              <c:y val="0.33739943741209566"/>
            </c:manualLayout>
          </c:layout>
          <c:overlay val="0"/>
        </c:title>
        <c:numFmt formatCode="0.0%" sourceLinked="0"/>
        <c:majorTickMark val="out"/>
        <c:minorTickMark val="none"/>
        <c:tickLblPos val="nextTo"/>
        <c:crossAx val="135754112"/>
        <c:crosses val="autoZero"/>
        <c:crossBetween val="between"/>
        <c:majorUnit val="1.0000000000000005E-2"/>
      </c:valAx>
    </c:plotArea>
    <c:legend>
      <c:legendPos val="b"/>
      <c:layout>
        <c:manualLayout>
          <c:xMode val="edge"/>
          <c:yMode val="edge"/>
          <c:x val="2.5622659176029908E-2"/>
          <c:y val="0.88092264416315103"/>
          <c:w val="0.93289950062422033"/>
          <c:h val="9.2284106891701786E-2"/>
        </c:manualLayout>
      </c:layout>
      <c:overlay val="0"/>
    </c:legend>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 2.20'!$C$5</c:f>
              <c:strCache>
                <c:ptCount val="1"/>
                <c:pt idx="0">
                  <c:v>Observé</c:v>
                </c:pt>
              </c:strCache>
            </c:strRef>
          </c:tx>
          <c:spPr>
            <a:ln w="38100">
              <a:solidFill>
                <a:schemeClr val="bg1">
                  <a:lumMod val="50000"/>
                </a:schemeClr>
              </a:solidFill>
            </a:ln>
          </c:spPr>
          <c:marker>
            <c:symbol val="none"/>
          </c:marker>
          <c:cat>
            <c:numRef>
              <c:f>'Fig 2.20'!$F$4:$BV$4</c:f>
              <c:numCache>
                <c:formatCode>General</c:formatCode>
                <c:ptCount val="6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pt idx="29">
                  <c:v>2031</c:v>
                </c:pt>
                <c:pt idx="30">
                  <c:v>2032</c:v>
                </c:pt>
                <c:pt idx="31">
                  <c:v>2033</c:v>
                </c:pt>
                <c:pt idx="32">
                  <c:v>2034</c:v>
                </c:pt>
                <c:pt idx="33">
                  <c:v>2035</c:v>
                </c:pt>
                <c:pt idx="34">
                  <c:v>2036</c:v>
                </c:pt>
                <c:pt idx="35">
                  <c:v>2037</c:v>
                </c:pt>
                <c:pt idx="36">
                  <c:v>2038</c:v>
                </c:pt>
                <c:pt idx="37">
                  <c:v>2039</c:v>
                </c:pt>
                <c:pt idx="38">
                  <c:v>2040</c:v>
                </c:pt>
                <c:pt idx="39">
                  <c:v>2041</c:v>
                </c:pt>
                <c:pt idx="40">
                  <c:v>2042</c:v>
                </c:pt>
                <c:pt idx="41">
                  <c:v>2043</c:v>
                </c:pt>
                <c:pt idx="42">
                  <c:v>2044</c:v>
                </c:pt>
                <c:pt idx="43">
                  <c:v>2045</c:v>
                </c:pt>
                <c:pt idx="44">
                  <c:v>2046</c:v>
                </c:pt>
                <c:pt idx="45">
                  <c:v>2047</c:v>
                </c:pt>
                <c:pt idx="46">
                  <c:v>2048</c:v>
                </c:pt>
                <c:pt idx="47">
                  <c:v>2049</c:v>
                </c:pt>
                <c:pt idx="48">
                  <c:v>2050</c:v>
                </c:pt>
                <c:pt idx="49">
                  <c:v>2051</c:v>
                </c:pt>
                <c:pt idx="50">
                  <c:v>2052</c:v>
                </c:pt>
                <c:pt idx="51">
                  <c:v>2053</c:v>
                </c:pt>
                <c:pt idx="52">
                  <c:v>2054</c:v>
                </c:pt>
                <c:pt idx="53">
                  <c:v>2055</c:v>
                </c:pt>
                <c:pt idx="54">
                  <c:v>2056</c:v>
                </c:pt>
                <c:pt idx="55">
                  <c:v>2057</c:v>
                </c:pt>
                <c:pt idx="56">
                  <c:v>2058</c:v>
                </c:pt>
                <c:pt idx="57">
                  <c:v>2059</c:v>
                </c:pt>
                <c:pt idx="58">
                  <c:v>2060</c:v>
                </c:pt>
                <c:pt idx="59">
                  <c:v>2061</c:v>
                </c:pt>
                <c:pt idx="60">
                  <c:v>2062</c:v>
                </c:pt>
                <c:pt idx="61">
                  <c:v>2063</c:v>
                </c:pt>
                <c:pt idx="62">
                  <c:v>2064</c:v>
                </c:pt>
                <c:pt idx="63">
                  <c:v>2065</c:v>
                </c:pt>
                <c:pt idx="64">
                  <c:v>2066</c:v>
                </c:pt>
                <c:pt idx="65">
                  <c:v>2067</c:v>
                </c:pt>
                <c:pt idx="66">
                  <c:v>2068</c:v>
                </c:pt>
                <c:pt idx="67">
                  <c:v>2069</c:v>
                </c:pt>
                <c:pt idx="68">
                  <c:v>2070</c:v>
                </c:pt>
              </c:numCache>
            </c:numRef>
          </c:cat>
          <c:val>
            <c:numRef>
              <c:f>'Fig 2.20'!$F$5:$BV$5</c:f>
              <c:numCache>
                <c:formatCode>0.0%</c:formatCode>
                <c:ptCount val="69"/>
                <c:pt idx="0">
                  <c:v>0.11704358342039307</c:v>
                </c:pt>
                <c:pt idx="1">
                  <c:v>0.11789521213031849</c:v>
                </c:pt>
                <c:pt idx="2">
                  <c:v>0.11878870517405175</c:v>
                </c:pt>
                <c:pt idx="3">
                  <c:v>0.12080228634336061</c:v>
                </c:pt>
                <c:pt idx="4">
                  <c:v>0.12110314339682009</c:v>
                </c:pt>
                <c:pt idx="5">
                  <c:v>0.12250736090675185</c:v>
                </c:pt>
                <c:pt idx="6">
                  <c:v>0.12376110404451111</c:v>
                </c:pt>
                <c:pt idx="7">
                  <c:v>0.13255875340126819</c:v>
                </c:pt>
                <c:pt idx="8">
                  <c:v>0.13294390489212551</c:v>
                </c:pt>
                <c:pt idx="9">
                  <c:v>0.1345489242329542</c:v>
                </c:pt>
                <c:pt idx="10">
                  <c:v>0.13735528735636846</c:v>
                </c:pt>
                <c:pt idx="11">
                  <c:v>0.13957966787820464</c:v>
                </c:pt>
                <c:pt idx="12">
                  <c:v>0.14112712965771884</c:v>
                </c:pt>
                <c:pt idx="13">
                  <c:v>0.14004952732904383</c:v>
                </c:pt>
                <c:pt idx="14">
                  <c:v>0.14007175693093463</c:v>
                </c:pt>
                <c:pt idx="15">
                  <c:v>0.13806169314941102</c:v>
                </c:pt>
                <c:pt idx="16">
                  <c:v>0.13789548808430568</c:v>
                </c:pt>
              </c:numCache>
            </c:numRef>
          </c:val>
          <c:smooth val="0"/>
          <c:extLst>
            <c:ext xmlns:c16="http://schemas.microsoft.com/office/drawing/2014/chart" uri="{C3380CC4-5D6E-409C-BE32-E72D297353CC}">
              <c16:uniqueId val="{00000000-521A-4135-BFED-D69AC16279ED}"/>
            </c:ext>
          </c:extLst>
        </c:ser>
        <c:ser>
          <c:idx val="1"/>
          <c:order val="1"/>
          <c:tx>
            <c:strRef>
              <c:f>'Fig 2.20'!$C$6</c:f>
              <c:strCache>
                <c:ptCount val="1"/>
                <c:pt idx="0">
                  <c:v>Variante [4,5%-1,8%]</c:v>
                </c:pt>
              </c:strCache>
            </c:strRef>
          </c:tx>
          <c:spPr>
            <a:ln w="28575">
              <a:solidFill>
                <a:srgbClr val="006600"/>
              </a:solidFill>
              <a:prstDash val="sysDash"/>
            </a:ln>
          </c:spPr>
          <c:marker>
            <c:symbol val="none"/>
          </c:marker>
          <c:cat>
            <c:numRef>
              <c:f>'Fig 2.20'!$F$4:$BV$4</c:f>
              <c:numCache>
                <c:formatCode>General</c:formatCode>
                <c:ptCount val="6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pt idx="29">
                  <c:v>2031</c:v>
                </c:pt>
                <c:pt idx="30">
                  <c:v>2032</c:v>
                </c:pt>
                <c:pt idx="31">
                  <c:v>2033</c:v>
                </c:pt>
                <c:pt idx="32">
                  <c:v>2034</c:v>
                </c:pt>
                <c:pt idx="33">
                  <c:v>2035</c:v>
                </c:pt>
                <c:pt idx="34">
                  <c:v>2036</c:v>
                </c:pt>
                <c:pt idx="35">
                  <c:v>2037</c:v>
                </c:pt>
                <c:pt idx="36">
                  <c:v>2038</c:v>
                </c:pt>
                <c:pt idx="37">
                  <c:v>2039</c:v>
                </c:pt>
                <c:pt idx="38">
                  <c:v>2040</c:v>
                </c:pt>
                <c:pt idx="39">
                  <c:v>2041</c:v>
                </c:pt>
                <c:pt idx="40">
                  <c:v>2042</c:v>
                </c:pt>
                <c:pt idx="41">
                  <c:v>2043</c:v>
                </c:pt>
                <c:pt idx="42">
                  <c:v>2044</c:v>
                </c:pt>
                <c:pt idx="43">
                  <c:v>2045</c:v>
                </c:pt>
                <c:pt idx="44">
                  <c:v>2046</c:v>
                </c:pt>
                <c:pt idx="45">
                  <c:v>2047</c:v>
                </c:pt>
                <c:pt idx="46">
                  <c:v>2048</c:v>
                </c:pt>
                <c:pt idx="47">
                  <c:v>2049</c:v>
                </c:pt>
                <c:pt idx="48">
                  <c:v>2050</c:v>
                </c:pt>
                <c:pt idx="49">
                  <c:v>2051</c:v>
                </c:pt>
                <c:pt idx="50">
                  <c:v>2052</c:v>
                </c:pt>
                <c:pt idx="51">
                  <c:v>2053</c:v>
                </c:pt>
                <c:pt idx="52">
                  <c:v>2054</c:v>
                </c:pt>
                <c:pt idx="53">
                  <c:v>2055</c:v>
                </c:pt>
                <c:pt idx="54">
                  <c:v>2056</c:v>
                </c:pt>
                <c:pt idx="55">
                  <c:v>2057</c:v>
                </c:pt>
                <c:pt idx="56">
                  <c:v>2058</c:v>
                </c:pt>
                <c:pt idx="57">
                  <c:v>2059</c:v>
                </c:pt>
                <c:pt idx="58">
                  <c:v>2060</c:v>
                </c:pt>
                <c:pt idx="59">
                  <c:v>2061</c:v>
                </c:pt>
                <c:pt idx="60">
                  <c:v>2062</c:v>
                </c:pt>
                <c:pt idx="61">
                  <c:v>2063</c:v>
                </c:pt>
                <c:pt idx="62">
                  <c:v>2064</c:v>
                </c:pt>
                <c:pt idx="63">
                  <c:v>2065</c:v>
                </c:pt>
                <c:pt idx="64">
                  <c:v>2066</c:v>
                </c:pt>
                <c:pt idx="65">
                  <c:v>2067</c:v>
                </c:pt>
                <c:pt idx="66">
                  <c:v>2068</c:v>
                </c:pt>
                <c:pt idx="67">
                  <c:v>2069</c:v>
                </c:pt>
                <c:pt idx="68">
                  <c:v>2070</c:v>
                </c:pt>
              </c:numCache>
            </c:numRef>
          </c:cat>
          <c:val>
            <c:numRef>
              <c:f>'Fig 2.20'!$F$6:$BV$6</c:f>
              <c:numCache>
                <c:formatCode>0.0%</c:formatCode>
                <c:ptCount val="69"/>
                <c:pt idx="16">
                  <c:v>0.13789548808430568</c:v>
                </c:pt>
                <c:pt idx="17">
                  <c:v>0.13725671764027911</c:v>
                </c:pt>
                <c:pt idx="18">
                  <c:v>0.1377757971846893</c:v>
                </c:pt>
                <c:pt idx="19">
                  <c:v>0.13776818890195908</c:v>
                </c:pt>
                <c:pt idx="20">
                  <c:v>0.13788446040194091</c:v>
                </c:pt>
                <c:pt idx="21">
                  <c:v>0.13803585473666355</c:v>
                </c:pt>
                <c:pt idx="22">
                  <c:v>0.13807308240762853</c:v>
                </c:pt>
                <c:pt idx="23">
                  <c:v>0.13795314747907367</c:v>
                </c:pt>
                <c:pt idx="24">
                  <c:v>0.13756614010132842</c:v>
                </c:pt>
                <c:pt idx="25">
                  <c:v>0.13705799036332372</c:v>
                </c:pt>
                <c:pt idx="26">
                  <c:v>0.13652917868357725</c:v>
                </c:pt>
                <c:pt idx="27">
                  <c:v>0.13589472016448317</c:v>
                </c:pt>
                <c:pt idx="28">
                  <c:v>0.13499495386001739</c:v>
                </c:pt>
                <c:pt idx="29">
                  <c:v>0.13402863158470518</c:v>
                </c:pt>
                <c:pt idx="30">
                  <c:v>0.13302783403271659</c:v>
                </c:pt>
                <c:pt idx="31">
                  <c:v>0.13258924849554871</c:v>
                </c:pt>
                <c:pt idx="32">
                  <c:v>0.13209963099999081</c:v>
                </c:pt>
                <c:pt idx="33">
                  <c:v>0.13156810677017089</c:v>
                </c:pt>
                <c:pt idx="34">
                  <c:v>0.13097471608289288</c:v>
                </c:pt>
                <c:pt idx="35">
                  <c:v>0.13040025598989774</c:v>
                </c:pt>
                <c:pt idx="36">
                  <c:v>0.12977750987103392</c:v>
                </c:pt>
                <c:pt idx="37">
                  <c:v>0.12910931552197716</c:v>
                </c:pt>
                <c:pt idx="38">
                  <c:v>0.12849231637235248</c:v>
                </c:pt>
                <c:pt idx="39">
                  <c:v>0.12784715801662827</c:v>
                </c:pt>
                <c:pt idx="40">
                  <c:v>0.12725908019791096</c:v>
                </c:pt>
                <c:pt idx="41">
                  <c:v>0.12676988552477736</c:v>
                </c:pt>
                <c:pt idx="42">
                  <c:v>0.12626598504669795</c:v>
                </c:pt>
                <c:pt idx="43">
                  <c:v>0.12575828388330657</c:v>
                </c:pt>
                <c:pt idx="44">
                  <c:v>0.12522318997140972</c:v>
                </c:pt>
                <c:pt idx="45">
                  <c:v>0.12469718314169907</c:v>
                </c:pt>
                <c:pt idx="46">
                  <c:v>0.12414683651931384</c:v>
                </c:pt>
                <c:pt idx="47">
                  <c:v>0.12362421467480197</c:v>
                </c:pt>
                <c:pt idx="48">
                  <c:v>0.12311677478560618</c:v>
                </c:pt>
                <c:pt idx="49">
                  <c:v>0.12264517204189065</c:v>
                </c:pt>
                <c:pt idx="50">
                  <c:v>0.12217747395152385</c:v>
                </c:pt>
                <c:pt idx="51">
                  <c:v>0.12170893135509564</c:v>
                </c:pt>
                <c:pt idx="52">
                  <c:v>0.12126995446635336</c:v>
                </c:pt>
                <c:pt idx="53">
                  <c:v>0.12087031242396365</c:v>
                </c:pt>
                <c:pt idx="54">
                  <c:v>0.12033308691506633</c:v>
                </c:pt>
                <c:pt idx="55">
                  <c:v>0.11983617751171757</c:v>
                </c:pt>
                <c:pt idx="56">
                  <c:v>0.1193200984506132</c:v>
                </c:pt>
                <c:pt idx="57">
                  <c:v>0.11880588574478892</c:v>
                </c:pt>
                <c:pt idx="58">
                  <c:v>0.11832491983071732</c:v>
                </c:pt>
                <c:pt idx="59">
                  <c:v>0.11790525141655632</c:v>
                </c:pt>
                <c:pt idx="60">
                  <c:v>0.11754960216209849</c:v>
                </c:pt>
                <c:pt idx="61">
                  <c:v>0.11722356626905786</c:v>
                </c:pt>
                <c:pt idx="62">
                  <c:v>0.11694504190515112</c:v>
                </c:pt>
                <c:pt idx="63">
                  <c:v>0.11673945065963616</c:v>
                </c:pt>
                <c:pt idx="64">
                  <c:v>0.11658495897489235</c:v>
                </c:pt>
                <c:pt idx="65">
                  <c:v>0.11647035405305733</c:v>
                </c:pt>
                <c:pt idx="66">
                  <c:v>0.11637423104825412</c:v>
                </c:pt>
                <c:pt idx="67">
                  <c:v>0.11634070990046853</c:v>
                </c:pt>
                <c:pt idx="68">
                  <c:v>0.11637019162383243</c:v>
                </c:pt>
              </c:numCache>
            </c:numRef>
          </c:val>
          <c:smooth val="0"/>
          <c:extLst>
            <c:ext xmlns:c16="http://schemas.microsoft.com/office/drawing/2014/chart" uri="{C3380CC4-5D6E-409C-BE32-E72D297353CC}">
              <c16:uniqueId val="{00000001-521A-4135-BFED-D69AC16279ED}"/>
            </c:ext>
          </c:extLst>
        </c:ser>
        <c:ser>
          <c:idx val="4"/>
          <c:order val="2"/>
          <c:tx>
            <c:strRef>
              <c:f>'Fig 2.20'!$C$7</c:f>
              <c:strCache>
                <c:ptCount val="1"/>
                <c:pt idx="0">
                  <c:v>Scénario 1,8%</c:v>
                </c:pt>
              </c:strCache>
            </c:strRef>
          </c:tx>
          <c:spPr>
            <a:ln>
              <a:solidFill>
                <a:srgbClr val="006600"/>
              </a:solidFill>
            </a:ln>
          </c:spPr>
          <c:marker>
            <c:symbol val="none"/>
          </c:marker>
          <c:cat>
            <c:numRef>
              <c:f>'Fig 2.20'!$F$4:$BV$4</c:f>
              <c:numCache>
                <c:formatCode>General</c:formatCode>
                <c:ptCount val="6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pt idx="29">
                  <c:v>2031</c:v>
                </c:pt>
                <c:pt idx="30">
                  <c:v>2032</c:v>
                </c:pt>
                <c:pt idx="31">
                  <c:v>2033</c:v>
                </c:pt>
                <c:pt idx="32">
                  <c:v>2034</c:v>
                </c:pt>
                <c:pt idx="33">
                  <c:v>2035</c:v>
                </c:pt>
                <c:pt idx="34">
                  <c:v>2036</c:v>
                </c:pt>
                <c:pt idx="35">
                  <c:v>2037</c:v>
                </c:pt>
                <c:pt idx="36">
                  <c:v>2038</c:v>
                </c:pt>
                <c:pt idx="37">
                  <c:v>2039</c:v>
                </c:pt>
                <c:pt idx="38">
                  <c:v>2040</c:v>
                </c:pt>
                <c:pt idx="39">
                  <c:v>2041</c:v>
                </c:pt>
                <c:pt idx="40">
                  <c:v>2042</c:v>
                </c:pt>
                <c:pt idx="41">
                  <c:v>2043</c:v>
                </c:pt>
                <c:pt idx="42">
                  <c:v>2044</c:v>
                </c:pt>
                <c:pt idx="43">
                  <c:v>2045</c:v>
                </c:pt>
                <c:pt idx="44">
                  <c:v>2046</c:v>
                </c:pt>
                <c:pt idx="45">
                  <c:v>2047</c:v>
                </c:pt>
                <c:pt idx="46">
                  <c:v>2048</c:v>
                </c:pt>
                <c:pt idx="47">
                  <c:v>2049</c:v>
                </c:pt>
                <c:pt idx="48">
                  <c:v>2050</c:v>
                </c:pt>
                <c:pt idx="49">
                  <c:v>2051</c:v>
                </c:pt>
                <c:pt idx="50">
                  <c:v>2052</c:v>
                </c:pt>
                <c:pt idx="51">
                  <c:v>2053</c:v>
                </c:pt>
                <c:pt idx="52">
                  <c:v>2054</c:v>
                </c:pt>
                <c:pt idx="53">
                  <c:v>2055</c:v>
                </c:pt>
                <c:pt idx="54">
                  <c:v>2056</c:v>
                </c:pt>
                <c:pt idx="55">
                  <c:v>2057</c:v>
                </c:pt>
                <c:pt idx="56">
                  <c:v>2058</c:v>
                </c:pt>
                <c:pt idx="57">
                  <c:v>2059</c:v>
                </c:pt>
                <c:pt idx="58">
                  <c:v>2060</c:v>
                </c:pt>
                <c:pt idx="59">
                  <c:v>2061</c:v>
                </c:pt>
                <c:pt idx="60">
                  <c:v>2062</c:v>
                </c:pt>
                <c:pt idx="61">
                  <c:v>2063</c:v>
                </c:pt>
                <c:pt idx="62">
                  <c:v>2064</c:v>
                </c:pt>
                <c:pt idx="63">
                  <c:v>2065</c:v>
                </c:pt>
                <c:pt idx="64">
                  <c:v>2066</c:v>
                </c:pt>
                <c:pt idx="65">
                  <c:v>2067</c:v>
                </c:pt>
                <c:pt idx="66">
                  <c:v>2068</c:v>
                </c:pt>
                <c:pt idx="67">
                  <c:v>2069</c:v>
                </c:pt>
                <c:pt idx="68">
                  <c:v>2070</c:v>
                </c:pt>
              </c:numCache>
            </c:numRef>
          </c:cat>
          <c:val>
            <c:numRef>
              <c:f>'Fig 2.20'!$F$7:$BV$7</c:f>
              <c:numCache>
                <c:formatCode>0.0%</c:formatCode>
                <c:ptCount val="69"/>
                <c:pt idx="16">
                  <c:v>0.13789548808430568</c:v>
                </c:pt>
                <c:pt idx="17">
                  <c:v>0.13725671764027911</c:v>
                </c:pt>
                <c:pt idx="18">
                  <c:v>0.1377757971846893</c:v>
                </c:pt>
                <c:pt idx="19">
                  <c:v>0.13776818890195908</c:v>
                </c:pt>
                <c:pt idx="20">
                  <c:v>0.13788445461310783</c:v>
                </c:pt>
                <c:pt idx="21">
                  <c:v>0.13833608183615054</c:v>
                </c:pt>
                <c:pt idx="22">
                  <c:v>0.13864516902869398</c:v>
                </c:pt>
                <c:pt idx="23">
                  <c:v>0.13880395001310952</c:v>
                </c:pt>
                <c:pt idx="24">
                  <c:v>0.13869596318815564</c:v>
                </c:pt>
                <c:pt idx="25">
                  <c:v>0.1384571780972059</c:v>
                </c:pt>
                <c:pt idx="26">
                  <c:v>0.1381959236329737</c:v>
                </c:pt>
                <c:pt idx="27">
                  <c:v>0.1378135297251358</c:v>
                </c:pt>
                <c:pt idx="28">
                  <c:v>0.13715652216037758</c:v>
                </c:pt>
                <c:pt idx="29">
                  <c:v>0.13642930989872371</c:v>
                </c:pt>
                <c:pt idx="30">
                  <c:v>0.13565675032191271</c:v>
                </c:pt>
                <c:pt idx="31">
                  <c:v>0.13519606637412823</c:v>
                </c:pt>
                <c:pt idx="32">
                  <c:v>0.1346884355275173</c:v>
                </c:pt>
                <c:pt idx="33">
                  <c:v>0.13413175207936751</c:v>
                </c:pt>
                <c:pt idx="34">
                  <c:v>0.13351186096929993</c:v>
                </c:pt>
                <c:pt idx="35">
                  <c:v>0.13291798678929598</c:v>
                </c:pt>
                <c:pt idx="36">
                  <c:v>0.13226814957748492</c:v>
                </c:pt>
                <c:pt idx="37">
                  <c:v>0.13157101188520626</c:v>
                </c:pt>
                <c:pt idx="38">
                  <c:v>0.13092530623226567</c:v>
                </c:pt>
                <c:pt idx="39">
                  <c:v>0.13025379434583431</c:v>
                </c:pt>
                <c:pt idx="40">
                  <c:v>0.129639416272676</c:v>
                </c:pt>
                <c:pt idx="41">
                  <c:v>0.12912806249787406</c:v>
                </c:pt>
                <c:pt idx="42">
                  <c:v>0.12859433754087277</c:v>
                </c:pt>
                <c:pt idx="43">
                  <c:v>0.12805312826451307</c:v>
                </c:pt>
                <c:pt idx="44">
                  <c:v>0.12747690070811102</c:v>
                </c:pt>
                <c:pt idx="45">
                  <c:v>0.12691360360402729</c:v>
                </c:pt>
                <c:pt idx="46">
                  <c:v>0.12632457537488617</c:v>
                </c:pt>
                <c:pt idx="47">
                  <c:v>0.12575488399563317</c:v>
                </c:pt>
                <c:pt idx="48">
                  <c:v>0.12519775694323754</c:v>
                </c:pt>
                <c:pt idx="49">
                  <c:v>0.12468808410134882</c:v>
                </c:pt>
                <c:pt idx="50">
                  <c:v>0.12418779245381339</c:v>
                </c:pt>
                <c:pt idx="51">
                  <c:v>0.12368077149001139</c:v>
                </c:pt>
                <c:pt idx="52">
                  <c:v>0.12332088281630725</c:v>
                </c:pt>
                <c:pt idx="53">
                  <c:v>0.12275164098015762</c:v>
                </c:pt>
                <c:pt idx="54">
                  <c:v>0.12221307250055728</c:v>
                </c:pt>
                <c:pt idx="55">
                  <c:v>0.12168308116007472</c:v>
                </c:pt>
                <c:pt idx="56">
                  <c:v>0.1211323325773872</c:v>
                </c:pt>
                <c:pt idx="57">
                  <c:v>0.12058381834285294</c:v>
                </c:pt>
                <c:pt idx="58">
                  <c:v>0.12006730231110749</c:v>
                </c:pt>
                <c:pt idx="59">
                  <c:v>0.11961219345040022</c:v>
                </c:pt>
                <c:pt idx="60">
                  <c:v>0.11922105822016013</c:v>
                </c:pt>
                <c:pt idx="61">
                  <c:v>0.11886055616311696</c:v>
                </c:pt>
                <c:pt idx="62">
                  <c:v>0.11855040856978709</c:v>
                </c:pt>
                <c:pt idx="63">
                  <c:v>0.11831305006800057</c:v>
                </c:pt>
                <c:pt idx="64">
                  <c:v>0.11812456587260904</c:v>
                </c:pt>
                <c:pt idx="65">
                  <c:v>0.11797684220625999</c:v>
                </c:pt>
                <c:pt idx="66">
                  <c:v>0.11784953812014456</c:v>
                </c:pt>
                <c:pt idx="67">
                  <c:v>0.11778515180849614</c:v>
                </c:pt>
                <c:pt idx="68">
                  <c:v>0.11778277647309482</c:v>
                </c:pt>
              </c:numCache>
            </c:numRef>
          </c:val>
          <c:smooth val="0"/>
          <c:extLst>
            <c:ext xmlns:c16="http://schemas.microsoft.com/office/drawing/2014/chart" uri="{C3380CC4-5D6E-409C-BE32-E72D297353CC}">
              <c16:uniqueId val="{00000002-521A-4135-BFED-D69AC16279ED}"/>
            </c:ext>
          </c:extLst>
        </c:ser>
        <c:ser>
          <c:idx val="6"/>
          <c:order val="3"/>
          <c:tx>
            <c:strRef>
              <c:f>'Fig 2.20'!$C$8</c:f>
              <c:strCache>
                <c:ptCount val="1"/>
                <c:pt idx="0">
                  <c:v>Scénario 1%</c:v>
                </c:pt>
              </c:strCache>
            </c:strRef>
          </c:tx>
          <c:spPr>
            <a:ln w="28575">
              <a:solidFill>
                <a:srgbClr val="800000"/>
              </a:solidFill>
            </a:ln>
          </c:spPr>
          <c:marker>
            <c:symbol val="none"/>
          </c:marker>
          <c:cat>
            <c:numRef>
              <c:f>'Fig 2.20'!$F$4:$BV$4</c:f>
              <c:numCache>
                <c:formatCode>General</c:formatCode>
                <c:ptCount val="6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pt idx="29">
                  <c:v>2031</c:v>
                </c:pt>
                <c:pt idx="30">
                  <c:v>2032</c:v>
                </c:pt>
                <c:pt idx="31">
                  <c:v>2033</c:v>
                </c:pt>
                <c:pt idx="32">
                  <c:v>2034</c:v>
                </c:pt>
                <c:pt idx="33">
                  <c:v>2035</c:v>
                </c:pt>
                <c:pt idx="34">
                  <c:v>2036</c:v>
                </c:pt>
                <c:pt idx="35">
                  <c:v>2037</c:v>
                </c:pt>
                <c:pt idx="36">
                  <c:v>2038</c:v>
                </c:pt>
                <c:pt idx="37">
                  <c:v>2039</c:v>
                </c:pt>
                <c:pt idx="38">
                  <c:v>2040</c:v>
                </c:pt>
                <c:pt idx="39">
                  <c:v>2041</c:v>
                </c:pt>
                <c:pt idx="40">
                  <c:v>2042</c:v>
                </c:pt>
                <c:pt idx="41">
                  <c:v>2043</c:v>
                </c:pt>
                <c:pt idx="42">
                  <c:v>2044</c:v>
                </c:pt>
                <c:pt idx="43">
                  <c:v>2045</c:v>
                </c:pt>
                <c:pt idx="44">
                  <c:v>2046</c:v>
                </c:pt>
                <c:pt idx="45">
                  <c:v>2047</c:v>
                </c:pt>
                <c:pt idx="46">
                  <c:v>2048</c:v>
                </c:pt>
                <c:pt idx="47">
                  <c:v>2049</c:v>
                </c:pt>
                <c:pt idx="48">
                  <c:v>2050</c:v>
                </c:pt>
                <c:pt idx="49">
                  <c:v>2051</c:v>
                </c:pt>
                <c:pt idx="50">
                  <c:v>2052</c:v>
                </c:pt>
                <c:pt idx="51">
                  <c:v>2053</c:v>
                </c:pt>
                <c:pt idx="52">
                  <c:v>2054</c:v>
                </c:pt>
                <c:pt idx="53">
                  <c:v>2055</c:v>
                </c:pt>
                <c:pt idx="54">
                  <c:v>2056</c:v>
                </c:pt>
                <c:pt idx="55">
                  <c:v>2057</c:v>
                </c:pt>
                <c:pt idx="56">
                  <c:v>2058</c:v>
                </c:pt>
                <c:pt idx="57">
                  <c:v>2059</c:v>
                </c:pt>
                <c:pt idx="58">
                  <c:v>2060</c:v>
                </c:pt>
                <c:pt idx="59">
                  <c:v>2061</c:v>
                </c:pt>
                <c:pt idx="60">
                  <c:v>2062</c:v>
                </c:pt>
                <c:pt idx="61">
                  <c:v>2063</c:v>
                </c:pt>
                <c:pt idx="62">
                  <c:v>2064</c:v>
                </c:pt>
                <c:pt idx="63">
                  <c:v>2065</c:v>
                </c:pt>
                <c:pt idx="64">
                  <c:v>2066</c:v>
                </c:pt>
                <c:pt idx="65">
                  <c:v>2067</c:v>
                </c:pt>
                <c:pt idx="66">
                  <c:v>2068</c:v>
                </c:pt>
                <c:pt idx="67">
                  <c:v>2069</c:v>
                </c:pt>
                <c:pt idx="68">
                  <c:v>2070</c:v>
                </c:pt>
              </c:numCache>
            </c:numRef>
          </c:cat>
          <c:val>
            <c:numRef>
              <c:f>'Fig 2.20'!$F$8:$BV$8</c:f>
              <c:numCache>
                <c:formatCode>0.0%</c:formatCode>
                <c:ptCount val="69"/>
                <c:pt idx="16">
                  <c:v>0.13789548808430568</c:v>
                </c:pt>
                <c:pt idx="17">
                  <c:v>0.13725671764027911</c:v>
                </c:pt>
                <c:pt idx="18">
                  <c:v>0.1377757971846893</c:v>
                </c:pt>
                <c:pt idx="19">
                  <c:v>0.13776818890195908</c:v>
                </c:pt>
                <c:pt idx="20">
                  <c:v>0.13788446040194091</c:v>
                </c:pt>
                <c:pt idx="21">
                  <c:v>0.13844063160083755</c:v>
                </c:pt>
                <c:pt idx="22">
                  <c:v>0.1389368899312125</c:v>
                </c:pt>
                <c:pt idx="23">
                  <c:v>0.13936476506098211</c:v>
                </c:pt>
                <c:pt idx="24">
                  <c:v>0.13960243241805467</c:v>
                </c:pt>
                <c:pt idx="25">
                  <c:v>0.13978084514341746</c:v>
                </c:pt>
                <c:pt idx="26">
                  <c:v>0.14001090058106863</c:v>
                </c:pt>
                <c:pt idx="27">
                  <c:v>0.1401935121863635</c:v>
                </c:pt>
                <c:pt idx="28">
                  <c:v>0.14017208539233889</c:v>
                </c:pt>
                <c:pt idx="29">
                  <c:v>0.14015585979174006</c:v>
                </c:pt>
                <c:pt idx="30">
                  <c:v>0.14014370965503201</c:v>
                </c:pt>
                <c:pt idx="31">
                  <c:v>0.14042129184564375</c:v>
                </c:pt>
                <c:pt idx="32">
                  <c:v>0.14063156681595548</c:v>
                </c:pt>
                <c:pt idx="33">
                  <c:v>0.14077526031409013</c:v>
                </c:pt>
                <c:pt idx="34">
                  <c:v>0.14084010965448224</c:v>
                </c:pt>
                <c:pt idx="35">
                  <c:v>0.14090977601781188</c:v>
                </c:pt>
                <c:pt idx="36">
                  <c:v>0.1409154012221413</c:v>
                </c:pt>
                <c:pt idx="37">
                  <c:v>0.14084098231877004</c:v>
                </c:pt>
                <c:pt idx="38">
                  <c:v>0.14080583738823022</c:v>
                </c:pt>
                <c:pt idx="39">
                  <c:v>0.14072290427075396</c:v>
                </c:pt>
                <c:pt idx="40">
                  <c:v>0.14067930014966734</c:v>
                </c:pt>
                <c:pt idx="41">
                  <c:v>0.14073273705563699</c:v>
                </c:pt>
                <c:pt idx="42">
                  <c:v>0.14074717671567752</c:v>
                </c:pt>
                <c:pt idx="43">
                  <c:v>0.14073379219385321</c:v>
                </c:pt>
                <c:pt idx="44">
                  <c:v>0.14066903570576303</c:v>
                </c:pt>
                <c:pt idx="45">
                  <c:v>0.14059825957938232</c:v>
                </c:pt>
                <c:pt idx="46">
                  <c:v>0.14047760679685059</c:v>
                </c:pt>
                <c:pt idx="47">
                  <c:v>0.14036511292573453</c:v>
                </c:pt>
                <c:pt idx="48">
                  <c:v>0.14024932400735848</c:v>
                </c:pt>
                <c:pt idx="49">
                  <c:v>0.14016952446465936</c:v>
                </c:pt>
                <c:pt idx="50">
                  <c:v>0.14007935347404071</c:v>
                </c:pt>
                <c:pt idx="51">
                  <c:v>0.14000906435758959</c:v>
                </c:pt>
                <c:pt idx="52">
                  <c:v>0.13988992997341179</c:v>
                </c:pt>
                <c:pt idx="53">
                  <c:v>0.13967037678928079</c:v>
                </c:pt>
                <c:pt idx="54">
                  <c:v>0.13946099532313308</c:v>
                </c:pt>
                <c:pt idx="55">
                  <c:v>0.13925180357763506</c:v>
                </c:pt>
                <c:pt idx="56">
                  <c:v>0.13899241431120202</c:v>
                </c:pt>
                <c:pt idx="57">
                  <c:v>0.13872555524572669</c:v>
                </c:pt>
                <c:pt idx="58">
                  <c:v>0.13846989257288192</c:v>
                </c:pt>
                <c:pt idx="59">
                  <c:v>0.13826217171061569</c:v>
                </c:pt>
                <c:pt idx="60">
                  <c:v>0.13810953018349389</c:v>
                </c:pt>
                <c:pt idx="61">
                  <c:v>0.13797378265319643</c:v>
                </c:pt>
                <c:pt idx="62">
                  <c:v>0.13786693102421577</c:v>
                </c:pt>
                <c:pt idx="63">
                  <c:v>0.13782207402932975</c:v>
                </c:pt>
                <c:pt idx="64">
                  <c:v>0.13781692449222596</c:v>
                </c:pt>
                <c:pt idx="65">
                  <c:v>0.1378355170842733</c:v>
                </c:pt>
                <c:pt idx="66">
                  <c:v>0.13785835889297132</c:v>
                </c:pt>
                <c:pt idx="67">
                  <c:v>0.13793732674103851</c:v>
                </c:pt>
                <c:pt idx="68">
                  <c:v>0.13807155398652249</c:v>
                </c:pt>
              </c:numCache>
            </c:numRef>
          </c:val>
          <c:smooth val="0"/>
          <c:extLst>
            <c:ext xmlns:c16="http://schemas.microsoft.com/office/drawing/2014/chart" uri="{C3380CC4-5D6E-409C-BE32-E72D297353CC}">
              <c16:uniqueId val="{00000003-521A-4135-BFED-D69AC16279ED}"/>
            </c:ext>
          </c:extLst>
        </c:ser>
        <c:ser>
          <c:idx val="9"/>
          <c:order val="4"/>
          <c:tx>
            <c:strRef>
              <c:f>'Fig 2.20'!$C$9</c:f>
              <c:strCache>
                <c:ptCount val="1"/>
                <c:pt idx="0">
                  <c:v>Variante [10%-1%]</c:v>
                </c:pt>
              </c:strCache>
            </c:strRef>
          </c:tx>
          <c:spPr>
            <a:ln w="28575">
              <a:solidFill>
                <a:srgbClr val="800000"/>
              </a:solidFill>
              <a:prstDash val="sysDash"/>
            </a:ln>
          </c:spPr>
          <c:marker>
            <c:symbol val="none"/>
          </c:marker>
          <c:cat>
            <c:numRef>
              <c:f>'Fig 2.20'!$F$4:$BV$4</c:f>
              <c:numCache>
                <c:formatCode>General</c:formatCode>
                <c:ptCount val="6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pt idx="29">
                  <c:v>2031</c:v>
                </c:pt>
                <c:pt idx="30">
                  <c:v>2032</c:v>
                </c:pt>
                <c:pt idx="31">
                  <c:v>2033</c:v>
                </c:pt>
                <c:pt idx="32">
                  <c:v>2034</c:v>
                </c:pt>
                <c:pt idx="33">
                  <c:v>2035</c:v>
                </c:pt>
                <c:pt idx="34">
                  <c:v>2036</c:v>
                </c:pt>
                <c:pt idx="35">
                  <c:v>2037</c:v>
                </c:pt>
                <c:pt idx="36">
                  <c:v>2038</c:v>
                </c:pt>
                <c:pt idx="37">
                  <c:v>2039</c:v>
                </c:pt>
                <c:pt idx="38">
                  <c:v>2040</c:v>
                </c:pt>
                <c:pt idx="39">
                  <c:v>2041</c:v>
                </c:pt>
                <c:pt idx="40">
                  <c:v>2042</c:v>
                </c:pt>
                <c:pt idx="41">
                  <c:v>2043</c:v>
                </c:pt>
                <c:pt idx="42">
                  <c:v>2044</c:v>
                </c:pt>
                <c:pt idx="43">
                  <c:v>2045</c:v>
                </c:pt>
                <c:pt idx="44">
                  <c:v>2046</c:v>
                </c:pt>
                <c:pt idx="45">
                  <c:v>2047</c:v>
                </c:pt>
                <c:pt idx="46">
                  <c:v>2048</c:v>
                </c:pt>
                <c:pt idx="47">
                  <c:v>2049</c:v>
                </c:pt>
                <c:pt idx="48">
                  <c:v>2050</c:v>
                </c:pt>
                <c:pt idx="49">
                  <c:v>2051</c:v>
                </c:pt>
                <c:pt idx="50">
                  <c:v>2052</c:v>
                </c:pt>
                <c:pt idx="51">
                  <c:v>2053</c:v>
                </c:pt>
                <c:pt idx="52">
                  <c:v>2054</c:v>
                </c:pt>
                <c:pt idx="53">
                  <c:v>2055</c:v>
                </c:pt>
                <c:pt idx="54">
                  <c:v>2056</c:v>
                </c:pt>
                <c:pt idx="55">
                  <c:v>2057</c:v>
                </c:pt>
                <c:pt idx="56">
                  <c:v>2058</c:v>
                </c:pt>
                <c:pt idx="57">
                  <c:v>2059</c:v>
                </c:pt>
                <c:pt idx="58">
                  <c:v>2060</c:v>
                </c:pt>
                <c:pt idx="59">
                  <c:v>2061</c:v>
                </c:pt>
                <c:pt idx="60">
                  <c:v>2062</c:v>
                </c:pt>
                <c:pt idx="61">
                  <c:v>2063</c:v>
                </c:pt>
                <c:pt idx="62">
                  <c:v>2064</c:v>
                </c:pt>
                <c:pt idx="63">
                  <c:v>2065</c:v>
                </c:pt>
                <c:pt idx="64">
                  <c:v>2066</c:v>
                </c:pt>
                <c:pt idx="65">
                  <c:v>2067</c:v>
                </c:pt>
                <c:pt idx="66">
                  <c:v>2068</c:v>
                </c:pt>
                <c:pt idx="67">
                  <c:v>2069</c:v>
                </c:pt>
                <c:pt idx="68">
                  <c:v>2070</c:v>
                </c:pt>
              </c:numCache>
            </c:numRef>
          </c:cat>
          <c:val>
            <c:numRef>
              <c:f>'Fig 2.20'!$F$9:$BV$9</c:f>
              <c:numCache>
                <c:formatCode>0.0%</c:formatCode>
                <c:ptCount val="69"/>
                <c:pt idx="16">
                  <c:v>0.13789548808430568</c:v>
                </c:pt>
                <c:pt idx="17">
                  <c:v>0.13725671764027911</c:v>
                </c:pt>
                <c:pt idx="18">
                  <c:v>0.1377757971846893</c:v>
                </c:pt>
                <c:pt idx="19">
                  <c:v>0.13776818890195908</c:v>
                </c:pt>
                <c:pt idx="20">
                  <c:v>0.13788446040194091</c:v>
                </c:pt>
                <c:pt idx="21">
                  <c:v>0.13877082852390393</c:v>
                </c:pt>
                <c:pt idx="22">
                  <c:v>0.13961903931980679</c:v>
                </c:pt>
                <c:pt idx="23">
                  <c:v>0.14038836374573099</c:v>
                </c:pt>
                <c:pt idx="24">
                  <c:v>0.14097068163424473</c:v>
                </c:pt>
                <c:pt idx="25">
                  <c:v>0.1414914897125355</c:v>
                </c:pt>
                <c:pt idx="26">
                  <c:v>0.14207142759611247</c:v>
                </c:pt>
                <c:pt idx="27">
                  <c:v>0.14259974237462678</c:v>
                </c:pt>
                <c:pt idx="28">
                  <c:v>0.1429207418487356</c:v>
                </c:pt>
                <c:pt idx="29">
                  <c:v>0.14324941794514973</c:v>
                </c:pt>
                <c:pt idx="30">
                  <c:v>0.14358929714084451</c:v>
                </c:pt>
                <c:pt idx="31">
                  <c:v>0.1438620025201218</c:v>
                </c:pt>
                <c:pt idx="32">
                  <c:v>0.14407100804272355</c:v>
                </c:pt>
                <c:pt idx="33">
                  <c:v>0.14420958929457359</c:v>
                </c:pt>
                <c:pt idx="34">
                  <c:v>0.14425929894873446</c:v>
                </c:pt>
                <c:pt idx="35">
                  <c:v>0.14432317357250013</c:v>
                </c:pt>
                <c:pt idx="36">
                  <c:v>0.14432215398752377</c:v>
                </c:pt>
                <c:pt idx="37">
                  <c:v>0.14422577495038386</c:v>
                </c:pt>
                <c:pt idx="38">
                  <c:v>0.14417045216396052</c:v>
                </c:pt>
                <c:pt idx="39">
                  <c:v>0.14405859002977767</c:v>
                </c:pt>
                <c:pt idx="40">
                  <c:v>0.14398659392817253</c:v>
                </c:pt>
                <c:pt idx="41">
                  <c:v>0.14401140844626442</c:v>
                </c:pt>
                <c:pt idx="42">
                  <c:v>0.14400211153975434</c:v>
                </c:pt>
                <c:pt idx="43">
                  <c:v>0.14396347320477346</c:v>
                </c:pt>
                <c:pt idx="44">
                  <c:v>0.14386454586178446</c:v>
                </c:pt>
                <c:pt idx="45">
                  <c:v>0.14376505051943014</c:v>
                </c:pt>
                <c:pt idx="46">
                  <c:v>0.14361292049293634</c:v>
                </c:pt>
                <c:pt idx="47">
                  <c:v>0.14345997473846736</c:v>
                </c:pt>
                <c:pt idx="48">
                  <c:v>0.14330898307845458</c:v>
                </c:pt>
                <c:pt idx="49">
                  <c:v>0.14317869259676858</c:v>
                </c:pt>
                <c:pt idx="50">
                  <c:v>0.1430550332183064</c:v>
                </c:pt>
                <c:pt idx="51">
                  <c:v>0.14289443687088993</c:v>
                </c:pt>
                <c:pt idx="52">
                  <c:v>0.14276374944459963</c:v>
                </c:pt>
                <c:pt idx="53">
                  <c:v>0.14259128427538792</c:v>
                </c:pt>
                <c:pt idx="54">
                  <c:v>0.14231313245217742</c:v>
                </c:pt>
                <c:pt idx="55">
                  <c:v>0.14203671365389603</c:v>
                </c:pt>
                <c:pt idx="56">
                  <c:v>0.14170887970365997</c:v>
                </c:pt>
                <c:pt idx="57">
                  <c:v>0.1413731524372096</c:v>
                </c:pt>
                <c:pt idx="58">
                  <c:v>0.14104916528431974</c:v>
                </c:pt>
                <c:pt idx="59">
                  <c:v>0.14077518156514815</c:v>
                </c:pt>
                <c:pt idx="60">
                  <c:v>0.14055745466009548</c:v>
                </c:pt>
                <c:pt idx="61">
                  <c:v>0.14035512469656292</c:v>
                </c:pt>
                <c:pt idx="62">
                  <c:v>0.14018798348885034</c:v>
                </c:pt>
                <c:pt idx="63">
                  <c:v>0.14008251174013975</c:v>
                </c:pt>
                <c:pt idx="64">
                  <c:v>0.14001597478756436</c:v>
                </c:pt>
                <c:pt idx="65">
                  <c:v>0.1399785404922331</c:v>
                </c:pt>
                <c:pt idx="66">
                  <c:v>0.13994570506834181</c:v>
                </c:pt>
                <c:pt idx="67">
                  <c:v>0.13996770396094149</c:v>
                </c:pt>
                <c:pt idx="68">
                  <c:v>0.14004756072916041</c:v>
                </c:pt>
              </c:numCache>
            </c:numRef>
          </c:val>
          <c:smooth val="0"/>
          <c:extLst>
            <c:ext xmlns:c16="http://schemas.microsoft.com/office/drawing/2014/chart" uri="{C3380CC4-5D6E-409C-BE32-E72D297353CC}">
              <c16:uniqueId val="{00000004-521A-4135-BFED-D69AC16279ED}"/>
            </c:ext>
          </c:extLst>
        </c:ser>
        <c:dLbls>
          <c:showLegendKey val="0"/>
          <c:showVal val="0"/>
          <c:showCatName val="0"/>
          <c:showSerName val="0"/>
          <c:showPercent val="0"/>
          <c:showBubbleSize val="0"/>
        </c:dLbls>
        <c:smooth val="0"/>
        <c:axId val="135993216"/>
        <c:axId val="135994752"/>
      </c:lineChart>
      <c:catAx>
        <c:axId val="135993216"/>
        <c:scaling>
          <c:orientation val="minMax"/>
        </c:scaling>
        <c:delete val="0"/>
        <c:axPos val="b"/>
        <c:numFmt formatCode="General" sourceLinked="1"/>
        <c:majorTickMark val="out"/>
        <c:minorTickMark val="none"/>
        <c:tickLblPos val="low"/>
        <c:crossAx val="135994752"/>
        <c:crosses val="autoZero"/>
        <c:auto val="1"/>
        <c:lblAlgn val="ctr"/>
        <c:lblOffset val="100"/>
        <c:noMultiLvlLbl val="0"/>
      </c:catAx>
      <c:valAx>
        <c:axId val="135994752"/>
        <c:scaling>
          <c:orientation val="minMax"/>
          <c:max val="0.15000000000000002"/>
          <c:min val="0.11000000000000001"/>
        </c:scaling>
        <c:delete val="0"/>
        <c:axPos val="l"/>
        <c:majorGridlines/>
        <c:title>
          <c:tx>
            <c:rich>
              <a:bodyPr/>
              <a:lstStyle/>
              <a:p>
                <a:pPr>
                  <a:defRPr/>
                </a:pPr>
                <a:r>
                  <a:rPr lang="en-US"/>
                  <a:t>en % du PIB</a:t>
                </a:r>
              </a:p>
            </c:rich>
          </c:tx>
          <c:layout/>
          <c:overlay val="0"/>
        </c:title>
        <c:numFmt formatCode="0.0%" sourceLinked="1"/>
        <c:majorTickMark val="none"/>
        <c:minorTickMark val="none"/>
        <c:tickLblPos val="nextTo"/>
        <c:crossAx val="135993216"/>
        <c:crosses val="autoZero"/>
        <c:crossBetween val="between"/>
      </c:valAx>
    </c:plotArea>
    <c:legend>
      <c:legendPos val="b"/>
      <c:layout>
        <c:manualLayout>
          <c:xMode val="edge"/>
          <c:yMode val="edge"/>
          <c:x val="0.12324203433103705"/>
          <c:y val="0.87682006025398462"/>
          <c:w val="0.87028873559544428"/>
          <c:h val="0.10364392772290905"/>
        </c:manualLayout>
      </c:layout>
      <c:overlay val="0"/>
    </c:legend>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 2.21'!$C$5</c:f>
              <c:strCache>
                <c:ptCount val="1"/>
                <c:pt idx="0">
                  <c:v>Observé</c:v>
                </c:pt>
              </c:strCache>
            </c:strRef>
          </c:tx>
          <c:spPr>
            <a:ln w="38100">
              <a:solidFill>
                <a:schemeClr val="bg1">
                  <a:lumMod val="50000"/>
                </a:schemeClr>
              </a:solidFill>
            </a:ln>
          </c:spPr>
          <c:marker>
            <c:symbol val="none"/>
          </c:marker>
          <c:cat>
            <c:numRef>
              <c:f>'Fig 2.21'!$F$4:$BV$4</c:f>
              <c:numCache>
                <c:formatCode>General</c:formatCode>
                <c:ptCount val="6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pt idx="29">
                  <c:v>2031</c:v>
                </c:pt>
                <c:pt idx="30">
                  <c:v>2032</c:v>
                </c:pt>
                <c:pt idx="31">
                  <c:v>2033</c:v>
                </c:pt>
                <c:pt idx="32">
                  <c:v>2034</c:v>
                </c:pt>
                <c:pt idx="33">
                  <c:v>2035</c:v>
                </c:pt>
                <c:pt idx="34">
                  <c:v>2036</c:v>
                </c:pt>
                <c:pt idx="35">
                  <c:v>2037</c:v>
                </c:pt>
                <c:pt idx="36">
                  <c:v>2038</c:v>
                </c:pt>
                <c:pt idx="37">
                  <c:v>2039</c:v>
                </c:pt>
                <c:pt idx="38">
                  <c:v>2040</c:v>
                </c:pt>
                <c:pt idx="39">
                  <c:v>2041</c:v>
                </c:pt>
                <c:pt idx="40">
                  <c:v>2042</c:v>
                </c:pt>
                <c:pt idx="41">
                  <c:v>2043</c:v>
                </c:pt>
                <c:pt idx="42">
                  <c:v>2044</c:v>
                </c:pt>
                <c:pt idx="43">
                  <c:v>2045</c:v>
                </c:pt>
                <c:pt idx="44">
                  <c:v>2046</c:v>
                </c:pt>
                <c:pt idx="45">
                  <c:v>2047</c:v>
                </c:pt>
                <c:pt idx="46">
                  <c:v>2048</c:v>
                </c:pt>
                <c:pt idx="47">
                  <c:v>2049</c:v>
                </c:pt>
                <c:pt idx="48">
                  <c:v>2050</c:v>
                </c:pt>
                <c:pt idx="49">
                  <c:v>2051</c:v>
                </c:pt>
                <c:pt idx="50">
                  <c:v>2052</c:v>
                </c:pt>
                <c:pt idx="51">
                  <c:v>2053</c:v>
                </c:pt>
                <c:pt idx="52">
                  <c:v>2054</c:v>
                </c:pt>
                <c:pt idx="53">
                  <c:v>2055</c:v>
                </c:pt>
                <c:pt idx="54">
                  <c:v>2056</c:v>
                </c:pt>
                <c:pt idx="55">
                  <c:v>2057</c:v>
                </c:pt>
                <c:pt idx="56">
                  <c:v>2058</c:v>
                </c:pt>
                <c:pt idx="57">
                  <c:v>2059</c:v>
                </c:pt>
                <c:pt idx="58">
                  <c:v>2060</c:v>
                </c:pt>
                <c:pt idx="59">
                  <c:v>2061</c:v>
                </c:pt>
                <c:pt idx="60">
                  <c:v>2062</c:v>
                </c:pt>
                <c:pt idx="61">
                  <c:v>2063</c:v>
                </c:pt>
                <c:pt idx="62">
                  <c:v>2064</c:v>
                </c:pt>
                <c:pt idx="63">
                  <c:v>2065</c:v>
                </c:pt>
                <c:pt idx="64">
                  <c:v>2066</c:v>
                </c:pt>
                <c:pt idx="65">
                  <c:v>2067</c:v>
                </c:pt>
                <c:pt idx="66">
                  <c:v>2068</c:v>
                </c:pt>
                <c:pt idx="67">
                  <c:v>2069</c:v>
                </c:pt>
                <c:pt idx="68">
                  <c:v>2070</c:v>
                </c:pt>
              </c:numCache>
            </c:numRef>
          </c:cat>
          <c:val>
            <c:numRef>
              <c:f>'Fig 2.21'!$F$5:$BV$5</c:f>
              <c:numCache>
                <c:formatCode>0.0%</c:formatCode>
                <c:ptCount val="69"/>
                <c:pt idx="0">
                  <c:v>2.7018416178611012E-3</c:v>
                </c:pt>
                <c:pt idx="1">
                  <c:v>4.5956945232301242E-3</c:v>
                </c:pt>
                <c:pt idx="2">
                  <c:v>3.9095680690328181E-3</c:v>
                </c:pt>
                <c:pt idx="3">
                  <c:v>1.5309334652850886E-3</c:v>
                </c:pt>
                <c:pt idx="4">
                  <c:v>1.721061946795743E-3</c:v>
                </c:pt>
                <c:pt idx="5">
                  <c:v>6.4736764513660997E-4</c:v>
                </c:pt>
                <c:pt idx="6">
                  <c:v>-5.3148491740487303E-4</c:v>
                </c:pt>
                <c:pt idx="7">
                  <c:v>-4.7931703814442471E-3</c:v>
                </c:pt>
                <c:pt idx="8">
                  <c:v>-7.2341462956013753E-3</c:v>
                </c:pt>
                <c:pt idx="9">
                  <c:v>-6.6392713865193959E-3</c:v>
                </c:pt>
                <c:pt idx="10">
                  <c:v>-6.47738719487485E-3</c:v>
                </c:pt>
                <c:pt idx="11">
                  <c:v>-3.6327762708350032E-3</c:v>
                </c:pt>
                <c:pt idx="12">
                  <c:v>-2.8044859844618434E-3</c:v>
                </c:pt>
                <c:pt idx="13">
                  <c:v>-2.2223575760410208E-3</c:v>
                </c:pt>
                <c:pt idx="14">
                  <c:v>-1.7756849624311689E-3</c:v>
                </c:pt>
                <c:pt idx="15">
                  <c:v>-4.6169314941102435E-4</c:v>
                </c:pt>
                <c:pt idx="16">
                  <c:v>-1.2206672876761224E-3</c:v>
                </c:pt>
              </c:numCache>
            </c:numRef>
          </c:val>
          <c:smooth val="0"/>
          <c:extLst>
            <c:ext xmlns:c16="http://schemas.microsoft.com/office/drawing/2014/chart" uri="{C3380CC4-5D6E-409C-BE32-E72D297353CC}">
              <c16:uniqueId val="{00000000-8DCF-457F-8DBF-395F2115E78A}"/>
            </c:ext>
          </c:extLst>
        </c:ser>
        <c:ser>
          <c:idx val="1"/>
          <c:order val="1"/>
          <c:tx>
            <c:strRef>
              <c:f>'Fig 2.21'!$C$6</c:f>
              <c:strCache>
                <c:ptCount val="1"/>
                <c:pt idx="0">
                  <c:v>Variante [4,5%-1,8%]</c:v>
                </c:pt>
              </c:strCache>
            </c:strRef>
          </c:tx>
          <c:spPr>
            <a:ln w="28575">
              <a:solidFill>
                <a:srgbClr val="006600"/>
              </a:solidFill>
              <a:prstDash val="sysDash"/>
            </a:ln>
          </c:spPr>
          <c:marker>
            <c:symbol val="none"/>
          </c:marker>
          <c:cat>
            <c:numRef>
              <c:f>'Fig 2.21'!$F$4:$BV$4</c:f>
              <c:numCache>
                <c:formatCode>General</c:formatCode>
                <c:ptCount val="6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pt idx="29">
                  <c:v>2031</c:v>
                </c:pt>
                <c:pt idx="30">
                  <c:v>2032</c:v>
                </c:pt>
                <c:pt idx="31">
                  <c:v>2033</c:v>
                </c:pt>
                <c:pt idx="32">
                  <c:v>2034</c:v>
                </c:pt>
                <c:pt idx="33">
                  <c:v>2035</c:v>
                </c:pt>
                <c:pt idx="34">
                  <c:v>2036</c:v>
                </c:pt>
                <c:pt idx="35">
                  <c:v>2037</c:v>
                </c:pt>
                <c:pt idx="36">
                  <c:v>2038</c:v>
                </c:pt>
                <c:pt idx="37">
                  <c:v>2039</c:v>
                </c:pt>
                <c:pt idx="38">
                  <c:v>2040</c:v>
                </c:pt>
                <c:pt idx="39">
                  <c:v>2041</c:v>
                </c:pt>
                <c:pt idx="40">
                  <c:v>2042</c:v>
                </c:pt>
                <c:pt idx="41">
                  <c:v>2043</c:v>
                </c:pt>
                <c:pt idx="42">
                  <c:v>2044</c:v>
                </c:pt>
                <c:pt idx="43">
                  <c:v>2045</c:v>
                </c:pt>
                <c:pt idx="44">
                  <c:v>2046</c:v>
                </c:pt>
                <c:pt idx="45">
                  <c:v>2047</c:v>
                </c:pt>
                <c:pt idx="46">
                  <c:v>2048</c:v>
                </c:pt>
                <c:pt idx="47">
                  <c:v>2049</c:v>
                </c:pt>
                <c:pt idx="48">
                  <c:v>2050</c:v>
                </c:pt>
                <c:pt idx="49">
                  <c:v>2051</c:v>
                </c:pt>
                <c:pt idx="50">
                  <c:v>2052</c:v>
                </c:pt>
                <c:pt idx="51">
                  <c:v>2053</c:v>
                </c:pt>
                <c:pt idx="52">
                  <c:v>2054</c:v>
                </c:pt>
                <c:pt idx="53">
                  <c:v>2055</c:v>
                </c:pt>
                <c:pt idx="54">
                  <c:v>2056</c:v>
                </c:pt>
                <c:pt idx="55">
                  <c:v>2057</c:v>
                </c:pt>
                <c:pt idx="56">
                  <c:v>2058</c:v>
                </c:pt>
                <c:pt idx="57">
                  <c:v>2059</c:v>
                </c:pt>
                <c:pt idx="58">
                  <c:v>2060</c:v>
                </c:pt>
                <c:pt idx="59">
                  <c:v>2061</c:v>
                </c:pt>
                <c:pt idx="60">
                  <c:v>2062</c:v>
                </c:pt>
                <c:pt idx="61">
                  <c:v>2063</c:v>
                </c:pt>
                <c:pt idx="62">
                  <c:v>2064</c:v>
                </c:pt>
                <c:pt idx="63">
                  <c:v>2065</c:v>
                </c:pt>
                <c:pt idx="64">
                  <c:v>2066</c:v>
                </c:pt>
                <c:pt idx="65">
                  <c:v>2067</c:v>
                </c:pt>
                <c:pt idx="66">
                  <c:v>2068</c:v>
                </c:pt>
                <c:pt idx="67">
                  <c:v>2069</c:v>
                </c:pt>
                <c:pt idx="68">
                  <c:v>2070</c:v>
                </c:pt>
              </c:numCache>
            </c:numRef>
          </c:cat>
          <c:val>
            <c:numRef>
              <c:f>'Fig 2.21'!$F$6:$BV$6</c:f>
              <c:numCache>
                <c:formatCode>0.0%</c:formatCode>
                <c:ptCount val="69"/>
                <c:pt idx="16">
                  <c:v>-1.2206672876761224E-3</c:v>
                </c:pt>
                <c:pt idx="17">
                  <c:v>-5.0393099293183114E-4</c:v>
                </c:pt>
                <c:pt idx="18">
                  <c:v>-1.9619559074112534E-3</c:v>
                </c:pt>
                <c:pt idx="19">
                  <c:v>-3.0908255834117097E-3</c:v>
                </c:pt>
                <c:pt idx="20">
                  <c:v>-4.3083858943891822E-3</c:v>
                </c:pt>
                <c:pt idx="21">
                  <c:v>-5.1240570780409301E-3</c:v>
                </c:pt>
                <c:pt idx="22">
                  <c:v>-5.1150138085314734E-3</c:v>
                </c:pt>
                <c:pt idx="23">
                  <c:v>-5.4383542801071539E-3</c:v>
                </c:pt>
                <c:pt idx="24">
                  <c:v>-5.3046592822894867E-3</c:v>
                </c:pt>
                <c:pt idx="25">
                  <c:v>-4.9675117797159064E-3</c:v>
                </c:pt>
                <c:pt idx="26">
                  <c:v>-4.603396960571696E-3</c:v>
                </c:pt>
                <c:pt idx="27">
                  <c:v>-4.2753193822929504E-3</c:v>
                </c:pt>
                <c:pt idx="28">
                  <c:v>-3.7437601758226581E-3</c:v>
                </c:pt>
                <c:pt idx="29">
                  <c:v>-3.1498199240784729E-3</c:v>
                </c:pt>
                <c:pt idx="30">
                  <c:v>-2.5101121048360002E-3</c:v>
                </c:pt>
                <c:pt idx="31">
                  <c:v>-2.2700911139816706E-3</c:v>
                </c:pt>
                <c:pt idx="32">
                  <c:v>-1.9625792693035824E-3</c:v>
                </c:pt>
                <c:pt idx="33">
                  <c:v>-1.6020140241171977E-3</c:v>
                </c:pt>
                <c:pt idx="34">
                  <c:v>-1.1718088790921778E-3</c:v>
                </c:pt>
                <c:pt idx="35">
                  <c:v>-7.4893116815356203E-4</c:v>
                </c:pt>
                <c:pt idx="36">
                  <c:v>-2.7540449857057581E-4</c:v>
                </c:pt>
                <c:pt idx="37">
                  <c:v>2.4327780932743807E-4</c:v>
                </c:pt>
                <c:pt idx="38">
                  <c:v>7.098478620436474E-4</c:v>
                </c:pt>
                <c:pt idx="39">
                  <c:v>1.2206607955970719E-3</c:v>
                </c:pt>
                <c:pt idx="40">
                  <c:v>1.6731029785520617E-3</c:v>
                </c:pt>
                <c:pt idx="41">
                  <c:v>2.052394368934657E-3</c:v>
                </c:pt>
                <c:pt idx="42">
                  <c:v>2.3537256688316989E-3</c:v>
                </c:pt>
                <c:pt idx="43">
                  <c:v>2.6767254085929494E-3</c:v>
                </c:pt>
                <c:pt idx="44">
                  <c:v>3.0367433615105075E-3</c:v>
                </c:pt>
                <c:pt idx="45">
                  <c:v>3.3946996871649575E-3</c:v>
                </c:pt>
                <c:pt idx="46">
                  <c:v>3.7727262399138194E-3</c:v>
                </c:pt>
                <c:pt idx="47">
                  <c:v>4.1405321382417112E-3</c:v>
                </c:pt>
                <c:pt idx="48">
                  <c:v>4.4954034310328694E-3</c:v>
                </c:pt>
                <c:pt idx="49">
                  <c:v>4.8257052267654185E-3</c:v>
                </c:pt>
                <c:pt idx="50">
                  <c:v>5.1524471810857541E-3</c:v>
                </c:pt>
                <c:pt idx="51">
                  <c:v>5.4818574941457405E-3</c:v>
                </c:pt>
                <c:pt idx="52">
                  <c:v>5.7961743430282528E-3</c:v>
                </c:pt>
                <c:pt idx="53">
                  <c:v>6.0849550248582261E-3</c:v>
                </c:pt>
                <c:pt idx="54">
                  <c:v>6.5125309799111139E-3</c:v>
                </c:pt>
                <c:pt idx="55">
                  <c:v>6.8924610580919686E-3</c:v>
                </c:pt>
                <c:pt idx="56">
                  <c:v>7.2983165387650265E-3</c:v>
                </c:pt>
                <c:pt idx="57">
                  <c:v>7.6752543782599427E-3</c:v>
                </c:pt>
                <c:pt idx="58">
                  <c:v>8.0395120852035269E-3</c:v>
                </c:pt>
                <c:pt idx="59">
                  <c:v>8.364089367746852E-3</c:v>
                </c:pt>
                <c:pt idx="60">
                  <c:v>8.6438633036521016E-3</c:v>
                </c:pt>
                <c:pt idx="61">
                  <c:v>9.0531981054987245E-3</c:v>
                </c:pt>
                <c:pt idx="62">
                  <c:v>9.2572374764793453E-3</c:v>
                </c:pt>
                <c:pt idx="63">
                  <c:v>9.3896150147745779E-3</c:v>
                </c:pt>
                <c:pt idx="64">
                  <c:v>9.4787862759727545E-3</c:v>
                </c:pt>
                <c:pt idx="65">
                  <c:v>9.5488341507934497E-3</c:v>
                </c:pt>
                <c:pt idx="66">
                  <c:v>9.5969256561574852E-3</c:v>
                </c:pt>
                <c:pt idx="67">
                  <c:v>9.5900182578884281E-3</c:v>
                </c:pt>
                <c:pt idx="68">
                  <c:v>9.52603680713081E-3</c:v>
                </c:pt>
              </c:numCache>
            </c:numRef>
          </c:val>
          <c:smooth val="0"/>
          <c:extLst>
            <c:ext xmlns:c16="http://schemas.microsoft.com/office/drawing/2014/chart" uri="{C3380CC4-5D6E-409C-BE32-E72D297353CC}">
              <c16:uniqueId val="{00000001-8DCF-457F-8DBF-395F2115E78A}"/>
            </c:ext>
          </c:extLst>
        </c:ser>
        <c:ser>
          <c:idx val="4"/>
          <c:order val="2"/>
          <c:tx>
            <c:strRef>
              <c:f>'Fig 2.21'!$C$7</c:f>
              <c:strCache>
                <c:ptCount val="1"/>
                <c:pt idx="0">
                  <c:v>Scénario 1,8%</c:v>
                </c:pt>
              </c:strCache>
            </c:strRef>
          </c:tx>
          <c:spPr>
            <a:ln>
              <a:solidFill>
                <a:srgbClr val="006600"/>
              </a:solidFill>
            </a:ln>
          </c:spPr>
          <c:marker>
            <c:symbol val="none"/>
          </c:marker>
          <c:cat>
            <c:numRef>
              <c:f>'Fig 2.21'!$F$4:$BV$4</c:f>
              <c:numCache>
                <c:formatCode>General</c:formatCode>
                <c:ptCount val="6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pt idx="29">
                  <c:v>2031</c:v>
                </c:pt>
                <c:pt idx="30">
                  <c:v>2032</c:v>
                </c:pt>
                <c:pt idx="31">
                  <c:v>2033</c:v>
                </c:pt>
                <c:pt idx="32">
                  <c:v>2034</c:v>
                </c:pt>
                <c:pt idx="33">
                  <c:v>2035</c:v>
                </c:pt>
                <c:pt idx="34">
                  <c:v>2036</c:v>
                </c:pt>
                <c:pt idx="35">
                  <c:v>2037</c:v>
                </c:pt>
                <c:pt idx="36">
                  <c:v>2038</c:v>
                </c:pt>
                <c:pt idx="37">
                  <c:v>2039</c:v>
                </c:pt>
                <c:pt idx="38">
                  <c:v>2040</c:v>
                </c:pt>
                <c:pt idx="39">
                  <c:v>2041</c:v>
                </c:pt>
                <c:pt idx="40">
                  <c:v>2042</c:v>
                </c:pt>
                <c:pt idx="41">
                  <c:v>2043</c:v>
                </c:pt>
                <c:pt idx="42">
                  <c:v>2044</c:v>
                </c:pt>
                <c:pt idx="43">
                  <c:v>2045</c:v>
                </c:pt>
                <c:pt idx="44">
                  <c:v>2046</c:v>
                </c:pt>
                <c:pt idx="45">
                  <c:v>2047</c:v>
                </c:pt>
                <c:pt idx="46">
                  <c:v>2048</c:v>
                </c:pt>
                <c:pt idx="47">
                  <c:v>2049</c:v>
                </c:pt>
                <c:pt idx="48">
                  <c:v>2050</c:v>
                </c:pt>
                <c:pt idx="49">
                  <c:v>2051</c:v>
                </c:pt>
                <c:pt idx="50">
                  <c:v>2052</c:v>
                </c:pt>
                <c:pt idx="51">
                  <c:v>2053</c:v>
                </c:pt>
                <c:pt idx="52">
                  <c:v>2054</c:v>
                </c:pt>
                <c:pt idx="53">
                  <c:v>2055</c:v>
                </c:pt>
                <c:pt idx="54">
                  <c:v>2056</c:v>
                </c:pt>
                <c:pt idx="55">
                  <c:v>2057</c:v>
                </c:pt>
                <c:pt idx="56">
                  <c:v>2058</c:v>
                </c:pt>
                <c:pt idx="57">
                  <c:v>2059</c:v>
                </c:pt>
                <c:pt idx="58">
                  <c:v>2060</c:v>
                </c:pt>
                <c:pt idx="59">
                  <c:v>2061</c:v>
                </c:pt>
                <c:pt idx="60">
                  <c:v>2062</c:v>
                </c:pt>
                <c:pt idx="61">
                  <c:v>2063</c:v>
                </c:pt>
                <c:pt idx="62">
                  <c:v>2064</c:v>
                </c:pt>
                <c:pt idx="63">
                  <c:v>2065</c:v>
                </c:pt>
                <c:pt idx="64">
                  <c:v>2066</c:v>
                </c:pt>
                <c:pt idx="65">
                  <c:v>2067</c:v>
                </c:pt>
                <c:pt idx="66">
                  <c:v>2068</c:v>
                </c:pt>
                <c:pt idx="67">
                  <c:v>2069</c:v>
                </c:pt>
                <c:pt idx="68">
                  <c:v>2070</c:v>
                </c:pt>
              </c:numCache>
            </c:numRef>
          </c:cat>
          <c:val>
            <c:numRef>
              <c:f>'Fig 2.21'!$F$7:$BV$7</c:f>
              <c:numCache>
                <c:formatCode>0.0%</c:formatCode>
                <c:ptCount val="69"/>
                <c:pt idx="16">
                  <c:v>-1.2206672876761224E-3</c:v>
                </c:pt>
                <c:pt idx="17">
                  <c:v>-5.1337388152391432E-4</c:v>
                </c:pt>
                <c:pt idx="18">
                  <c:v>-1.9795268383602776E-3</c:v>
                </c:pt>
                <c:pt idx="19">
                  <c:v>-3.1130510626704174E-3</c:v>
                </c:pt>
                <c:pt idx="20">
                  <c:v>-4.3465189849386998E-3</c:v>
                </c:pt>
                <c:pt idx="21">
                  <c:v>-5.0712953120914794E-3</c:v>
                </c:pt>
                <c:pt idx="22">
                  <c:v>-5.1945724611623268E-3</c:v>
                </c:pt>
                <c:pt idx="23">
                  <c:v>-5.6062126598753273E-3</c:v>
                </c:pt>
                <c:pt idx="24">
                  <c:v>-5.7740839128383147E-3</c:v>
                </c:pt>
                <c:pt idx="25">
                  <c:v>-5.7574290582142213E-3</c:v>
                </c:pt>
                <c:pt idx="26">
                  <c:v>-5.7343971937029118E-3</c:v>
                </c:pt>
                <c:pt idx="27">
                  <c:v>-5.6505388797105415E-3</c:v>
                </c:pt>
                <c:pt idx="28">
                  <c:v>-5.3155128223082672E-3</c:v>
                </c:pt>
                <c:pt idx="29">
                  <c:v>-4.8930926881857921E-3</c:v>
                </c:pt>
                <c:pt idx="30">
                  <c:v>-4.4164413582618821E-3</c:v>
                </c:pt>
                <c:pt idx="31">
                  <c:v>-4.152085563663848E-3</c:v>
                </c:pt>
                <c:pt idx="32">
                  <c:v>-3.8308003501856805E-3</c:v>
                </c:pt>
                <c:pt idx="33">
                  <c:v>-3.4506146697488647E-3</c:v>
                </c:pt>
                <c:pt idx="34">
                  <c:v>-2.9972150782962776E-3</c:v>
                </c:pt>
                <c:pt idx="35">
                  <c:v>-2.5605122072512249E-3</c:v>
                </c:pt>
                <c:pt idx="36">
                  <c:v>-2.0648122427942583E-3</c:v>
                </c:pt>
                <c:pt idx="37">
                  <c:v>-1.5268176201941571E-3</c:v>
                </c:pt>
                <c:pt idx="38">
                  <c:v>-1.0350606330752252E-3</c:v>
                </c:pt>
                <c:pt idx="39">
                  <c:v>-5.007378604531341E-4</c:v>
                </c:pt>
                <c:pt idx="40">
                  <c:v>-2.8545579117226076E-5</c:v>
                </c:pt>
                <c:pt idx="41">
                  <c:v>3.7238537579667219E-4</c:v>
                </c:pt>
                <c:pt idx="42">
                  <c:v>6.9733543935688431E-4</c:v>
                </c:pt>
                <c:pt idx="43">
                  <c:v>1.0479036480505865E-3</c:v>
                </c:pt>
                <c:pt idx="44">
                  <c:v>1.4430225504152233E-3</c:v>
                </c:pt>
                <c:pt idx="45">
                  <c:v>1.8319019589330928E-3</c:v>
                </c:pt>
                <c:pt idx="46">
                  <c:v>2.2411730651978609E-3</c:v>
                </c:pt>
                <c:pt idx="47">
                  <c:v>2.6441870441484706E-3</c:v>
                </c:pt>
                <c:pt idx="48">
                  <c:v>3.0443662617924481E-3</c:v>
                </c:pt>
                <c:pt idx="49">
                  <c:v>3.4060982390002915E-3</c:v>
                </c:pt>
                <c:pt idx="50">
                  <c:v>3.7631104373056288E-3</c:v>
                </c:pt>
                <c:pt idx="51">
                  <c:v>4.122698850560799E-3</c:v>
                </c:pt>
                <c:pt idx="52">
                  <c:v>4.3521572957006989E-3</c:v>
                </c:pt>
                <c:pt idx="53">
                  <c:v>4.8041422753955327E-3</c:v>
                </c:pt>
                <c:pt idx="54">
                  <c:v>5.227885485369765E-3</c:v>
                </c:pt>
                <c:pt idx="55">
                  <c:v>5.6349666988439314E-3</c:v>
                </c:pt>
                <c:pt idx="56">
                  <c:v>6.0733391323790241E-3</c:v>
                </c:pt>
                <c:pt idx="57">
                  <c:v>6.4792018172116711E-3</c:v>
                </c:pt>
                <c:pt idx="58">
                  <c:v>6.8785161009108538E-3</c:v>
                </c:pt>
                <c:pt idx="59">
                  <c:v>7.2322004589112912E-3</c:v>
                </c:pt>
                <c:pt idx="60">
                  <c:v>7.5432963498633498E-3</c:v>
                </c:pt>
                <c:pt idx="61">
                  <c:v>7.9840448189867404E-3</c:v>
                </c:pt>
                <c:pt idx="62">
                  <c:v>8.215615601320822E-3</c:v>
                </c:pt>
                <c:pt idx="63">
                  <c:v>8.3746018445136176E-3</c:v>
                </c:pt>
                <c:pt idx="64">
                  <c:v>8.4918123403081459E-3</c:v>
                </c:pt>
                <c:pt idx="65">
                  <c:v>8.5916457077226133E-3</c:v>
                </c:pt>
                <c:pt idx="66">
                  <c:v>8.6697254911172819E-3</c:v>
                </c:pt>
                <c:pt idx="67">
                  <c:v>8.692012854704086E-3</c:v>
                </c:pt>
                <c:pt idx="68">
                  <c:v>8.6573599069938723E-3</c:v>
                </c:pt>
              </c:numCache>
            </c:numRef>
          </c:val>
          <c:smooth val="0"/>
          <c:extLst>
            <c:ext xmlns:c16="http://schemas.microsoft.com/office/drawing/2014/chart" uri="{C3380CC4-5D6E-409C-BE32-E72D297353CC}">
              <c16:uniqueId val="{00000002-8DCF-457F-8DBF-395F2115E78A}"/>
            </c:ext>
          </c:extLst>
        </c:ser>
        <c:ser>
          <c:idx val="6"/>
          <c:order val="3"/>
          <c:tx>
            <c:strRef>
              <c:f>'Fig 2.21'!$C$8</c:f>
              <c:strCache>
                <c:ptCount val="1"/>
                <c:pt idx="0">
                  <c:v>Scénario 1%</c:v>
                </c:pt>
              </c:strCache>
            </c:strRef>
          </c:tx>
          <c:spPr>
            <a:ln w="28575">
              <a:solidFill>
                <a:srgbClr val="800000"/>
              </a:solidFill>
            </a:ln>
          </c:spPr>
          <c:marker>
            <c:symbol val="none"/>
          </c:marker>
          <c:cat>
            <c:numRef>
              <c:f>'Fig 2.21'!$F$4:$BV$4</c:f>
              <c:numCache>
                <c:formatCode>General</c:formatCode>
                <c:ptCount val="6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pt idx="29">
                  <c:v>2031</c:v>
                </c:pt>
                <c:pt idx="30">
                  <c:v>2032</c:v>
                </c:pt>
                <c:pt idx="31">
                  <c:v>2033</c:v>
                </c:pt>
                <c:pt idx="32">
                  <c:v>2034</c:v>
                </c:pt>
                <c:pt idx="33">
                  <c:v>2035</c:v>
                </c:pt>
                <c:pt idx="34">
                  <c:v>2036</c:v>
                </c:pt>
                <c:pt idx="35">
                  <c:v>2037</c:v>
                </c:pt>
                <c:pt idx="36">
                  <c:v>2038</c:v>
                </c:pt>
                <c:pt idx="37">
                  <c:v>2039</c:v>
                </c:pt>
                <c:pt idx="38">
                  <c:v>2040</c:v>
                </c:pt>
                <c:pt idx="39">
                  <c:v>2041</c:v>
                </c:pt>
                <c:pt idx="40">
                  <c:v>2042</c:v>
                </c:pt>
                <c:pt idx="41">
                  <c:v>2043</c:v>
                </c:pt>
                <c:pt idx="42">
                  <c:v>2044</c:v>
                </c:pt>
                <c:pt idx="43">
                  <c:v>2045</c:v>
                </c:pt>
                <c:pt idx="44">
                  <c:v>2046</c:v>
                </c:pt>
                <c:pt idx="45">
                  <c:v>2047</c:v>
                </c:pt>
                <c:pt idx="46">
                  <c:v>2048</c:v>
                </c:pt>
                <c:pt idx="47">
                  <c:v>2049</c:v>
                </c:pt>
                <c:pt idx="48">
                  <c:v>2050</c:v>
                </c:pt>
                <c:pt idx="49">
                  <c:v>2051</c:v>
                </c:pt>
                <c:pt idx="50">
                  <c:v>2052</c:v>
                </c:pt>
                <c:pt idx="51">
                  <c:v>2053</c:v>
                </c:pt>
                <c:pt idx="52">
                  <c:v>2054</c:v>
                </c:pt>
                <c:pt idx="53">
                  <c:v>2055</c:v>
                </c:pt>
                <c:pt idx="54">
                  <c:v>2056</c:v>
                </c:pt>
                <c:pt idx="55">
                  <c:v>2057</c:v>
                </c:pt>
                <c:pt idx="56">
                  <c:v>2058</c:v>
                </c:pt>
                <c:pt idx="57">
                  <c:v>2059</c:v>
                </c:pt>
                <c:pt idx="58">
                  <c:v>2060</c:v>
                </c:pt>
                <c:pt idx="59">
                  <c:v>2061</c:v>
                </c:pt>
                <c:pt idx="60">
                  <c:v>2062</c:v>
                </c:pt>
                <c:pt idx="61">
                  <c:v>2063</c:v>
                </c:pt>
                <c:pt idx="62">
                  <c:v>2064</c:v>
                </c:pt>
                <c:pt idx="63">
                  <c:v>2065</c:v>
                </c:pt>
                <c:pt idx="64">
                  <c:v>2066</c:v>
                </c:pt>
                <c:pt idx="65">
                  <c:v>2067</c:v>
                </c:pt>
                <c:pt idx="66">
                  <c:v>2068</c:v>
                </c:pt>
                <c:pt idx="67">
                  <c:v>2069</c:v>
                </c:pt>
                <c:pt idx="68">
                  <c:v>2070</c:v>
                </c:pt>
              </c:numCache>
            </c:numRef>
          </c:cat>
          <c:val>
            <c:numRef>
              <c:f>'Fig 2.21'!$F$8:$BV$8</c:f>
              <c:numCache>
                <c:formatCode>0.0%</c:formatCode>
                <c:ptCount val="69"/>
                <c:pt idx="16">
                  <c:v>-1.2206672876761224E-3</c:v>
                </c:pt>
                <c:pt idx="17">
                  <c:v>-5.1337388152391432E-4</c:v>
                </c:pt>
                <c:pt idx="18">
                  <c:v>-1.9795268383602776E-3</c:v>
                </c:pt>
                <c:pt idx="19">
                  <c:v>-3.1129751775099117E-3</c:v>
                </c:pt>
                <c:pt idx="20">
                  <c:v>-4.3352121554148188E-3</c:v>
                </c:pt>
                <c:pt idx="21">
                  <c:v>-5.1345507020579403E-3</c:v>
                </c:pt>
                <c:pt idx="22">
                  <c:v>-5.4503719255115327E-3</c:v>
                </c:pt>
                <c:pt idx="23">
                  <c:v>-6.1228078543568249E-3</c:v>
                </c:pt>
                <c:pt idx="24">
                  <c:v>-6.6214809834796032E-3</c:v>
                </c:pt>
                <c:pt idx="25">
                  <c:v>-7.0024307749147604E-3</c:v>
                </c:pt>
                <c:pt idx="26">
                  <c:v>-7.439981058312211E-3</c:v>
                </c:pt>
                <c:pt idx="27">
                  <c:v>-7.8863565110236962E-3</c:v>
                </c:pt>
                <c:pt idx="28">
                  <c:v>-8.1489782167059339E-3</c:v>
                </c:pt>
                <c:pt idx="29">
                  <c:v>-8.3852707541647118E-3</c:v>
                </c:pt>
                <c:pt idx="30">
                  <c:v>-8.6280643101072467E-3</c:v>
                </c:pt>
                <c:pt idx="31">
                  <c:v>-9.0616732164227731E-3</c:v>
                </c:pt>
                <c:pt idx="32">
                  <c:v>-9.4201353575391993E-3</c:v>
                </c:pt>
                <c:pt idx="33">
                  <c:v>-9.6986321961292782E-3</c:v>
                </c:pt>
                <c:pt idx="34">
                  <c:v>-9.8863555284596123E-3</c:v>
                </c:pt>
                <c:pt idx="35">
                  <c:v>-1.0071494153991559E-2</c:v>
                </c:pt>
                <c:pt idx="36">
                  <c:v>-1.0179139009527802E-2</c:v>
                </c:pt>
                <c:pt idx="37">
                  <c:v>-1.0223602311291243E-2</c:v>
                </c:pt>
                <c:pt idx="38">
                  <c:v>-1.0303274137542819E-2</c:v>
                </c:pt>
                <c:pt idx="39">
                  <c:v>-1.0319711103107258E-2</c:v>
                </c:pt>
                <c:pt idx="40">
                  <c:v>-1.0380127603851437E-2</c:v>
                </c:pt>
                <c:pt idx="41">
                  <c:v>-1.0504788849388824E-2</c:v>
                </c:pt>
                <c:pt idx="42">
                  <c:v>-1.0668805999014845E-2</c:v>
                </c:pt>
                <c:pt idx="43">
                  <c:v>-1.0787063343352499E-2</c:v>
                </c:pt>
                <c:pt idx="44">
                  <c:v>-1.0845055773287404E-2</c:v>
                </c:pt>
                <c:pt idx="45">
                  <c:v>-1.0894348532043133E-2</c:v>
                </c:pt>
                <c:pt idx="46">
                  <c:v>-1.0902840170369079E-2</c:v>
                </c:pt>
                <c:pt idx="47">
                  <c:v>-1.0907595951344263E-2</c:v>
                </c:pt>
                <c:pt idx="48">
                  <c:v>-1.0898368256619625E-2</c:v>
                </c:pt>
                <c:pt idx="49">
                  <c:v>-1.0920765869487618E-2</c:v>
                </c:pt>
                <c:pt idx="50">
                  <c:v>-1.0931332035132562E-2</c:v>
                </c:pt>
                <c:pt idx="51">
                  <c:v>-1.0967084447551784E-2</c:v>
                </c:pt>
                <c:pt idx="52">
                  <c:v>-1.0940274952226756E-2</c:v>
                </c:pt>
                <c:pt idx="53">
                  <c:v>-1.079833014380655E-2</c:v>
                </c:pt>
                <c:pt idx="54">
                  <c:v>-1.0668287770724585E-2</c:v>
                </c:pt>
                <c:pt idx="55">
                  <c:v>-1.0538355511812021E-2</c:v>
                </c:pt>
                <c:pt idx="56">
                  <c:v>-1.0362388608855556E-2</c:v>
                </c:pt>
                <c:pt idx="57">
                  <c:v>-1.0201847860091647E-2</c:v>
                </c:pt>
                <c:pt idx="58">
                  <c:v>-1.0043875446634761E-2</c:v>
                </c:pt>
                <c:pt idx="59">
                  <c:v>-9.9121579112131271E-3</c:v>
                </c:pt>
                <c:pt idx="60">
                  <c:v>-9.8158455255132528E-3</c:v>
                </c:pt>
                <c:pt idx="61">
                  <c:v>-9.5760155197454466E-3</c:v>
                </c:pt>
                <c:pt idx="62">
                  <c:v>-9.524463249114809E-3</c:v>
                </c:pt>
                <c:pt idx="63">
                  <c:v>-9.5378643879343861E-3</c:v>
                </c:pt>
                <c:pt idx="64">
                  <c:v>-9.5830313532612055E-3</c:v>
                </c:pt>
                <c:pt idx="65">
                  <c:v>-9.6299706530307561E-3</c:v>
                </c:pt>
                <c:pt idx="66">
                  <c:v>-9.6815894602319125E-3</c:v>
                </c:pt>
                <c:pt idx="67">
                  <c:v>-9.7830368939899413E-3</c:v>
                </c:pt>
                <c:pt idx="68">
                  <c:v>-9.9349214229648344E-3</c:v>
                </c:pt>
              </c:numCache>
            </c:numRef>
          </c:val>
          <c:smooth val="0"/>
          <c:extLst>
            <c:ext xmlns:c16="http://schemas.microsoft.com/office/drawing/2014/chart" uri="{C3380CC4-5D6E-409C-BE32-E72D297353CC}">
              <c16:uniqueId val="{00000003-8DCF-457F-8DBF-395F2115E78A}"/>
            </c:ext>
          </c:extLst>
        </c:ser>
        <c:ser>
          <c:idx val="9"/>
          <c:order val="4"/>
          <c:tx>
            <c:strRef>
              <c:f>'Fig 2.21'!$C$9</c:f>
              <c:strCache>
                <c:ptCount val="1"/>
                <c:pt idx="0">
                  <c:v>Variante [10%-1%]</c:v>
                </c:pt>
              </c:strCache>
            </c:strRef>
          </c:tx>
          <c:spPr>
            <a:ln w="28575">
              <a:solidFill>
                <a:srgbClr val="800000"/>
              </a:solidFill>
              <a:prstDash val="sysDash"/>
            </a:ln>
          </c:spPr>
          <c:marker>
            <c:symbol val="none"/>
          </c:marker>
          <c:cat>
            <c:numRef>
              <c:f>'Fig 2.21'!$F$4:$BV$4</c:f>
              <c:numCache>
                <c:formatCode>General</c:formatCode>
                <c:ptCount val="6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pt idx="29">
                  <c:v>2031</c:v>
                </c:pt>
                <c:pt idx="30">
                  <c:v>2032</c:v>
                </c:pt>
                <c:pt idx="31">
                  <c:v>2033</c:v>
                </c:pt>
                <c:pt idx="32">
                  <c:v>2034</c:v>
                </c:pt>
                <c:pt idx="33">
                  <c:v>2035</c:v>
                </c:pt>
                <c:pt idx="34">
                  <c:v>2036</c:v>
                </c:pt>
                <c:pt idx="35">
                  <c:v>2037</c:v>
                </c:pt>
                <c:pt idx="36">
                  <c:v>2038</c:v>
                </c:pt>
                <c:pt idx="37">
                  <c:v>2039</c:v>
                </c:pt>
                <c:pt idx="38">
                  <c:v>2040</c:v>
                </c:pt>
                <c:pt idx="39">
                  <c:v>2041</c:v>
                </c:pt>
                <c:pt idx="40">
                  <c:v>2042</c:v>
                </c:pt>
                <c:pt idx="41">
                  <c:v>2043</c:v>
                </c:pt>
                <c:pt idx="42">
                  <c:v>2044</c:v>
                </c:pt>
                <c:pt idx="43">
                  <c:v>2045</c:v>
                </c:pt>
                <c:pt idx="44">
                  <c:v>2046</c:v>
                </c:pt>
                <c:pt idx="45">
                  <c:v>2047</c:v>
                </c:pt>
                <c:pt idx="46">
                  <c:v>2048</c:v>
                </c:pt>
                <c:pt idx="47">
                  <c:v>2049</c:v>
                </c:pt>
                <c:pt idx="48">
                  <c:v>2050</c:v>
                </c:pt>
                <c:pt idx="49">
                  <c:v>2051</c:v>
                </c:pt>
                <c:pt idx="50">
                  <c:v>2052</c:v>
                </c:pt>
                <c:pt idx="51">
                  <c:v>2053</c:v>
                </c:pt>
                <c:pt idx="52">
                  <c:v>2054</c:v>
                </c:pt>
                <c:pt idx="53">
                  <c:v>2055</c:v>
                </c:pt>
                <c:pt idx="54">
                  <c:v>2056</c:v>
                </c:pt>
                <c:pt idx="55">
                  <c:v>2057</c:v>
                </c:pt>
                <c:pt idx="56">
                  <c:v>2058</c:v>
                </c:pt>
                <c:pt idx="57">
                  <c:v>2059</c:v>
                </c:pt>
                <c:pt idx="58">
                  <c:v>2060</c:v>
                </c:pt>
                <c:pt idx="59">
                  <c:v>2061</c:v>
                </c:pt>
                <c:pt idx="60">
                  <c:v>2062</c:v>
                </c:pt>
                <c:pt idx="61">
                  <c:v>2063</c:v>
                </c:pt>
                <c:pt idx="62">
                  <c:v>2064</c:v>
                </c:pt>
                <c:pt idx="63">
                  <c:v>2065</c:v>
                </c:pt>
                <c:pt idx="64">
                  <c:v>2066</c:v>
                </c:pt>
                <c:pt idx="65">
                  <c:v>2067</c:v>
                </c:pt>
                <c:pt idx="66">
                  <c:v>2068</c:v>
                </c:pt>
                <c:pt idx="67">
                  <c:v>2069</c:v>
                </c:pt>
                <c:pt idx="68">
                  <c:v>2070</c:v>
                </c:pt>
              </c:numCache>
            </c:numRef>
          </c:cat>
          <c:val>
            <c:numRef>
              <c:f>'Fig 2.21'!$F$9:$BV$9</c:f>
              <c:numCache>
                <c:formatCode>0.0%</c:formatCode>
                <c:ptCount val="69"/>
                <c:pt idx="16">
                  <c:v>-1.2206672876761224E-3</c:v>
                </c:pt>
                <c:pt idx="17">
                  <c:v>-5.0393099293183114E-4</c:v>
                </c:pt>
                <c:pt idx="18">
                  <c:v>-1.9619559074112534E-3</c:v>
                </c:pt>
                <c:pt idx="19">
                  <c:v>-3.0907496982511586E-3</c:v>
                </c:pt>
                <c:pt idx="20">
                  <c:v>-4.3081503301030978E-3</c:v>
                </c:pt>
                <c:pt idx="21">
                  <c:v>-5.2325650857256963E-3</c:v>
                </c:pt>
                <c:pt idx="22">
                  <c:v>-5.8388949907879472E-3</c:v>
                </c:pt>
                <c:pt idx="23">
                  <c:v>-6.7986372281986871E-3</c:v>
                </c:pt>
                <c:pt idx="24">
                  <c:v>-7.477081383725272E-3</c:v>
                </c:pt>
                <c:pt idx="25">
                  <c:v>-8.0175328477142226E-3</c:v>
                </c:pt>
                <c:pt idx="26">
                  <c:v>-8.597164386411258E-3</c:v>
                </c:pt>
                <c:pt idx="27">
                  <c:v>-9.262757723778034E-3</c:v>
                </c:pt>
                <c:pt idx="28">
                  <c:v>-9.7805707364043253E-3</c:v>
                </c:pt>
                <c:pt idx="29">
                  <c:v>-1.0277020650673539E-2</c:v>
                </c:pt>
                <c:pt idx="30">
                  <c:v>-1.0777601643691502E-2</c:v>
                </c:pt>
                <c:pt idx="31">
                  <c:v>-1.1217957665977113E-2</c:v>
                </c:pt>
                <c:pt idx="32">
                  <c:v>-1.1577929187874581E-2</c:v>
                </c:pt>
                <c:pt idx="33">
                  <c:v>-1.1855293438884411E-2</c:v>
                </c:pt>
                <c:pt idx="34">
                  <c:v>-1.2034590223769534E-2</c:v>
                </c:pt>
                <c:pt idx="35">
                  <c:v>-1.221684581997546E-2</c:v>
                </c:pt>
                <c:pt idx="36">
                  <c:v>-1.2320280395797065E-2</c:v>
                </c:pt>
                <c:pt idx="37">
                  <c:v>-1.234160264775187E-2</c:v>
                </c:pt>
                <c:pt idx="38">
                  <c:v>-1.240495543151515E-2</c:v>
                </c:pt>
                <c:pt idx="39">
                  <c:v>-1.2398570951399294E-2</c:v>
                </c:pt>
                <c:pt idx="40">
                  <c:v>-1.2432115954845405E-2</c:v>
                </c:pt>
                <c:pt idx="41">
                  <c:v>-1.2535623534916223E-2</c:v>
                </c:pt>
                <c:pt idx="42">
                  <c:v>-1.268252112575516E-2</c:v>
                </c:pt>
                <c:pt idx="43">
                  <c:v>-1.2782713708412883E-2</c:v>
                </c:pt>
                <c:pt idx="44">
                  <c:v>-1.2814075377430815E-2</c:v>
                </c:pt>
                <c:pt idx="45">
                  <c:v>-1.2840027730517343E-2</c:v>
                </c:pt>
                <c:pt idx="46">
                  <c:v>-1.2822292919405889E-2</c:v>
                </c:pt>
                <c:pt idx="47">
                  <c:v>-1.2787781693524344E-2</c:v>
                </c:pt>
                <c:pt idx="48">
                  <c:v>-1.2751546460158721E-2</c:v>
                </c:pt>
                <c:pt idx="49">
                  <c:v>-1.2728630833114377E-2</c:v>
                </c:pt>
                <c:pt idx="50">
                  <c:v>-1.2713489761997496E-2</c:v>
                </c:pt>
                <c:pt idx="51">
                  <c:v>-1.2662720089649788E-2</c:v>
                </c:pt>
                <c:pt idx="52">
                  <c:v>-1.2629792248351092E-2</c:v>
                </c:pt>
                <c:pt idx="53">
                  <c:v>-1.2539146400001601E-2</c:v>
                </c:pt>
                <c:pt idx="54">
                  <c:v>-1.2346288299509772E-2</c:v>
                </c:pt>
                <c:pt idx="55">
                  <c:v>-1.2153618051562336E-2</c:v>
                </c:pt>
                <c:pt idx="56">
                  <c:v>-1.1917455805326009E-2</c:v>
                </c:pt>
                <c:pt idx="57">
                  <c:v>-1.1695012952018783E-2</c:v>
                </c:pt>
                <c:pt idx="58">
                  <c:v>-1.1479437116440496E-2</c:v>
                </c:pt>
                <c:pt idx="59">
                  <c:v>-1.1284809402428791E-2</c:v>
                </c:pt>
                <c:pt idx="60">
                  <c:v>-1.1127583667385284E-2</c:v>
                </c:pt>
                <c:pt idx="61">
                  <c:v>-1.0818911659901148E-2</c:v>
                </c:pt>
                <c:pt idx="62">
                  <c:v>-1.0713393269756176E-2</c:v>
                </c:pt>
                <c:pt idx="63">
                  <c:v>-1.0670819951160917E-2</c:v>
                </c:pt>
                <c:pt idx="64">
                  <c:v>-1.0657649317539318E-2</c:v>
                </c:pt>
                <c:pt idx="65">
                  <c:v>-1.0653464512919718E-2</c:v>
                </c:pt>
                <c:pt idx="66">
                  <c:v>-1.0654916474501784E-2</c:v>
                </c:pt>
                <c:pt idx="67">
                  <c:v>-1.0706097956941402E-2</c:v>
                </c:pt>
                <c:pt idx="68">
                  <c:v>-1.0808368475533759E-2</c:v>
                </c:pt>
              </c:numCache>
            </c:numRef>
          </c:val>
          <c:smooth val="0"/>
          <c:extLst>
            <c:ext xmlns:c16="http://schemas.microsoft.com/office/drawing/2014/chart" uri="{C3380CC4-5D6E-409C-BE32-E72D297353CC}">
              <c16:uniqueId val="{00000004-8DCF-457F-8DBF-395F2115E78A}"/>
            </c:ext>
          </c:extLst>
        </c:ser>
        <c:dLbls>
          <c:showLegendKey val="0"/>
          <c:showVal val="0"/>
          <c:showCatName val="0"/>
          <c:showSerName val="0"/>
          <c:showPercent val="0"/>
          <c:showBubbleSize val="0"/>
        </c:dLbls>
        <c:smooth val="0"/>
        <c:axId val="136375680"/>
        <c:axId val="136418432"/>
      </c:lineChart>
      <c:catAx>
        <c:axId val="136375680"/>
        <c:scaling>
          <c:orientation val="minMax"/>
        </c:scaling>
        <c:delete val="0"/>
        <c:axPos val="b"/>
        <c:numFmt formatCode="General" sourceLinked="1"/>
        <c:majorTickMark val="out"/>
        <c:minorTickMark val="none"/>
        <c:tickLblPos val="low"/>
        <c:crossAx val="136418432"/>
        <c:crosses val="autoZero"/>
        <c:auto val="1"/>
        <c:lblAlgn val="ctr"/>
        <c:lblOffset val="100"/>
        <c:noMultiLvlLbl val="0"/>
      </c:catAx>
      <c:valAx>
        <c:axId val="136418432"/>
        <c:scaling>
          <c:orientation val="minMax"/>
        </c:scaling>
        <c:delete val="0"/>
        <c:axPos val="l"/>
        <c:majorGridlines/>
        <c:title>
          <c:tx>
            <c:rich>
              <a:bodyPr/>
              <a:lstStyle/>
              <a:p>
                <a:pPr>
                  <a:defRPr/>
                </a:pPr>
                <a:r>
                  <a:rPr lang="en-US"/>
                  <a:t>en % du PIB</a:t>
                </a:r>
              </a:p>
            </c:rich>
          </c:tx>
          <c:layout/>
          <c:overlay val="0"/>
        </c:title>
        <c:numFmt formatCode="0.0%" sourceLinked="1"/>
        <c:majorTickMark val="none"/>
        <c:minorTickMark val="none"/>
        <c:tickLblPos val="nextTo"/>
        <c:crossAx val="136375680"/>
        <c:crosses val="autoZero"/>
        <c:crossBetween val="between"/>
      </c:valAx>
    </c:plotArea>
    <c:legend>
      <c:legendPos val="b"/>
      <c:layout>
        <c:manualLayout>
          <c:xMode val="edge"/>
          <c:yMode val="edge"/>
          <c:x val="0.12324203433103705"/>
          <c:y val="0.87682006025398462"/>
          <c:w val="0.87028873559544428"/>
          <c:h val="0.10364392772290905"/>
        </c:manualLayout>
      </c:layout>
      <c:overlay val="0"/>
    </c:legend>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454105470858693"/>
          <c:y val="6.1297541873017614E-2"/>
          <c:w val="0.45840174233540015"/>
          <c:h val="0.73548181792888667"/>
        </c:manualLayout>
      </c:layout>
      <c:barChart>
        <c:barDir val="col"/>
        <c:grouping val="stacked"/>
        <c:varyColors val="0"/>
        <c:ser>
          <c:idx val="0"/>
          <c:order val="0"/>
          <c:tx>
            <c:v>de la hausse entre 2003 et 2070 de l'âge de départ à la retraite</c:v>
          </c:tx>
          <c:spPr>
            <a:solidFill>
              <a:schemeClr val="tx1">
                <a:lumMod val="85000"/>
                <a:lumOff val="15000"/>
              </a:schemeClr>
            </a:solidFill>
            <a:ln>
              <a:solidFill>
                <a:schemeClr val="tx2"/>
              </a:solidFill>
            </a:ln>
          </c:spPr>
          <c:invertIfNegative val="0"/>
          <c:dLbls>
            <c:spPr>
              <a:noFill/>
              <a:ln>
                <a:noFill/>
              </a:ln>
              <a:effectLst/>
            </c:spPr>
            <c:txPr>
              <a:bodyPr/>
              <a:lstStyle/>
              <a:p>
                <a:pPr>
                  <a:defRPr sz="1100" b="1">
                    <a:solidFill>
                      <a:schemeClr val="bg1"/>
                    </a:solidFil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'Fig 2.22'!$D$4:$G$4</c:f>
              <c:numCache>
                <c:formatCode>0.0%</c:formatCode>
                <c:ptCount val="4"/>
                <c:pt idx="0">
                  <c:v>1.7999999999999999E-2</c:v>
                </c:pt>
                <c:pt idx="1">
                  <c:v>1.4999999999999999E-2</c:v>
                </c:pt>
                <c:pt idx="2">
                  <c:v>1.2999999999999999E-2</c:v>
                </c:pt>
                <c:pt idx="3" formatCode="0%">
                  <c:v>0.01</c:v>
                </c:pt>
              </c:numCache>
            </c:numRef>
          </c:cat>
          <c:val>
            <c:numRef>
              <c:f>'Fig 2.22'!$D$7:$G$7</c:f>
              <c:numCache>
                <c:formatCode>_-* #\ ##0\ _€_-;\-* #\ ##0\ _€_-;_-* "-"??\ _€_-;_-@_-</c:formatCode>
                <c:ptCount val="4"/>
                <c:pt idx="0">
                  <c:v>30.811421665736194</c:v>
                </c:pt>
                <c:pt idx="1">
                  <c:v>30.583295885501823</c:v>
                </c:pt>
                <c:pt idx="2">
                  <c:v>30.425643395530017</c:v>
                </c:pt>
                <c:pt idx="3">
                  <c:v>30.179896882297076</c:v>
                </c:pt>
              </c:numCache>
            </c:numRef>
          </c:val>
          <c:extLst>
            <c:ext xmlns:c16="http://schemas.microsoft.com/office/drawing/2014/chart" uri="{C3380CC4-5D6E-409C-BE32-E72D297353CC}">
              <c16:uniqueId val="{00000000-D8F0-4CA5-9942-655397225F68}"/>
            </c:ext>
          </c:extLst>
        </c:ser>
        <c:ser>
          <c:idx val="1"/>
          <c:order val="1"/>
          <c:tx>
            <c:v>de la hausse entre 2003 et 2070 du taux de prélèvement global</c:v>
          </c:tx>
          <c:spPr>
            <a:solidFill>
              <a:schemeClr val="accent1">
                <a:lumMod val="20000"/>
                <a:lumOff val="80000"/>
              </a:schemeClr>
            </a:solidFill>
          </c:spPr>
          <c:invertIfNegative val="0"/>
          <c:dLbls>
            <c:spPr>
              <a:noFill/>
              <a:ln>
                <a:noFill/>
              </a:ln>
              <a:effectLst/>
            </c:spPr>
            <c:txPr>
              <a:bodyPr/>
              <a:lstStyle/>
              <a:p>
                <a:pPr>
                  <a:defRPr sz="1100" b="1"/>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'Fig 2.22'!$D$4:$G$4</c:f>
              <c:numCache>
                <c:formatCode>0.0%</c:formatCode>
                <c:ptCount val="4"/>
                <c:pt idx="0">
                  <c:v>1.7999999999999999E-2</c:v>
                </c:pt>
                <c:pt idx="1">
                  <c:v>1.4999999999999999E-2</c:v>
                </c:pt>
                <c:pt idx="2">
                  <c:v>1.2999999999999999E-2</c:v>
                </c:pt>
                <c:pt idx="3" formatCode="0%">
                  <c:v>0.01</c:v>
                </c:pt>
              </c:numCache>
            </c:numRef>
          </c:cat>
          <c:val>
            <c:numRef>
              <c:f>'Fig 2.22'!$D$8:$G$8</c:f>
              <c:numCache>
                <c:formatCode>_-* #\ ##0\ _€_-;\-* #\ ##0\ _€_-;_-* "-"??\ _€_-;_-@_-</c:formatCode>
                <c:ptCount val="4"/>
                <c:pt idx="0">
                  <c:v>11.620447077890162</c:v>
                </c:pt>
                <c:pt idx="1">
                  <c:v>12.005108781667779</c:v>
                </c:pt>
                <c:pt idx="2">
                  <c:v>12.301639233535592</c:v>
                </c:pt>
                <c:pt idx="3">
                  <c:v>12.995523939778799</c:v>
                </c:pt>
              </c:numCache>
            </c:numRef>
          </c:val>
          <c:extLst>
            <c:ext xmlns:c16="http://schemas.microsoft.com/office/drawing/2014/chart" uri="{C3380CC4-5D6E-409C-BE32-E72D297353CC}">
              <c16:uniqueId val="{00000001-D8F0-4CA5-9942-655397225F68}"/>
            </c:ext>
          </c:extLst>
        </c:ser>
        <c:ser>
          <c:idx val="2"/>
          <c:order val="2"/>
          <c:tx>
            <c:v>de la diminution entre 2003 et 2070 de la pension moyenne relative</c:v>
          </c:tx>
          <c:spPr>
            <a:solidFill>
              <a:schemeClr val="accent1">
                <a:lumMod val="60000"/>
                <a:lumOff val="40000"/>
              </a:schemeClr>
            </a:solidFill>
          </c:spPr>
          <c:invertIfNegative val="0"/>
          <c:dLbls>
            <c:spPr>
              <a:noFill/>
              <a:ln>
                <a:noFill/>
              </a:ln>
              <a:effectLst/>
            </c:spPr>
            <c:txPr>
              <a:bodyPr/>
              <a:lstStyle/>
              <a:p>
                <a:pPr>
                  <a:defRPr sz="1100" b="1"/>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'Fig 2.22'!$D$4:$G$4</c:f>
              <c:numCache>
                <c:formatCode>0.0%</c:formatCode>
                <c:ptCount val="4"/>
                <c:pt idx="0">
                  <c:v>1.7999999999999999E-2</c:v>
                </c:pt>
                <c:pt idx="1">
                  <c:v>1.4999999999999999E-2</c:v>
                </c:pt>
                <c:pt idx="2">
                  <c:v>1.2999999999999999E-2</c:v>
                </c:pt>
                <c:pt idx="3" formatCode="0%">
                  <c:v>0.01</c:v>
                </c:pt>
              </c:numCache>
            </c:numRef>
          </c:cat>
          <c:val>
            <c:numRef>
              <c:f>'Fig 2.22'!$D$9:$G$9</c:f>
              <c:numCache>
                <c:formatCode>_-* #\ ##0\ _€_-;\-* #\ ##0\ _€_-;_-* "-"??\ _€_-;_-@_-</c:formatCode>
                <c:ptCount val="4"/>
                <c:pt idx="0">
                  <c:v>66.719289861125432</c:v>
                </c:pt>
                <c:pt idx="1">
                  <c:v>59.424698454746682</c:v>
                </c:pt>
                <c:pt idx="2">
                  <c:v>54.533174231185143</c:v>
                </c:pt>
                <c:pt idx="3">
                  <c:v>46.605260565907578</c:v>
                </c:pt>
              </c:numCache>
            </c:numRef>
          </c:val>
          <c:extLst>
            <c:ext xmlns:c16="http://schemas.microsoft.com/office/drawing/2014/chart" uri="{C3380CC4-5D6E-409C-BE32-E72D297353CC}">
              <c16:uniqueId val="{00000002-D8F0-4CA5-9942-655397225F68}"/>
            </c:ext>
          </c:extLst>
        </c:ser>
        <c:ser>
          <c:idx val="3"/>
          <c:order val="3"/>
          <c:tx>
            <c:strRef>
              <c:f>'Fig 2.22'!$B$10</c:f>
              <c:strCache>
                <c:ptCount val="1"/>
                <c:pt idx="0">
                  <c:v>Besoin de financement non-couvert (à législation inchangée)</c:v>
                </c:pt>
              </c:strCache>
            </c:strRef>
          </c:tx>
          <c:spPr>
            <a:pattFill prst="ltUpDiag">
              <a:fgClr>
                <a:schemeClr val="bg1">
                  <a:lumMod val="50000"/>
                </a:schemeClr>
              </a:fgClr>
              <a:bgClr>
                <a:schemeClr val="accent1">
                  <a:lumMod val="20000"/>
                  <a:lumOff val="80000"/>
                </a:schemeClr>
              </a:bgClr>
            </a:pattFill>
          </c:spPr>
          <c:invertIfNegative val="0"/>
          <c:cat>
            <c:numRef>
              <c:f>'Fig 2.22'!$D$4:$G$4</c:f>
              <c:numCache>
                <c:formatCode>0.0%</c:formatCode>
                <c:ptCount val="4"/>
                <c:pt idx="0">
                  <c:v>1.7999999999999999E-2</c:v>
                </c:pt>
                <c:pt idx="1">
                  <c:v>1.4999999999999999E-2</c:v>
                </c:pt>
                <c:pt idx="2">
                  <c:v>1.2999999999999999E-2</c:v>
                </c:pt>
                <c:pt idx="3" formatCode="0%">
                  <c:v>0.01</c:v>
                </c:pt>
              </c:numCache>
            </c:numRef>
          </c:cat>
          <c:val>
            <c:numRef>
              <c:f>'Fig 2.22'!$D$10:$G$10</c:f>
              <c:numCache>
                <c:formatCode>_-* #\ ##0\ _€_-;\-* #\ ##0\ _€_-;_-* "-"??\ _€_-;_-@_-</c:formatCode>
                <c:ptCount val="4"/>
                <c:pt idx="0">
                  <c:v>0</c:v>
                </c:pt>
                <c:pt idx="1">
                  <c:v>0</c:v>
                </c:pt>
                <c:pt idx="2">
                  <c:v>2.7395431397492453</c:v>
                </c:pt>
                <c:pt idx="3">
                  <c:v>10.219318612016547</c:v>
                </c:pt>
              </c:numCache>
            </c:numRef>
          </c:val>
          <c:extLst>
            <c:ext xmlns:c16="http://schemas.microsoft.com/office/drawing/2014/chart" uri="{C3380CC4-5D6E-409C-BE32-E72D297353CC}">
              <c16:uniqueId val="{00000003-D8F0-4CA5-9942-655397225F68}"/>
            </c:ext>
          </c:extLst>
        </c:ser>
        <c:dLbls>
          <c:showLegendKey val="0"/>
          <c:showVal val="0"/>
          <c:showCatName val="0"/>
          <c:showSerName val="0"/>
          <c:showPercent val="0"/>
          <c:showBubbleSize val="0"/>
        </c:dLbls>
        <c:gapWidth val="18"/>
        <c:overlap val="100"/>
        <c:axId val="137541120"/>
        <c:axId val="137543040"/>
      </c:barChart>
      <c:catAx>
        <c:axId val="137541120"/>
        <c:scaling>
          <c:orientation val="minMax"/>
        </c:scaling>
        <c:delete val="0"/>
        <c:axPos val="b"/>
        <c:title>
          <c:tx>
            <c:rich>
              <a:bodyPr/>
              <a:lstStyle/>
              <a:p>
                <a:pPr>
                  <a:defRPr/>
                </a:pPr>
                <a:r>
                  <a:rPr lang="en-US"/>
                  <a:t>scénario économique</a:t>
                </a:r>
              </a:p>
            </c:rich>
          </c:tx>
          <c:layout/>
          <c:overlay val="0"/>
        </c:title>
        <c:numFmt formatCode="0.0%" sourceLinked="1"/>
        <c:majorTickMark val="out"/>
        <c:minorTickMark val="none"/>
        <c:tickLblPos val="low"/>
        <c:crossAx val="137543040"/>
        <c:crosses val="autoZero"/>
        <c:auto val="1"/>
        <c:lblAlgn val="ctr"/>
        <c:lblOffset val="100"/>
        <c:noMultiLvlLbl val="0"/>
      </c:catAx>
      <c:valAx>
        <c:axId val="137543040"/>
        <c:scaling>
          <c:orientation val="minMax"/>
          <c:max val="120"/>
          <c:min val="0"/>
        </c:scaling>
        <c:delete val="0"/>
        <c:axPos val="l"/>
        <c:majorGridlines/>
        <c:title>
          <c:tx>
            <c:rich>
              <a:bodyPr rot="-5400000" vert="horz"/>
              <a:lstStyle/>
              <a:p>
                <a:pPr>
                  <a:defRPr/>
                </a:pPr>
                <a:r>
                  <a:rPr lang="en-US"/>
                  <a:t>en % de la hausse </a:t>
                </a:r>
                <a:br>
                  <a:rPr lang="en-US"/>
                </a:br>
                <a:r>
                  <a:rPr lang="en-US"/>
                  <a:t>du besoin de financement </a:t>
                </a:r>
                <a:br>
                  <a:rPr lang="en-US"/>
                </a:br>
                <a:r>
                  <a:rPr lang="en-US"/>
                  <a:t>liée au vieillissement</a:t>
                </a:r>
              </a:p>
            </c:rich>
          </c:tx>
          <c:layout>
            <c:manualLayout>
              <c:xMode val="edge"/>
              <c:yMode val="edge"/>
              <c:x val="1.4109683657963799E-2"/>
              <c:y val="0.18398448601568113"/>
            </c:manualLayout>
          </c:layout>
          <c:overlay val="0"/>
        </c:title>
        <c:numFmt formatCode="_-* #\ ##0\ _€_-;\-* #\ ##0\ _€_-;_-* &quot;-&quot;??\ _€_-;_-@_-" sourceLinked="1"/>
        <c:majorTickMark val="out"/>
        <c:minorTickMark val="none"/>
        <c:tickLblPos val="nextTo"/>
        <c:crossAx val="137541120"/>
        <c:crosses val="autoZero"/>
        <c:crossBetween val="between"/>
        <c:majorUnit val="20"/>
      </c:valAx>
    </c:plotArea>
    <c:legend>
      <c:legendPos val="r"/>
      <c:layout>
        <c:manualLayout>
          <c:xMode val="edge"/>
          <c:yMode val="edge"/>
          <c:x val="0.64894752517637433"/>
          <c:y val="2.3358814200656601E-2"/>
          <c:w val="0.33686807766050542"/>
          <c:h val="0.976641185799343"/>
        </c:manualLayout>
      </c:layout>
      <c:overlay val="0"/>
    </c:legend>
    <c:plotVisOnly val="1"/>
    <c:dispBlanksAs val="gap"/>
    <c:showDLblsOverMax val="0"/>
  </c:chart>
  <c:printSettings>
    <c:headerFooter/>
    <c:pageMargins b="0.75000000000000033" l="0.70000000000000029" r="0.70000000000000029" t="0.75000000000000033" header="0.30000000000000016" footer="0.30000000000000016"/>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882371794871789"/>
          <c:y val="3.2064285714285698E-2"/>
          <c:w val="0.80694444444444535"/>
          <c:h val="0.69883888888888934"/>
        </c:manualLayout>
      </c:layout>
      <c:lineChart>
        <c:grouping val="standard"/>
        <c:varyColors val="0"/>
        <c:ser>
          <c:idx val="0"/>
          <c:order val="0"/>
          <c:tx>
            <c:strRef>
              <c:f>'Fig 2.23'!$C$16</c:f>
              <c:strCache>
                <c:ptCount val="1"/>
                <c:pt idx="0">
                  <c:v>1,8%</c:v>
                </c:pt>
              </c:strCache>
            </c:strRef>
          </c:tx>
          <c:spPr>
            <a:ln w="28575">
              <a:solidFill>
                <a:srgbClr val="006600"/>
              </a:solidFill>
            </a:ln>
          </c:spPr>
          <c:marker>
            <c:symbol val="none"/>
          </c:marker>
          <c:cat>
            <c:numRef>
              <c:f>'Fig 2.23'!$D$3:$BD$3</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'Fig 2.23'!$D$16:$BD$16</c:f>
              <c:numCache>
                <c:formatCode>0.0%</c:formatCode>
                <c:ptCount val="53"/>
                <c:pt idx="0">
                  <c:v>0.31207455430915532</c:v>
                </c:pt>
                <c:pt idx="1">
                  <c:v>0.30957192642565445</c:v>
                </c:pt>
                <c:pt idx="2">
                  <c:v>0.31191553392105664</c:v>
                </c:pt>
                <c:pt idx="3">
                  <c:v>0.31305098377298868</c:v>
                </c:pt>
                <c:pt idx="4">
                  <c:v>0.3140229532137136</c:v>
                </c:pt>
                <c:pt idx="5">
                  <c:v>0.31459506616722549</c:v>
                </c:pt>
                <c:pt idx="6">
                  <c:v>0.31482114165331049</c:v>
                </c:pt>
                <c:pt idx="7">
                  <c:v>0.31480852923750613</c:v>
                </c:pt>
                <c:pt idx="8">
                  <c:v>0.31439529224093982</c:v>
                </c:pt>
                <c:pt idx="9">
                  <c:v>0.31383921082302546</c:v>
                </c:pt>
                <c:pt idx="10">
                  <c:v>0.31323300047009006</c:v>
                </c:pt>
                <c:pt idx="11">
                  <c:v>0.31234477707808234</c:v>
                </c:pt>
                <c:pt idx="12">
                  <c:v>0.31086169254940366</c:v>
                </c:pt>
                <c:pt idx="13">
                  <c:v>0.30921771947595939</c:v>
                </c:pt>
                <c:pt idx="14">
                  <c:v>0.30747079728374888</c:v>
                </c:pt>
                <c:pt idx="15">
                  <c:v>0.30644369725519405</c:v>
                </c:pt>
                <c:pt idx="16">
                  <c:v>0.30527960841993418</c:v>
                </c:pt>
                <c:pt idx="17">
                  <c:v>0.30400658618469251</c:v>
                </c:pt>
                <c:pt idx="18">
                  <c:v>0.30259306983029899</c:v>
                </c:pt>
                <c:pt idx="19">
                  <c:v>0.3012417841865625</c:v>
                </c:pt>
                <c:pt idx="20">
                  <c:v>0.29979366471987456</c:v>
                </c:pt>
                <c:pt idx="21">
                  <c:v>0.29820566293209955</c:v>
                </c:pt>
                <c:pt idx="22">
                  <c:v>0.29676289255213822</c:v>
                </c:pt>
                <c:pt idx="23">
                  <c:v>0.29523194519969037</c:v>
                </c:pt>
                <c:pt idx="24">
                  <c:v>0.29386096238748649</c:v>
                </c:pt>
                <c:pt idx="25">
                  <c:v>0.29269667769715307</c:v>
                </c:pt>
                <c:pt idx="26">
                  <c:v>0.29148172582061849</c:v>
                </c:pt>
                <c:pt idx="27">
                  <c:v>0.29025241480600517</c:v>
                </c:pt>
                <c:pt idx="28">
                  <c:v>0.28894579419710686</c:v>
                </c:pt>
                <c:pt idx="29">
                  <c:v>0.28766747010329841</c:v>
                </c:pt>
                <c:pt idx="30">
                  <c:v>0.28632931917778087</c:v>
                </c:pt>
                <c:pt idx="31">
                  <c:v>0.28503401876349233</c:v>
                </c:pt>
                <c:pt idx="32">
                  <c:v>0.28376923722883296</c:v>
                </c:pt>
                <c:pt idx="33">
                  <c:v>0.28261302982263314</c:v>
                </c:pt>
                <c:pt idx="34">
                  <c:v>0.28147709874346899</c:v>
                </c:pt>
                <c:pt idx="35">
                  <c:v>0.28032444615787638</c:v>
                </c:pt>
                <c:pt idx="36">
                  <c:v>0.27950480212662826</c:v>
                </c:pt>
                <c:pt idx="37">
                  <c:v>0.27821069233230411</c:v>
                </c:pt>
                <c:pt idx="38">
                  <c:v>0.27698515999763784</c:v>
                </c:pt>
                <c:pt idx="39">
                  <c:v>0.27580470590825956</c:v>
                </c:pt>
                <c:pt idx="40">
                  <c:v>0.27454766633737571</c:v>
                </c:pt>
                <c:pt idx="41">
                  <c:v>0.27332014958960388</c:v>
                </c:pt>
                <c:pt idx="42">
                  <c:v>0.27216598703971834</c:v>
                </c:pt>
                <c:pt idx="43">
                  <c:v>0.27112717561463345</c:v>
                </c:pt>
                <c:pt idx="44">
                  <c:v>0.27023342539356998</c:v>
                </c:pt>
                <c:pt idx="45">
                  <c:v>0.26940868052292177</c:v>
                </c:pt>
                <c:pt idx="46">
                  <c:v>0.2686985856019044</c:v>
                </c:pt>
                <c:pt idx="47">
                  <c:v>0.26818265904770361</c:v>
                </c:pt>
                <c:pt idx="48">
                  <c:v>0.26777934094261319</c:v>
                </c:pt>
                <c:pt idx="49">
                  <c:v>0.26744115480776426</c:v>
                </c:pt>
                <c:pt idx="50">
                  <c:v>0.26714926547661355</c:v>
                </c:pt>
                <c:pt idx="51">
                  <c:v>0.26700095089112813</c:v>
                </c:pt>
                <c:pt idx="52">
                  <c:v>0.26699462236869342</c:v>
                </c:pt>
              </c:numCache>
            </c:numRef>
          </c:val>
          <c:smooth val="0"/>
          <c:extLst>
            <c:ext xmlns:c16="http://schemas.microsoft.com/office/drawing/2014/chart" uri="{C3380CC4-5D6E-409C-BE32-E72D297353CC}">
              <c16:uniqueId val="{00000000-6142-48BA-B310-4133BBE2BAC4}"/>
            </c:ext>
          </c:extLst>
        </c:ser>
        <c:ser>
          <c:idx val="1"/>
          <c:order val="1"/>
          <c:tx>
            <c:strRef>
              <c:f>PtsAbaque!#REF!</c:f>
              <c:strCache>
                <c:ptCount val="1"/>
                <c:pt idx="0">
                  <c:v>#REF!</c:v>
                </c:pt>
              </c:strCache>
            </c:strRef>
          </c:tx>
          <c:spPr>
            <a:ln w="22225">
              <a:solidFill>
                <a:schemeClr val="tx1"/>
              </a:solidFill>
            </a:ln>
          </c:spPr>
          <c:marker>
            <c:symbol val="circle"/>
            <c:size val="4"/>
            <c:spPr>
              <a:solidFill>
                <a:schemeClr val="bg1">
                  <a:lumMod val="65000"/>
                </a:schemeClr>
              </a:solidFill>
              <a:ln>
                <a:solidFill>
                  <a:schemeClr val="tx1"/>
                </a:solidFill>
              </a:ln>
            </c:spPr>
          </c:marker>
          <c:cat>
            <c:numRef>
              <c:f>'Fig 2.23'!$D$3:$BD$3</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PtsAbaque!#REF!</c:f>
              <c:numCache>
                <c:formatCode>General</c:formatCode>
                <c:ptCount val="1"/>
                <c:pt idx="0">
                  <c:v>1</c:v>
                </c:pt>
              </c:numCache>
            </c:numRef>
          </c:val>
          <c:smooth val="0"/>
          <c:extLst>
            <c:ext xmlns:c16="http://schemas.microsoft.com/office/drawing/2014/chart" uri="{C3380CC4-5D6E-409C-BE32-E72D297353CC}">
              <c16:uniqueId val="{00000001-6142-48BA-B310-4133BBE2BAC4}"/>
            </c:ext>
          </c:extLst>
        </c:ser>
        <c:ser>
          <c:idx val="2"/>
          <c:order val="2"/>
          <c:tx>
            <c:strRef>
              <c:f>'Fig 2.23'!$C$17</c:f>
              <c:strCache>
                <c:ptCount val="1"/>
                <c:pt idx="0">
                  <c:v>1,5%</c:v>
                </c:pt>
              </c:strCache>
            </c:strRef>
          </c:tx>
          <c:spPr>
            <a:ln w="28575">
              <a:solidFill>
                <a:schemeClr val="accent5">
                  <a:lumMod val="75000"/>
                </a:schemeClr>
              </a:solidFill>
            </a:ln>
          </c:spPr>
          <c:marker>
            <c:symbol val="none"/>
          </c:marker>
          <c:cat>
            <c:numRef>
              <c:f>'Fig 2.23'!$D$3:$BD$3</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'Fig 2.23'!$D$17:$BD$17</c:f>
              <c:numCache>
                <c:formatCode>0.0%</c:formatCode>
                <c:ptCount val="53"/>
                <c:pt idx="0">
                  <c:v>0.31207455430915532</c:v>
                </c:pt>
                <c:pt idx="1">
                  <c:v>0.30957177608633951</c:v>
                </c:pt>
                <c:pt idx="2">
                  <c:v>0.31191538686253018</c:v>
                </c:pt>
                <c:pt idx="3">
                  <c:v>0.31305084036007313</c:v>
                </c:pt>
                <c:pt idx="4">
                  <c:v>0.31402282701456369</c:v>
                </c:pt>
                <c:pt idx="5">
                  <c:v>0.31467770961544672</c:v>
                </c:pt>
                <c:pt idx="6">
                  <c:v>0.31506266746797679</c:v>
                </c:pt>
                <c:pt idx="7">
                  <c:v>0.31528121995500774</c:v>
                </c:pt>
                <c:pt idx="8">
                  <c:v>0.3151585191077973</c:v>
                </c:pt>
                <c:pt idx="9">
                  <c:v>0.31494681396839369</c:v>
                </c:pt>
                <c:pt idx="10">
                  <c:v>0.3147437406670297</c:v>
                </c:pt>
                <c:pt idx="11">
                  <c:v>0.31432521803278546</c:v>
                </c:pt>
                <c:pt idx="12">
                  <c:v>0.31337360862865471</c:v>
                </c:pt>
                <c:pt idx="13">
                  <c:v>0.31230425082838997</c:v>
                </c:pt>
                <c:pt idx="14">
                  <c:v>0.31118389901857646</c:v>
                </c:pt>
                <c:pt idx="15">
                  <c:v>0.31076323981479531</c:v>
                </c:pt>
                <c:pt idx="16">
                  <c:v>0.3101843968786463</c:v>
                </c:pt>
                <c:pt idx="17">
                  <c:v>0.30948130227717124</c:v>
                </c:pt>
                <c:pt idx="18">
                  <c:v>0.30861810334967227</c:v>
                </c:pt>
                <c:pt idx="19">
                  <c:v>0.30779560028833097</c:v>
                </c:pt>
                <c:pt idx="20">
                  <c:v>0.30685571023006269</c:v>
                </c:pt>
                <c:pt idx="21">
                  <c:v>0.30576097444376371</c:v>
                </c:pt>
                <c:pt idx="22">
                  <c:v>0.30480283635995381</c:v>
                </c:pt>
                <c:pt idx="23">
                  <c:v>0.30373693755720393</c:v>
                </c:pt>
                <c:pt idx="24">
                  <c:v>0.30281658087799057</c:v>
                </c:pt>
                <c:pt idx="25">
                  <c:v>0.30209146453119506</c:v>
                </c:pt>
                <c:pt idx="26">
                  <c:v>0.30129884727554435</c:v>
                </c:pt>
                <c:pt idx="27">
                  <c:v>0.30047649955326039</c:v>
                </c:pt>
                <c:pt idx="28">
                  <c:v>0.29956611911007558</c:v>
                </c:pt>
                <c:pt idx="29">
                  <c:v>0.29866647790900991</c:v>
                </c:pt>
                <c:pt idx="30">
                  <c:v>0.29768267587293523</c:v>
                </c:pt>
                <c:pt idx="31">
                  <c:v>0.29673759609995337</c:v>
                </c:pt>
                <c:pt idx="32">
                  <c:v>0.2958143909696479</c:v>
                </c:pt>
                <c:pt idx="33">
                  <c:v>0.29498854050050377</c:v>
                </c:pt>
                <c:pt idx="34">
                  <c:v>0.29416135749907579</c:v>
                </c:pt>
                <c:pt idx="35">
                  <c:v>0.29329586435201954</c:v>
                </c:pt>
                <c:pt idx="36">
                  <c:v>0.29258632088669301</c:v>
                </c:pt>
                <c:pt idx="37">
                  <c:v>0.29178517377509677</c:v>
                </c:pt>
                <c:pt idx="38">
                  <c:v>0.29078354931245015</c:v>
                </c:pt>
                <c:pt idx="39">
                  <c:v>0.28981080707150142</c:v>
                </c:pt>
                <c:pt idx="40">
                  <c:v>0.28876237461676263</c:v>
                </c:pt>
                <c:pt idx="41">
                  <c:v>0.28772697235401934</c:v>
                </c:pt>
                <c:pt idx="42">
                  <c:v>0.28677475853698775</c:v>
                </c:pt>
                <c:pt idx="43">
                  <c:v>0.28592994879338662</c:v>
                </c:pt>
                <c:pt idx="44">
                  <c:v>0.28523030562358581</c:v>
                </c:pt>
                <c:pt idx="45">
                  <c:v>0.28459483904422439</c:v>
                </c:pt>
                <c:pt idx="46">
                  <c:v>0.2840576392245604</c:v>
                </c:pt>
                <c:pt idx="47">
                  <c:v>0.28371369027507032</c:v>
                </c:pt>
                <c:pt idx="48">
                  <c:v>0.28348545976749401</c:v>
                </c:pt>
                <c:pt idx="49">
                  <c:v>0.28331091354691951</c:v>
                </c:pt>
                <c:pt idx="50">
                  <c:v>0.28317252124696413</c:v>
                </c:pt>
                <c:pt idx="51">
                  <c:v>0.2831813023294994</c:v>
                </c:pt>
                <c:pt idx="52">
                  <c:v>0.28333309547441798</c:v>
                </c:pt>
              </c:numCache>
            </c:numRef>
          </c:val>
          <c:smooth val="0"/>
          <c:extLst>
            <c:ext xmlns:c16="http://schemas.microsoft.com/office/drawing/2014/chart" uri="{C3380CC4-5D6E-409C-BE32-E72D297353CC}">
              <c16:uniqueId val="{00000002-6142-48BA-B310-4133BBE2BAC4}"/>
            </c:ext>
          </c:extLst>
        </c:ser>
        <c:ser>
          <c:idx val="3"/>
          <c:order val="3"/>
          <c:tx>
            <c:strRef>
              <c:f>'Fig 2.23'!$C$18</c:f>
              <c:strCache>
                <c:ptCount val="1"/>
                <c:pt idx="0">
                  <c:v>1,3%</c:v>
                </c:pt>
              </c:strCache>
            </c:strRef>
          </c:tx>
          <c:spPr>
            <a:ln w="28575">
              <a:solidFill>
                <a:schemeClr val="accent6">
                  <a:lumMod val="75000"/>
                </a:schemeClr>
              </a:solidFill>
            </a:ln>
          </c:spPr>
          <c:marker>
            <c:symbol val="none"/>
          </c:marker>
          <c:cat>
            <c:numRef>
              <c:f>'Fig 2.23'!$D$3:$BD$3</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'Fig 2.23'!$D$18:$BD$18</c:f>
              <c:numCache>
                <c:formatCode>0.0%</c:formatCode>
                <c:ptCount val="53"/>
                <c:pt idx="0">
                  <c:v>0.31207455430915532</c:v>
                </c:pt>
                <c:pt idx="1">
                  <c:v>0.30957192642565445</c:v>
                </c:pt>
                <c:pt idx="2">
                  <c:v>0.31191553392105664</c:v>
                </c:pt>
                <c:pt idx="3">
                  <c:v>0.31305187479145885</c:v>
                </c:pt>
                <c:pt idx="4">
                  <c:v>0.3140229532137136</c:v>
                </c:pt>
                <c:pt idx="5">
                  <c:v>0.31473715180080136</c:v>
                </c:pt>
                <c:pt idx="6">
                  <c:v>0.31522844849823861</c:v>
                </c:pt>
                <c:pt idx="7">
                  <c:v>0.31560108492214872</c:v>
                </c:pt>
                <c:pt idx="8">
                  <c:v>0.3156790017147999</c:v>
                </c:pt>
                <c:pt idx="9">
                  <c:v>0.31571153023210508</c:v>
                </c:pt>
                <c:pt idx="10">
                  <c:v>0.3157954570823161</c:v>
                </c:pt>
                <c:pt idx="11">
                  <c:v>0.31570659634378173</c:v>
                </c:pt>
                <c:pt idx="12">
                  <c:v>0.31512086125722477</c:v>
                </c:pt>
                <c:pt idx="13">
                  <c:v>0.31445535879354974</c:v>
                </c:pt>
                <c:pt idx="14">
                  <c:v>0.31377754342166242</c:v>
                </c:pt>
                <c:pt idx="15">
                  <c:v>0.31378351823174078</c:v>
                </c:pt>
                <c:pt idx="16">
                  <c:v>0.31361747222975606</c:v>
                </c:pt>
                <c:pt idx="17">
                  <c:v>0.31331875352390748</c:v>
                </c:pt>
                <c:pt idx="18">
                  <c:v>0.31284836430284785</c:v>
                </c:pt>
                <c:pt idx="19">
                  <c:v>0.31240924359948036</c:v>
                </c:pt>
                <c:pt idx="20">
                  <c:v>0.31183822848042819</c:v>
                </c:pt>
                <c:pt idx="21">
                  <c:v>0.31109979572745922</c:v>
                </c:pt>
                <c:pt idx="22">
                  <c:v>0.31048817630409731</c:v>
                </c:pt>
                <c:pt idx="23">
                  <c:v>0.30975723737537952</c:v>
                </c:pt>
                <c:pt idx="24">
                  <c:v>0.3091620307087139</c:v>
                </c:pt>
                <c:pt idx="25">
                  <c:v>0.30875560802219987</c:v>
                </c:pt>
                <c:pt idx="26">
                  <c:v>0.30826954577874366</c:v>
                </c:pt>
                <c:pt idx="27">
                  <c:v>0.30774835616020652</c:v>
                </c:pt>
                <c:pt idx="28">
                  <c:v>0.30712122770136274</c:v>
                </c:pt>
                <c:pt idx="29">
                  <c:v>0.30649852162341412</c:v>
                </c:pt>
                <c:pt idx="30">
                  <c:v>0.30577684618126466</c:v>
                </c:pt>
                <c:pt idx="31">
                  <c:v>0.30508619995390646</c:v>
                </c:pt>
                <c:pt idx="32">
                  <c:v>0.3044044034699348</c:v>
                </c:pt>
                <c:pt idx="33">
                  <c:v>0.30381243563379706</c:v>
                </c:pt>
                <c:pt idx="34">
                  <c:v>0.30320603495122483</c:v>
                </c:pt>
                <c:pt idx="35">
                  <c:v>0.30254596070204987</c:v>
                </c:pt>
                <c:pt idx="36">
                  <c:v>0.30205289532799612</c:v>
                </c:pt>
                <c:pt idx="37">
                  <c:v>0.30146691711950957</c:v>
                </c:pt>
                <c:pt idx="38">
                  <c:v>0.3006440114250859</c:v>
                </c:pt>
                <c:pt idx="39">
                  <c:v>0.29983845654414026</c:v>
                </c:pt>
                <c:pt idx="40">
                  <c:v>0.29894251338042666</c:v>
                </c:pt>
                <c:pt idx="41">
                  <c:v>0.29804614934632101</c:v>
                </c:pt>
                <c:pt idx="42">
                  <c:v>0.29722247860016576</c:v>
                </c:pt>
                <c:pt idx="43">
                  <c:v>0.29649691545582485</c:v>
                </c:pt>
                <c:pt idx="44">
                  <c:v>0.29590819212511899</c:v>
                </c:pt>
                <c:pt idx="45">
                  <c:v>0.29537320830381364</c:v>
                </c:pt>
                <c:pt idx="46">
                  <c:v>0.29492353747937061</c:v>
                </c:pt>
                <c:pt idx="47">
                  <c:v>0.29465947849747975</c:v>
                </c:pt>
                <c:pt idx="48">
                  <c:v>0.29450426467641111</c:v>
                </c:pt>
                <c:pt idx="49">
                  <c:v>0.29438849866626343</c:v>
                </c:pt>
                <c:pt idx="50">
                  <c:v>0.29429541082135041</c:v>
                </c:pt>
                <c:pt idx="51">
                  <c:v>0.29434323239752769</c:v>
                </c:pt>
                <c:pt idx="52">
                  <c:v>0.29452780182355587</c:v>
                </c:pt>
              </c:numCache>
            </c:numRef>
          </c:val>
          <c:smooth val="0"/>
          <c:extLst>
            <c:ext xmlns:c16="http://schemas.microsoft.com/office/drawing/2014/chart" uri="{C3380CC4-5D6E-409C-BE32-E72D297353CC}">
              <c16:uniqueId val="{00000003-6142-48BA-B310-4133BBE2BAC4}"/>
            </c:ext>
          </c:extLst>
        </c:ser>
        <c:ser>
          <c:idx val="4"/>
          <c:order val="4"/>
          <c:tx>
            <c:strRef>
              <c:f>'Fig 2.23'!$C$19</c:f>
              <c:strCache>
                <c:ptCount val="1"/>
                <c:pt idx="0">
                  <c:v>1%</c:v>
                </c:pt>
              </c:strCache>
            </c:strRef>
          </c:tx>
          <c:spPr>
            <a:ln w="28575">
              <a:solidFill>
                <a:srgbClr val="800000"/>
              </a:solidFill>
            </a:ln>
          </c:spPr>
          <c:marker>
            <c:symbol val="none"/>
          </c:marker>
          <c:cat>
            <c:numRef>
              <c:f>'Fig 2.23'!$D$3:$BD$3</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'Fig 2.23'!$D$19:$BD$19</c:f>
              <c:numCache>
                <c:formatCode>0.0%</c:formatCode>
                <c:ptCount val="53"/>
                <c:pt idx="0">
                  <c:v>0.31207455430915532</c:v>
                </c:pt>
                <c:pt idx="1">
                  <c:v>0.30957192642565445</c:v>
                </c:pt>
                <c:pt idx="2">
                  <c:v>0.31191553392105664</c:v>
                </c:pt>
                <c:pt idx="3">
                  <c:v>0.31305098377298868</c:v>
                </c:pt>
                <c:pt idx="4">
                  <c:v>0.31402296639740751</c:v>
                </c:pt>
                <c:pt idx="5">
                  <c:v>0.31483324401287699</c:v>
                </c:pt>
                <c:pt idx="6">
                  <c:v>0.31548490385122219</c:v>
                </c:pt>
                <c:pt idx="7">
                  <c:v>0.31608351496916409</c:v>
                </c:pt>
                <c:pt idx="8">
                  <c:v>0.31645607922231916</c:v>
                </c:pt>
                <c:pt idx="9">
                  <c:v>0.31684937880640496</c:v>
                </c:pt>
                <c:pt idx="10">
                  <c:v>0.31736078391371952</c:v>
                </c:pt>
                <c:pt idx="11">
                  <c:v>0.31776061227727059</c:v>
                </c:pt>
                <c:pt idx="12">
                  <c:v>0.31772801127067696</c:v>
                </c:pt>
                <c:pt idx="13">
                  <c:v>0.3176755836645998</c:v>
                </c:pt>
                <c:pt idx="14">
                  <c:v>0.3176643203428669</c:v>
                </c:pt>
                <c:pt idx="15">
                  <c:v>0.31831741048559759</c:v>
                </c:pt>
                <c:pt idx="16">
                  <c:v>0.31878620613664155</c:v>
                </c:pt>
                <c:pt idx="17">
                  <c:v>0.31910531208836895</c:v>
                </c:pt>
                <c:pt idx="18">
                  <c:v>0.3192472613250929</c:v>
                </c:pt>
                <c:pt idx="19">
                  <c:v>0.31940201726834011</c:v>
                </c:pt>
                <c:pt idx="20">
                  <c:v>0.31941192428109738</c:v>
                </c:pt>
                <c:pt idx="21">
                  <c:v>0.31923850535418374</c:v>
                </c:pt>
                <c:pt idx="22">
                  <c:v>0.31918534527621617</c:v>
                </c:pt>
                <c:pt idx="23">
                  <c:v>0.31899198840509896</c:v>
                </c:pt>
                <c:pt idx="24">
                  <c:v>0.3189202614941648</c:v>
                </c:pt>
                <c:pt idx="25">
                  <c:v>0.31903824739931252</c:v>
                </c:pt>
                <c:pt idx="26">
                  <c:v>0.31906782585173932</c:v>
                </c:pt>
                <c:pt idx="27">
                  <c:v>0.31903590510941893</c:v>
                </c:pt>
                <c:pt idx="28">
                  <c:v>0.31888878994854913</c:v>
                </c:pt>
                <c:pt idx="29">
                  <c:v>0.31872739801796246</c:v>
                </c:pt>
                <c:pt idx="30">
                  <c:v>0.31845199508916316</c:v>
                </c:pt>
                <c:pt idx="31">
                  <c:v>0.31819446172607108</c:v>
                </c:pt>
                <c:pt idx="32">
                  <c:v>0.31793072054450661</c:v>
                </c:pt>
                <c:pt idx="33">
                  <c:v>0.31774919414799496</c:v>
                </c:pt>
                <c:pt idx="34">
                  <c:v>0.31754352913727124</c:v>
                </c:pt>
                <c:pt idx="35">
                  <c:v>0.31738199376830062</c:v>
                </c:pt>
                <c:pt idx="36">
                  <c:v>0.31710942213815629</c:v>
                </c:pt>
                <c:pt idx="37">
                  <c:v>0.31660922229468169</c:v>
                </c:pt>
                <c:pt idx="38">
                  <c:v>0.3161314628543303</c:v>
                </c:pt>
                <c:pt idx="39">
                  <c:v>0.31565320744728875</c:v>
                </c:pt>
                <c:pt idx="40">
                  <c:v>0.31505962410322297</c:v>
                </c:pt>
                <c:pt idx="41">
                  <c:v>0.31444757964609094</c:v>
                </c:pt>
                <c:pt idx="42">
                  <c:v>0.31389257071119525</c:v>
                </c:pt>
                <c:pt idx="43">
                  <c:v>0.31341704772627854</c:v>
                </c:pt>
                <c:pt idx="44">
                  <c:v>0.31306639249666718</c:v>
                </c:pt>
                <c:pt idx="45">
                  <c:v>0.31275373360227382</c:v>
                </c:pt>
                <c:pt idx="46">
                  <c:v>0.31250689207651816</c:v>
                </c:pt>
                <c:pt idx="47">
                  <c:v>0.31243333554147468</c:v>
                </c:pt>
                <c:pt idx="48">
                  <c:v>0.3124510333987422</c:v>
                </c:pt>
                <c:pt idx="49">
                  <c:v>0.31249102123255879</c:v>
                </c:pt>
                <c:pt idx="50">
                  <c:v>0.31254064195686304</c:v>
                </c:pt>
                <c:pt idx="51">
                  <c:v>0.31271812374243008</c:v>
                </c:pt>
                <c:pt idx="52">
                  <c:v>0.31302181100746623</c:v>
                </c:pt>
              </c:numCache>
            </c:numRef>
          </c:val>
          <c:smooth val="0"/>
          <c:extLst>
            <c:ext xmlns:c16="http://schemas.microsoft.com/office/drawing/2014/chart" uri="{C3380CC4-5D6E-409C-BE32-E72D297353CC}">
              <c16:uniqueId val="{00000004-6142-48BA-B310-4133BBE2BAC4}"/>
            </c:ext>
          </c:extLst>
        </c:ser>
        <c:dLbls>
          <c:showLegendKey val="0"/>
          <c:showVal val="0"/>
          <c:showCatName val="0"/>
          <c:showSerName val="0"/>
          <c:showPercent val="0"/>
          <c:showBubbleSize val="0"/>
        </c:dLbls>
        <c:smooth val="0"/>
        <c:axId val="137613312"/>
        <c:axId val="137614848"/>
      </c:lineChart>
      <c:catAx>
        <c:axId val="137613312"/>
        <c:scaling>
          <c:orientation val="minMax"/>
        </c:scaling>
        <c:delete val="0"/>
        <c:axPos val="b"/>
        <c:numFmt formatCode="General" sourceLinked="1"/>
        <c:majorTickMark val="out"/>
        <c:minorTickMark val="none"/>
        <c:tickLblPos val="nextTo"/>
        <c:txPr>
          <a:bodyPr rot="-5400000" vert="horz"/>
          <a:lstStyle/>
          <a:p>
            <a:pPr>
              <a:defRPr/>
            </a:pPr>
            <a:endParaRPr lang="fr-FR"/>
          </a:p>
        </c:txPr>
        <c:crossAx val="137614848"/>
        <c:crosses val="autoZero"/>
        <c:auto val="1"/>
        <c:lblAlgn val="ctr"/>
        <c:lblOffset val="100"/>
        <c:tickLblSkip val="10"/>
        <c:noMultiLvlLbl val="0"/>
      </c:catAx>
      <c:valAx>
        <c:axId val="137614848"/>
        <c:scaling>
          <c:orientation val="minMax"/>
          <c:max val="0.35000000000000014"/>
          <c:min val="0.2"/>
        </c:scaling>
        <c:delete val="0"/>
        <c:axPos val="l"/>
        <c:majorGridlines/>
        <c:numFmt formatCode="0%" sourceLinked="0"/>
        <c:majorTickMark val="out"/>
        <c:minorTickMark val="none"/>
        <c:tickLblPos val="nextTo"/>
        <c:crossAx val="137613312"/>
        <c:crosses val="autoZero"/>
        <c:crossBetween val="between"/>
        <c:majorUnit val="0.05"/>
      </c:valAx>
    </c:plotArea>
    <c:legend>
      <c:legendPos val="b"/>
      <c:legendEntry>
        <c:idx val="1"/>
        <c:delete val="1"/>
      </c:legendEntry>
      <c:layout>
        <c:manualLayout>
          <c:xMode val="edge"/>
          <c:yMode val="edge"/>
          <c:x val="1.6152222222222203E-2"/>
          <c:y val="0.88251468253968302"/>
          <c:w val="0.9771029629629624"/>
          <c:h val="0.117485317460317"/>
        </c:manualLayout>
      </c:layout>
      <c:overlay val="0"/>
    </c:legend>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882371794871789"/>
          <c:y val="3.2064285714285698E-2"/>
          <c:w val="0.80694444444444535"/>
          <c:h val="0.69883888888888934"/>
        </c:manualLayout>
      </c:layout>
      <c:lineChart>
        <c:grouping val="standard"/>
        <c:varyColors val="0"/>
        <c:ser>
          <c:idx val="0"/>
          <c:order val="0"/>
          <c:tx>
            <c:strRef>
              <c:f>'Fig 2.23'!$C$10</c:f>
              <c:strCache>
                <c:ptCount val="1"/>
                <c:pt idx="0">
                  <c:v>1,8%</c:v>
                </c:pt>
              </c:strCache>
            </c:strRef>
          </c:tx>
          <c:spPr>
            <a:ln w="28575">
              <a:solidFill>
                <a:srgbClr val="006600"/>
              </a:solidFill>
            </a:ln>
          </c:spPr>
          <c:marker>
            <c:symbol val="none"/>
          </c:marker>
          <c:cat>
            <c:numRef>
              <c:f>'Fig 2.23'!$D$3:$BD$3</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'Fig 2.23'!$D$10:$BD$10</c:f>
              <c:numCache>
                <c:formatCode>_-* #\ ##0.0\ _€_-;\-* #\ ##0.0\ _€_-;_-* "-"??\ _€_-;_-@_-</c:formatCode>
                <c:ptCount val="53"/>
                <c:pt idx="0">
                  <c:v>62.260575230249252</c:v>
                </c:pt>
                <c:pt idx="1">
                  <c:v>62.237986130624321</c:v>
                </c:pt>
                <c:pt idx="2">
                  <c:v>62.545749464148592</c:v>
                </c:pt>
                <c:pt idx="3">
                  <c:v>62.811200051176854</c:v>
                </c:pt>
                <c:pt idx="4">
                  <c:v>63.079663827717631</c:v>
                </c:pt>
                <c:pt idx="5">
                  <c:v>63.234993842677227</c:v>
                </c:pt>
                <c:pt idx="6">
                  <c:v>63.327643045534003</c:v>
                </c:pt>
                <c:pt idx="7">
                  <c:v>63.480887683806728</c:v>
                </c:pt>
                <c:pt idx="8">
                  <c:v>63.610167802358163</c:v>
                </c:pt>
                <c:pt idx="9">
                  <c:v>63.720411914038436</c:v>
                </c:pt>
                <c:pt idx="10">
                  <c:v>63.829102600664861</c:v>
                </c:pt>
                <c:pt idx="11">
                  <c:v>63.920038434018039</c:v>
                </c:pt>
                <c:pt idx="12">
                  <c:v>63.978676759772632</c:v>
                </c:pt>
                <c:pt idx="13">
                  <c:v>64.014977933606247</c:v>
                </c:pt>
                <c:pt idx="14">
                  <c:v>64.042179849232696</c:v>
                </c:pt>
                <c:pt idx="15">
                  <c:v>64.08402812326419</c:v>
                </c:pt>
                <c:pt idx="16">
                  <c:v>64.13382712007882</c:v>
                </c:pt>
                <c:pt idx="17">
                  <c:v>64.172210123871892</c:v>
                </c:pt>
                <c:pt idx="18">
                  <c:v>64.192636260615714</c:v>
                </c:pt>
                <c:pt idx="19">
                  <c:v>64.206529955944958</c:v>
                </c:pt>
                <c:pt idx="20">
                  <c:v>64.196197460750213</c:v>
                </c:pt>
                <c:pt idx="21">
                  <c:v>64.154794860948698</c:v>
                </c:pt>
                <c:pt idx="22">
                  <c:v>64.096747551513687</c:v>
                </c:pt>
                <c:pt idx="23">
                  <c:v>64.012285951324614</c:v>
                </c:pt>
                <c:pt idx="24">
                  <c:v>63.918508860341007</c:v>
                </c:pt>
                <c:pt idx="25">
                  <c:v>63.826749463715764</c:v>
                </c:pt>
                <c:pt idx="26">
                  <c:v>63.75182451976174</c:v>
                </c:pt>
                <c:pt idx="27">
                  <c:v>63.698290635109942</c:v>
                </c:pt>
                <c:pt idx="28">
                  <c:v>63.645420430779751</c:v>
                </c:pt>
                <c:pt idx="29">
                  <c:v>63.614172654052126</c:v>
                </c:pt>
                <c:pt idx="30">
                  <c:v>63.590957409515717</c:v>
                </c:pt>
                <c:pt idx="31">
                  <c:v>63.550902948547694</c:v>
                </c:pt>
                <c:pt idx="32">
                  <c:v>63.513113274978025</c:v>
                </c:pt>
                <c:pt idx="33">
                  <c:v>63.486496065181441</c:v>
                </c:pt>
                <c:pt idx="34">
                  <c:v>63.462181247098492</c:v>
                </c:pt>
                <c:pt idx="35">
                  <c:v>63.425261563902083</c:v>
                </c:pt>
                <c:pt idx="36">
                  <c:v>63.40165390052632</c:v>
                </c:pt>
                <c:pt idx="37">
                  <c:v>63.313989972393728</c:v>
                </c:pt>
                <c:pt idx="38">
                  <c:v>63.22857830052147</c:v>
                </c:pt>
                <c:pt idx="39">
                  <c:v>63.115913595055368</c:v>
                </c:pt>
                <c:pt idx="40">
                  <c:v>63.030157434982328</c:v>
                </c:pt>
                <c:pt idx="41">
                  <c:v>62.97012844893829</c:v>
                </c:pt>
                <c:pt idx="42">
                  <c:v>62.929746014197029</c:v>
                </c:pt>
                <c:pt idx="43">
                  <c:v>62.892443397553144</c:v>
                </c:pt>
                <c:pt idx="44">
                  <c:v>62.85609148436275</c:v>
                </c:pt>
                <c:pt idx="45">
                  <c:v>62.789268079773628</c:v>
                </c:pt>
                <c:pt idx="46">
                  <c:v>62.734667935685103</c:v>
                </c:pt>
                <c:pt idx="47">
                  <c:v>62.681754753595413</c:v>
                </c:pt>
                <c:pt idx="48">
                  <c:v>62.650761341765218</c:v>
                </c:pt>
                <c:pt idx="49">
                  <c:v>62.625079725518184</c:v>
                </c:pt>
                <c:pt idx="50">
                  <c:v>62.612401710118519</c:v>
                </c:pt>
                <c:pt idx="51">
                  <c:v>62.612352806852911</c:v>
                </c:pt>
                <c:pt idx="52">
                  <c:v>62.615430446375576</c:v>
                </c:pt>
              </c:numCache>
            </c:numRef>
          </c:val>
          <c:smooth val="0"/>
          <c:extLst>
            <c:ext xmlns:c16="http://schemas.microsoft.com/office/drawing/2014/chart" uri="{C3380CC4-5D6E-409C-BE32-E72D297353CC}">
              <c16:uniqueId val="{00000000-B4A8-4AFD-80AB-501A7900A835}"/>
            </c:ext>
          </c:extLst>
        </c:ser>
        <c:ser>
          <c:idx val="1"/>
          <c:order val="1"/>
          <c:tx>
            <c:strRef>
              <c:f>PtsAbaque!#REF!</c:f>
              <c:strCache>
                <c:ptCount val="1"/>
                <c:pt idx="0">
                  <c:v>#REF!</c:v>
                </c:pt>
              </c:strCache>
            </c:strRef>
          </c:tx>
          <c:spPr>
            <a:ln w="22225">
              <a:solidFill>
                <a:schemeClr val="tx1"/>
              </a:solidFill>
            </a:ln>
          </c:spPr>
          <c:marker>
            <c:symbol val="circle"/>
            <c:size val="4"/>
            <c:spPr>
              <a:solidFill>
                <a:schemeClr val="bg1">
                  <a:lumMod val="65000"/>
                </a:schemeClr>
              </a:solidFill>
              <a:ln>
                <a:solidFill>
                  <a:schemeClr val="tx1"/>
                </a:solidFill>
              </a:ln>
            </c:spPr>
          </c:marker>
          <c:cat>
            <c:numRef>
              <c:f>'Fig 2.23'!$D$3:$BD$3</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PtsAbaque!#REF!</c:f>
              <c:numCache>
                <c:formatCode>General</c:formatCode>
                <c:ptCount val="1"/>
                <c:pt idx="0">
                  <c:v>1</c:v>
                </c:pt>
              </c:numCache>
            </c:numRef>
          </c:val>
          <c:smooth val="0"/>
          <c:extLst>
            <c:ext xmlns:c16="http://schemas.microsoft.com/office/drawing/2014/chart" uri="{C3380CC4-5D6E-409C-BE32-E72D297353CC}">
              <c16:uniqueId val="{00000001-B4A8-4AFD-80AB-501A7900A835}"/>
            </c:ext>
          </c:extLst>
        </c:ser>
        <c:ser>
          <c:idx val="2"/>
          <c:order val="2"/>
          <c:tx>
            <c:strRef>
              <c:f>'Fig 2.23'!$C$11</c:f>
              <c:strCache>
                <c:ptCount val="1"/>
                <c:pt idx="0">
                  <c:v>1,5%</c:v>
                </c:pt>
              </c:strCache>
            </c:strRef>
          </c:tx>
          <c:spPr>
            <a:ln w="28575">
              <a:solidFill>
                <a:schemeClr val="accent5">
                  <a:lumMod val="75000"/>
                </a:schemeClr>
              </a:solidFill>
            </a:ln>
          </c:spPr>
          <c:marker>
            <c:symbol val="none"/>
          </c:marker>
          <c:cat>
            <c:numRef>
              <c:f>'Fig 2.23'!$D$3:$BD$3</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'Fig 2.23'!$D$11:$BD$11</c:f>
              <c:numCache>
                <c:formatCode>0.0</c:formatCode>
                <c:ptCount val="53"/>
                <c:pt idx="0">
                  <c:v>62.260575230249252</c:v>
                </c:pt>
                <c:pt idx="1">
                  <c:v>62.237972706027399</c:v>
                </c:pt>
                <c:pt idx="2">
                  <c:v>62.5457328638756</c:v>
                </c:pt>
                <c:pt idx="3">
                  <c:v>62.811178113696677</c:v>
                </c:pt>
                <c:pt idx="4">
                  <c:v>63.078318532092297</c:v>
                </c:pt>
                <c:pt idx="5">
                  <c:v>63.239316402844061</c:v>
                </c:pt>
                <c:pt idx="6">
                  <c:v>63.343536059311816</c:v>
                </c:pt>
                <c:pt idx="7">
                  <c:v>63.503045317072306</c:v>
                </c:pt>
                <c:pt idx="8">
                  <c:v>63.647304574806277</c:v>
                </c:pt>
                <c:pt idx="9">
                  <c:v>63.775073186758611</c:v>
                </c:pt>
                <c:pt idx="10">
                  <c:v>63.903823913196376</c:v>
                </c:pt>
                <c:pt idx="11">
                  <c:v>64.015994700667335</c:v>
                </c:pt>
                <c:pt idx="12">
                  <c:v>64.102586007150848</c:v>
                </c:pt>
                <c:pt idx="13">
                  <c:v>64.169562156448492</c:v>
                </c:pt>
                <c:pt idx="14">
                  <c:v>64.23178059945603</c:v>
                </c:pt>
                <c:pt idx="15">
                  <c:v>64.307523853212061</c:v>
                </c:pt>
                <c:pt idx="16">
                  <c:v>64.389083783763297</c:v>
                </c:pt>
                <c:pt idx="17">
                  <c:v>64.45832419936913</c:v>
                </c:pt>
                <c:pt idx="18">
                  <c:v>64.509443728597489</c:v>
                </c:pt>
                <c:pt idx="19">
                  <c:v>64.555856772481718</c:v>
                </c:pt>
                <c:pt idx="20">
                  <c:v>64.581398324427838</c:v>
                </c:pt>
                <c:pt idx="21">
                  <c:v>64.578540577109877</c:v>
                </c:pt>
                <c:pt idx="22">
                  <c:v>64.561247552148146</c:v>
                </c:pt>
                <c:pt idx="23">
                  <c:v>64.520384172939259</c:v>
                </c:pt>
                <c:pt idx="24">
                  <c:v>64.466756776170314</c:v>
                </c:pt>
                <c:pt idx="25">
                  <c:v>64.405024119114898</c:v>
                </c:pt>
                <c:pt idx="26">
                  <c:v>64.35219177182303</c:v>
                </c:pt>
                <c:pt idx="27">
                  <c:v>64.317139292736158</c:v>
                </c:pt>
                <c:pt idx="28">
                  <c:v>64.292399755435497</c:v>
                </c:pt>
                <c:pt idx="29">
                  <c:v>64.285427225751619</c:v>
                </c:pt>
                <c:pt idx="30">
                  <c:v>64.287267505332025</c:v>
                </c:pt>
                <c:pt idx="31">
                  <c:v>64.277490318337428</c:v>
                </c:pt>
                <c:pt idx="32">
                  <c:v>64.271236516688958</c:v>
                </c:pt>
                <c:pt idx="33">
                  <c:v>64.274016834798203</c:v>
                </c:pt>
                <c:pt idx="34">
                  <c:v>64.273985744570268</c:v>
                </c:pt>
                <c:pt idx="35">
                  <c:v>64.26003513259991</c:v>
                </c:pt>
                <c:pt idx="36">
                  <c:v>64.250255053796266</c:v>
                </c:pt>
                <c:pt idx="37">
                  <c:v>64.208313923406806</c:v>
                </c:pt>
                <c:pt idx="38">
                  <c:v>64.157433959292533</c:v>
                </c:pt>
                <c:pt idx="39">
                  <c:v>64.080530844554971</c:v>
                </c:pt>
                <c:pt idx="40">
                  <c:v>64.025303687807053</c:v>
                </c:pt>
                <c:pt idx="41">
                  <c:v>63.99412356301665</c:v>
                </c:pt>
                <c:pt idx="42">
                  <c:v>63.982144356928345</c:v>
                </c:pt>
                <c:pt idx="43">
                  <c:v>63.962804167631404</c:v>
                </c:pt>
                <c:pt idx="44">
                  <c:v>63.934083130006215</c:v>
                </c:pt>
                <c:pt idx="45">
                  <c:v>63.86589035054655</c:v>
                </c:pt>
                <c:pt idx="46">
                  <c:v>63.816804340542362</c:v>
                </c:pt>
                <c:pt idx="47">
                  <c:v>63.772690781612987</c:v>
                </c:pt>
                <c:pt idx="48">
                  <c:v>63.747659433071114</c:v>
                </c:pt>
                <c:pt idx="49">
                  <c:v>63.73148098747393</c:v>
                </c:pt>
                <c:pt idx="50">
                  <c:v>63.727560738461307</c:v>
                </c:pt>
                <c:pt idx="51">
                  <c:v>63.739127029744118</c:v>
                </c:pt>
                <c:pt idx="52">
                  <c:v>63.754378751884886</c:v>
                </c:pt>
              </c:numCache>
            </c:numRef>
          </c:val>
          <c:smooth val="0"/>
          <c:extLst>
            <c:ext xmlns:c16="http://schemas.microsoft.com/office/drawing/2014/chart" uri="{C3380CC4-5D6E-409C-BE32-E72D297353CC}">
              <c16:uniqueId val="{00000002-B4A8-4AFD-80AB-501A7900A835}"/>
            </c:ext>
          </c:extLst>
        </c:ser>
        <c:ser>
          <c:idx val="3"/>
          <c:order val="3"/>
          <c:tx>
            <c:strRef>
              <c:f>'Fig 2.23'!$C$12</c:f>
              <c:strCache>
                <c:ptCount val="1"/>
                <c:pt idx="0">
                  <c:v>1,3%</c:v>
                </c:pt>
              </c:strCache>
            </c:strRef>
          </c:tx>
          <c:spPr>
            <a:ln w="28575">
              <a:solidFill>
                <a:schemeClr val="accent6">
                  <a:lumMod val="75000"/>
                </a:schemeClr>
              </a:solidFill>
            </a:ln>
          </c:spPr>
          <c:marker>
            <c:symbol val="none"/>
          </c:marker>
          <c:cat>
            <c:numRef>
              <c:f>'Fig 2.23'!$D$3:$BD$3</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'Fig 2.23'!$D$12:$BD$12</c:f>
              <c:numCache>
                <c:formatCode>0.0</c:formatCode>
                <c:ptCount val="53"/>
                <c:pt idx="0">
                  <c:v>62.260575230249252</c:v>
                </c:pt>
                <c:pt idx="1">
                  <c:v>62.237986130624321</c:v>
                </c:pt>
                <c:pt idx="2">
                  <c:v>62.545749464148592</c:v>
                </c:pt>
                <c:pt idx="3">
                  <c:v>62.811240078154114</c:v>
                </c:pt>
                <c:pt idx="4">
                  <c:v>63.079602081490243</c:v>
                </c:pt>
                <c:pt idx="5">
                  <c:v>63.247320894719735</c:v>
                </c:pt>
                <c:pt idx="6">
                  <c:v>63.3542669519111</c:v>
                </c:pt>
                <c:pt idx="7">
                  <c:v>63.526500194374627</c:v>
                </c:pt>
                <c:pt idx="8">
                  <c:v>63.679160779924565</c:v>
                </c:pt>
                <c:pt idx="9">
                  <c:v>63.816762356753756</c:v>
                </c:pt>
                <c:pt idx="10">
                  <c:v>63.958822159969827</c:v>
                </c:pt>
                <c:pt idx="11">
                  <c:v>64.087115402654959</c:v>
                </c:pt>
                <c:pt idx="12">
                  <c:v>64.190460577734086</c:v>
                </c:pt>
                <c:pt idx="13">
                  <c:v>64.27758191449729</c:v>
                </c:pt>
                <c:pt idx="14">
                  <c:v>64.362211509161412</c:v>
                </c:pt>
                <c:pt idx="15">
                  <c:v>64.459855781526585</c:v>
                </c:pt>
                <c:pt idx="16">
                  <c:v>64.562901319517223</c:v>
                </c:pt>
                <c:pt idx="17">
                  <c:v>64.652675062536645</c:v>
                </c:pt>
                <c:pt idx="18">
                  <c:v>64.724096666356786</c:v>
                </c:pt>
                <c:pt idx="19">
                  <c:v>64.793057975874419</c:v>
                </c:pt>
                <c:pt idx="20">
                  <c:v>64.84255125647347</c:v>
                </c:pt>
                <c:pt idx="21">
                  <c:v>64.86545433191425</c:v>
                </c:pt>
                <c:pt idx="22">
                  <c:v>64.875710754500929</c:v>
                </c:pt>
                <c:pt idx="23">
                  <c:v>64.863648326904269</c:v>
                </c:pt>
                <c:pt idx="24">
                  <c:v>64.836909569698321</c:v>
                </c:pt>
                <c:pt idx="25">
                  <c:v>64.794966866512027</c:v>
                </c:pt>
                <c:pt idx="26">
                  <c:v>64.755887966414519</c:v>
                </c:pt>
                <c:pt idx="27">
                  <c:v>64.73327232186584</c:v>
                </c:pt>
                <c:pt idx="28">
                  <c:v>64.727053511650965</c:v>
                </c:pt>
                <c:pt idx="29">
                  <c:v>64.736430191139021</c:v>
                </c:pt>
                <c:pt idx="30">
                  <c:v>64.755357266292165</c:v>
                </c:pt>
                <c:pt idx="31">
                  <c:v>64.765874315291839</c:v>
                </c:pt>
                <c:pt idx="32">
                  <c:v>64.779046057392534</c:v>
                </c:pt>
                <c:pt idx="33">
                  <c:v>64.800237343807524</c:v>
                </c:pt>
                <c:pt idx="34">
                  <c:v>64.816233179159767</c:v>
                </c:pt>
                <c:pt idx="35">
                  <c:v>64.817350543819188</c:v>
                </c:pt>
                <c:pt idx="36">
                  <c:v>64.825770651732469</c:v>
                </c:pt>
                <c:pt idx="37">
                  <c:v>64.804067398116658</c:v>
                </c:pt>
                <c:pt idx="38">
                  <c:v>64.775739287511072</c:v>
                </c:pt>
                <c:pt idx="39">
                  <c:v>64.723982652929038</c:v>
                </c:pt>
                <c:pt idx="40">
                  <c:v>64.689254819145091</c:v>
                </c:pt>
                <c:pt idx="41">
                  <c:v>64.676551501106474</c:v>
                </c:pt>
                <c:pt idx="42">
                  <c:v>64.681762790985331</c:v>
                </c:pt>
                <c:pt idx="43">
                  <c:v>64.672409490874458</c:v>
                </c:pt>
                <c:pt idx="44">
                  <c:v>64.645231234870437</c:v>
                </c:pt>
                <c:pt idx="45">
                  <c:v>64.57350959662287</c:v>
                </c:pt>
                <c:pt idx="46">
                  <c:v>64.526682866147638</c:v>
                </c:pt>
                <c:pt idx="47">
                  <c:v>64.485360404854461</c:v>
                </c:pt>
                <c:pt idx="48">
                  <c:v>64.460443552420884</c:v>
                </c:pt>
                <c:pt idx="49">
                  <c:v>64.445698256260087</c:v>
                </c:pt>
                <c:pt idx="50">
                  <c:v>64.442040315760892</c:v>
                </c:pt>
                <c:pt idx="51">
                  <c:v>64.4562675890798</c:v>
                </c:pt>
                <c:pt idx="52">
                  <c:v>64.474659556844202</c:v>
                </c:pt>
              </c:numCache>
            </c:numRef>
          </c:val>
          <c:smooth val="0"/>
          <c:extLst>
            <c:ext xmlns:c16="http://schemas.microsoft.com/office/drawing/2014/chart" uri="{C3380CC4-5D6E-409C-BE32-E72D297353CC}">
              <c16:uniqueId val="{00000003-B4A8-4AFD-80AB-501A7900A835}"/>
            </c:ext>
          </c:extLst>
        </c:ser>
        <c:ser>
          <c:idx val="4"/>
          <c:order val="4"/>
          <c:tx>
            <c:strRef>
              <c:f>'Fig 2.23'!$C$13</c:f>
              <c:strCache>
                <c:ptCount val="1"/>
                <c:pt idx="0">
                  <c:v>1%</c:v>
                </c:pt>
              </c:strCache>
            </c:strRef>
          </c:tx>
          <c:spPr>
            <a:ln w="28575">
              <a:solidFill>
                <a:srgbClr val="800000"/>
              </a:solidFill>
            </a:ln>
          </c:spPr>
          <c:marker>
            <c:symbol val="none"/>
          </c:marker>
          <c:cat>
            <c:numRef>
              <c:f>'Fig 2.23'!$D$3:$BD$3</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'Fig 2.23'!$D$13:$BD$13</c:f>
              <c:numCache>
                <c:formatCode>0.0</c:formatCode>
                <c:ptCount val="53"/>
                <c:pt idx="0">
                  <c:v>62.260575230249252</c:v>
                </c:pt>
                <c:pt idx="1">
                  <c:v>62.237986130624321</c:v>
                </c:pt>
                <c:pt idx="2">
                  <c:v>62.545749464148592</c:v>
                </c:pt>
                <c:pt idx="3">
                  <c:v>62.811191006131317</c:v>
                </c:pt>
                <c:pt idx="4">
                  <c:v>63.078312944178592</c:v>
                </c:pt>
                <c:pt idx="5">
                  <c:v>63.242093155787479</c:v>
                </c:pt>
                <c:pt idx="6">
                  <c:v>63.356883433490125</c:v>
                </c:pt>
                <c:pt idx="7">
                  <c:v>63.540044483171997</c:v>
                </c:pt>
                <c:pt idx="8">
                  <c:v>63.707028153505</c:v>
                </c:pt>
                <c:pt idx="9">
                  <c:v>63.862219215067313</c:v>
                </c:pt>
                <c:pt idx="10">
                  <c:v>64.023873245378525</c:v>
                </c:pt>
                <c:pt idx="11">
                  <c:v>64.176282751326383</c:v>
                </c:pt>
                <c:pt idx="12">
                  <c:v>64.306854037023825</c:v>
                </c:pt>
                <c:pt idx="13">
                  <c:v>64.423867063618289</c:v>
                </c:pt>
                <c:pt idx="14">
                  <c:v>64.542858820055329</c:v>
                </c:pt>
                <c:pt idx="15">
                  <c:v>64.672326092316112</c:v>
                </c:pt>
                <c:pt idx="16">
                  <c:v>64.806634861937624</c:v>
                </c:pt>
                <c:pt idx="17">
                  <c:v>64.926612012498794</c:v>
                </c:pt>
                <c:pt idx="18">
                  <c:v>65.027741830987836</c:v>
                </c:pt>
                <c:pt idx="19">
                  <c:v>65.128535493033695</c:v>
                </c:pt>
                <c:pt idx="20">
                  <c:v>65.213707863425142</c:v>
                </c:pt>
                <c:pt idx="21">
                  <c:v>65.276198116911374</c:v>
                </c:pt>
                <c:pt idx="22">
                  <c:v>65.325613278323402</c:v>
                </c:pt>
                <c:pt idx="23">
                  <c:v>65.355966966731472</c:v>
                </c:pt>
                <c:pt idx="24">
                  <c:v>65.369121916240474</c:v>
                </c:pt>
                <c:pt idx="25">
                  <c:v>65.355855625157858</c:v>
                </c:pt>
                <c:pt idx="26">
                  <c:v>65.339741532482023</c:v>
                </c:pt>
                <c:pt idx="27">
                  <c:v>65.33466510075904</c:v>
                </c:pt>
                <c:pt idx="28">
                  <c:v>65.354983127160523</c:v>
                </c:pt>
                <c:pt idx="29">
                  <c:v>65.387422827912786</c:v>
                </c:pt>
                <c:pt idx="30">
                  <c:v>65.431161535133555</c:v>
                </c:pt>
                <c:pt idx="31">
                  <c:v>65.472293017304366</c:v>
                </c:pt>
                <c:pt idx="32">
                  <c:v>65.515086784283213</c:v>
                </c:pt>
                <c:pt idx="33">
                  <c:v>65.565581440536846</c:v>
                </c:pt>
                <c:pt idx="34">
                  <c:v>65.604485776664831</c:v>
                </c:pt>
                <c:pt idx="35">
                  <c:v>65.636580003739155</c:v>
                </c:pt>
                <c:pt idx="36">
                  <c:v>65.662156350521769</c:v>
                </c:pt>
                <c:pt idx="37">
                  <c:v>65.654626768574616</c:v>
                </c:pt>
                <c:pt idx="38">
                  <c:v>65.664177304409989</c:v>
                </c:pt>
                <c:pt idx="39">
                  <c:v>65.650515945580807</c:v>
                </c:pt>
                <c:pt idx="40">
                  <c:v>65.645854698798772</c:v>
                </c:pt>
                <c:pt idx="41">
                  <c:v>65.66358422158028</c:v>
                </c:pt>
                <c:pt idx="42">
                  <c:v>65.695183723175859</c:v>
                </c:pt>
                <c:pt idx="43">
                  <c:v>65.703588029678173</c:v>
                </c:pt>
                <c:pt idx="44">
                  <c:v>65.683581885574313</c:v>
                </c:pt>
                <c:pt idx="45">
                  <c:v>65.609996263649322</c:v>
                </c:pt>
                <c:pt idx="46">
                  <c:v>65.565521928783852</c:v>
                </c:pt>
                <c:pt idx="47">
                  <c:v>65.531356381013552</c:v>
                </c:pt>
                <c:pt idx="48">
                  <c:v>65.509990023022894</c:v>
                </c:pt>
                <c:pt idx="49">
                  <c:v>65.501801013664718</c:v>
                </c:pt>
                <c:pt idx="50">
                  <c:v>65.503461818898003</c:v>
                </c:pt>
                <c:pt idx="51">
                  <c:v>65.524156356906857</c:v>
                </c:pt>
                <c:pt idx="52">
                  <c:v>65.548767277245375</c:v>
                </c:pt>
              </c:numCache>
            </c:numRef>
          </c:val>
          <c:smooth val="0"/>
          <c:extLst>
            <c:ext xmlns:c16="http://schemas.microsoft.com/office/drawing/2014/chart" uri="{C3380CC4-5D6E-409C-BE32-E72D297353CC}">
              <c16:uniqueId val="{00000004-B4A8-4AFD-80AB-501A7900A835}"/>
            </c:ext>
          </c:extLst>
        </c:ser>
        <c:dLbls>
          <c:showLegendKey val="0"/>
          <c:showVal val="0"/>
          <c:showCatName val="0"/>
          <c:showSerName val="0"/>
          <c:showPercent val="0"/>
          <c:showBubbleSize val="0"/>
        </c:dLbls>
        <c:smooth val="0"/>
        <c:axId val="139055872"/>
        <c:axId val="139057408"/>
      </c:lineChart>
      <c:catAx>
        <c:axId val="139055872"/>
        <c:scaling>
          <c:orientation val="minMax"/>
        </c:scaling>
        <c:delete val="0"/>
        <c:axPos val="b"/>
        <c:numFmt formatCode="General" sourceLinked="1"/>
        <c:majorTickMark val="out"/>
        <c:minorTickMark val="none"/>
        <c:tickLblPos val="nextTo"/>
        <c:txPr>
          <a:bodyPr rot="-5400000" vert="horz"/>
          <a:lstStyle/>
          <a:p>
            <a:pPr>
              <a:defRPr/>
            </a:pPr>
            <a:endParaRPr lang="fr-FR"/>
          </a:p>
        </c:txPr>
        <c:crossAx val="139057408"/>
        <c:crosses val="autoZero"/>
        <c:auto val="1"/>
        <c:lblAlgn val="ctr"/>
        <c:lblOffset val="100"/>
        <c:tickLblSkip val="10"/>
        <c:noMultiLvlLbl val="0"/>
      </c:catAx>
      <c:valAx>
        <c:axId val="139057408"/>
        <c:scaling>
          <c:orientation val="minMax"/>
          <c:max val="70"/>
          <c:min val="60"/>
        </c:scaling>
        <c:delete val="0"/>
        <c:axPos val="l"/>
        <c:majorGridlines/>
        <c:numFmt formatCode="#,##0" sourceLinked="0"/>
        <c:majorTickMark val="out"/>
        <c:minorTickMark val="none"/>
        <c:tickLblPos val="nextTo"/>
        <c:crossAx val="139055872"/>
        <c:crosses val="autoZero"/>
        <c:crossBetween val="between"/>
        <c:majorUnit val="1"/>
      </c:valAx>
    </c:plotArea>
    <c:legend>
      <c:legendPos val="b"/>
      <c:legendEntry>
        <c:idx val="1"/>
        <c:delete val="1"/>
      </c:legendEntry>
      <c:layout>
        <c:manualLayout>
          <c:xMode val="edge"/>
          <c:yMode val="edge"/>
          <c:x val="1.6152222222222203E-2"/>
          <c:y val="0.88251468253968302"/>
          <c:w val="0.9771029629629624"/>
          <c:h val="0.117485317460317"/>
        </c:manualLayout>
      </c:layout>
      <c:overlay val="0"/>
    </c:legend>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882371794871789"/>
          <c:y val="3.2064285714285698E-2"/>
          <c:w val="0.80694444444444535"/>
          <c:h val="0.69883888888888934"/>
        </c:manualLayout>
      </c:layout>
      <c:lineChart>
        <c:grouping val="standard"/>
        <c:varyColors val="0"/>
        <c:ser>
          <c:idx val="0"/>
          <c:order val="0"/>
          <c:tx>
            <c:strRef>
              <c:f>'Fig 2.23'!$C$4</c:f>
              <c:strCache>
                <c:ptCount val="1"/>
                <c:pt idx="0">
                  <c:v>1,8%</c:v>
                </c:pt>
              </c:strCache>
            </c:strRef>
          </c:tx>
          <c:spPr>
            <a:ln w="28575">
              <a:solidFill>
                <a:srgbClr val="006600"/>
              </a:solidFill>
            </a:ln>
          </c:spPr>
          <c:marker>
            <c:symbol val="none"/>
          </c:marker>
          <c:cat>
            <c:numRef>
              <c:f>'Fig 2.23'!$D$3:$BD$3</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'Fig 2.23'!$D$4:$BD$4</c:f>
              <c:numCache>
                <c:formatCode>0.0%</c:formatCode>
                <c:ptCount val="53"/>
                <c:pt idx="0">
                  <c:v>0.50901994298306441</c:v>
                </c:pt>
                <c:pt idx="1">
                  <c:v>0.5084344426056201</c:v>
                </c:pt>
                <c:pt idx="2">
                  <c:v>0.50355814150959177</c:v>
                </c:pt>
                <c:pt idx="3">
                  <c:v>0.4970711785325248</c:v>
                </c:pt>
                <c:pt idx="4">
                  <c:v>0.49060577337529188</c:v>
                </c:pt>
                <c:pt idx="5">
                  <c:v>0.4865339306230374</c:v>
                </c:pt>
                <c:pt idx="6">
                  <c:v>0.48257759838327313</c:v>
                </c:pt>
                <c:pt idx="7">
                  <c:v>0.47696094904512221</c:v>
                </c:pt>
                <c:pt idx="8">
                  <c:v>0.47117174941755396</c:v>
                </c:pt>
                <c:pt idx="9">
                  <c:v>0.4664093753238806</c:v>
                </c:pt>
                <c:pt idx="10">
                  <c:v>0.46106417433738167</c:v>
                </c:pt>
                <c:pt idx="11">
                  <c:v>0.457192776670719</c:v>
                </c:pt>
                <c:pt idx="12">
                  <c:v>0.45344192424275337</c:v>
                </c:pt>
                <c:pt idx="13">
                  <c:v>0.44916979013355629</c:v>
                </c:pt>
                <c:pt idx="14">
                  <c:v>0.4449919841521619</c:v>
                </c:pt>
                <c:pt idx="15">
                  <c:v>0.44213419415032096</c:v>
                </c:pt>
                <c:pt idx="16">
                  <c:v>0.43775416661944738</c:v>
                </c:pt>
                <c:pt idx="17">
                  <c:v>0.43403779702366058</c:v>
                </c:pt>
                <c:pt idx="18">
                  <c:v>0.43019881881444738</c:v>
                </c:pt>
                <c:pt idx="19">
                  <c:v>0.42636008997631752</c:v>
                </c:pt>
                <c:pt idx="20">
                  <c:v>0.42316395915881805</c:v>
                </c:pt>
                <c:pt idx="21">
                  <c:v>0.42039496243087821</c:v>
                </c:pt>
                <c:pt idx="22">
                  <c:v>0.41719693064622204</c:v>
                </c:pt>
                <c:pt idx="23">
                  <c:v>0.41378420668338933</c:v>
                </c:pt>
                <c:pt idx="24">
                  <c:v>0.40995481711587439</c:v>
                </c:pt>
                <c:pt idx="25">
                  <c:v>0.40634067446213623</c:v>
                </c:pt>
                <c:pt idx="26">
                  <c:v>0.40401344833908437</c:v>
                </c:pt>
                <c:pt idx="27">
                  <c:v>0.40234013331538249</c:v>
                </c:pt>
                <c:pt idx="28">
                  <c:v>0.39879975039686383</c:v>
                </c:pt>
                <c:pt idx="29">
                  <c:v>0.39578224522114758</c:v>
                </c:pt>
                <c:pt idx="30">
                  <c:v>0.39272670366852008</c:v>
                </c:pt>
                <c:pt idx="31">
                  <c:v>0.39000894871352537</c:v>
                </c:pt>
                <c:pt idx="32">
                  <c:v>0.38718508207261454</c:v>
                </c:pt>
                <c:pt idx="33">
                  <c:v>0.38451968882343751</c:v>
                </c:pt>
                <c:pt idx="34">
                  <c:v>0.38156385991789527</c:v>
                </c:pt>
                <c:pt idx="35">
                  <c:v>0.37983522089718186</c:v>
                </c:pt>
                <c:pt idx="36">
                  <c:v>0.3783569006353269</c:v>
                </c:pt>
                <c:pt idx="37">
                  <c:v>0.37671367985930815</c:v>
                </c:pt>
                <c:pt idx="38">
                  <c:v>0.37500862794499135</c:v>
                </c:pt>
                <c:pt idx="39">
                  <c:v>0.3729698367111855</c:v>
                </c:pt>
                <c:pt idx="40">
                  <c:v>0.37222163263722141</c:v>
                </c:pt>
                <c:pt idx="41">
                  <c:v>0.37097957334115156</c:v>
                </c:pt>
                <c:pt idx="42">
                  <c:v>0.36954106434461709</c:v>
                </c:pt>
                <c:pt idx="43">
                  <c:v>0.36877698473971682</c:v>
                </c:pt>
                <c:pt idx="44">
                  <c:v>0.36802951803246714</c:v>
                </c:pt>
                <c:pt idx="45">
                  <c:v>0.36786368949879933</c:v>
                </c:pt>
                <c:pt idx="46">
                  <c:v>0.36646510933912718</c:v>
                </c:pt>
                <c:pt idx="47">
                  <c:v>0.36463112625326805</c:v>
                </c:pt>
                <c:pt idx="48">
                  <c:v>0.36367137383162973</c:v>
                </c:pt>
                <c:pt idx="49">
                  <c:v>0.36164525999019459</c:v>
                </c:pt>
                <c:pt idx="50">
                  <c:v>0.35972461476999701</c:v>
                </c:pt>
                <c:pt idx="51">
                  <c:v>0.35789683139213535</c:v>
                </c:pt>
                <c:pt idx="52">
                  <c:v>0.35499594364430892</c:v>
                </c:pt>
              </c:numCache>
            </c:numRef>
          </c:val>
          <c:smooth val="0"/>
          <c:extLst>
            <c:ext xmlns:c16="http://schemas.microsoft.com/office/drawing/2014/chart" uri="{C3380CC4-5D6E-409C-BE32-E72D297353CC}">
              <c16:uniqueId val="{00000000-993A-4E96-872A-CAC5BDC75A8B}"/>
            </c:ext>
          </c:extLst>
        </c:ser>
        <c:ser>
          <c:idx val="2"/>
          <c:order val="1"/>
          <c:tx>
            <c:strRef>
              <c:f>'Fig 2.23'!$C$5</c:f>
              <c:strCache>
                <c:ptCount val="1"/>
                <c:pt idx="0">
                  <c:v>1,5%</c:v>
                </c:pt>
              </c:strCache>
            </c:strRef>
          </c:tx>
          <c:spPr>
            <a:ln w="28575">
              <a:solidFill>
                <a:schemeClr val="accent5">
                  <a:lumMod val="75000"/>
                </a:schemeClr>
              </a:solidFill>
            </a:ln>
          </c:spPr>
          <c:marker>
            <c:symbol val="none"/>
          </c:marker>
          <c:cat>
            <c:numRef>
              <c:f>'Fig 2.23'!$D$3:$BD$3</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'Fig 2.23'!$D$5:$BD$5</c:f>
              <c:numCache>
                <c:formatCode>0.0%</c:formatCode>
                <c:ptCount val="53"/>
                <c:pt idx="0">
                  <c:v>0.50901994298306441</c:v>
                </c:pt>
                <c:pt idx="1">
                  <c:v>0.50843486883238065</c:v>
                </c:pt>
                <c:pt idx="2">
                  <c:v>0.50355866400477889</c:v>
                </c:pt>
                <c:pt idx="3">
                  <c:v>0.49707185793726455</c:v>
                </c:pt>
                <c:pt idx="4">
                  <c:v>0.49064716356584626</c:v>
                </c:pt>
                <c:pt idx="5">
                  <c:v>0.48652889065141086</c:v>
                </c:pt>
                <c:pt idx="6">
                  <c:v>0.4824649346003469</c:v>
                </c:pt>
                <c:pt idx="7">
                  <c:v>0.47701147079541922</c:v>
                </c:pt>
                <c:pt idx="8">
                  <c:v>0.47121193428438496</c:v>
                </c:pt>
                <c:pt idx="9">
                  <c:v>0.46644158748541598</c:v>
                </c:pt>
                <c:pt idx="10">
                  <c:v>0.46111268675913614</c:v>
                </c:pt>
                <c:pt idx="11">
                  <c:v>0.45732777485240339</c:v>
                </c:pt>
                <c:pt idx="12">
                  <c:v>0.45359186998432716</c:v>
                </c:pt>
                <c:pt idx="13">
                  <c:v>0.44934424291680886</c:v>
                </c:pt>
                <c:pt idx="14">
                  <c:v>0.44519074486745913</c:v>
                </c:pt>
                <c:pt idx="15">
                  <c:v>0.44234415756951451</c:v>
                </c:pt>
                <c:pt idx="16">
                  <c:v>0.43799583967422334</c:v>
                </c:pt>
                <c:pt idx="17">
                  <c:v>0.43431275366145233</c:v>
                </c:pt>
                <c:pt idx="18">
                  <c:v>0.4304977816111264</c:v>
                </c:pt>
                <c:pt idx="19">
                  <c:v>0.42669180356136593</c:v>
                </c:pt>
                <c:pt idx="20">
                  <c:v>0.42352169020540115</c:v>
                </c:pt>
                <c:pt idx="21">
                  <c:v>0.42079455417410028</c:v>
                </c:pt>
                <c:pt idx="22">
                  <c:v>0.41761821056001769</c:v>
                </c:pt>
                <c:pt idx="23">
                  <c:v>0.41422430953261807</c:v>
                </c:pt>
                <c:pt idx="24">
                  <c:v>0.41042480136237186</c:v>
                </c:pt>
                <c:pt idx="25">
                  <c:v>0.40682262397594854</c:v>
                </c:pt>
                <c:pt idx="26">
                  <c:v>0.4045409167229464</c:v>
                </c:pt>
                <c:pt idx="27">
                  <c:v>0.40290919681097964</c:v>
                </c:pt>
                <c:pt idx="28">
                  <c:v>0.39940314820947581</c:v>
                </c:pt>
                <c:pt idx="29">
                  <c:v>0.39641918197986425</c:v>
                </c:pt>
                <c:pt idx="30">
                  <c:v>0.39339796762655205</c:v>
                </c:pt>
                <c:pt idx="31">
                  <c:v>0.39072334658013758</c:v>
                </c:pt>
                <c:pt idx="32">
                  <c:v>0.38791851975533642</c:v>
                </c:pt>
                <c:pt idx="33">
                  <c:v>0.38528177112837697</c:v>
                </c:pt>
                <c:pt idx="34">
                  <c:v>0.38234135969093003</c:v>
                </c:pt>
                <c:pt idx="35">
                  <c:v>0.38064517692176369</c:v>
                </c:pt>
                <c:pt idx="36">
                  <c:v>0.37918725760216904</c:v>
                </c:pt>
                <c:pt idx="37">
                  <c:v>0.37757815744302187</c:v>
                </c:pt>
                <c:pt idx="38">
                  <c:v>0.37589389929284595</c:v>
                </c:pt>
                <c:pt idx="39">
                  <c:v>0.37387487326718183</c:v>
                </c:pt>
                <c:pt idx="40">
                  <c:v>0.37313926030992101</c:v>
                </c:pt>
                <c:pt idx="41">
                  <c:v>0.37191086811747898</c:v>
                </c:pt>
                <c:pt idx="42">
                  <c:v>0.3704705107438</c:v>
                </c:pt>
                <c:pt idx="43">
                  <c:v>0.36972527349214196</c:v>
                </c:pt>
                <c:pt idx="44">
                  <c:v>0.36898911814101781</c:v>
                </c:pt>
                <c:pt idx="45">
                  <c:v>0.36884399620767006</c:v>
                </c:pt>
                <c:pt idx="46">
                  <c:v>0.36745805490092615</c:v>
                </c:pt>
                <c:pt idx="47">
                  <c:v>0.36563849996673164</c:v>
                </c:pt>
                <c:pt idx="48">
                  <c:v>0.36469759560081222</c:v>
                </c:pt>
                <c:pt idx="49">
                  <c:v>0.36267851402680862</c:v>
                </c:pt>
                <c:pt idx="50">
                  <c:v>0.36076081413118771</c:v>
                </c:pt>
                <c:pt idx="51">
                  <c:v>0.35893894707107477</c:v>
                </c:pt>
                <c:pt idx="52">
                  <c:v>0.35604314192670788</c:v>
                </c:pt>
              </c:numCache>
            </c:numRef>
          </c:val>
          <c:smooth val="0"/>
          <c:extLst>
            <c:ext xmlns:c16="http://schemas.microsoft.com/office/drawing/2014/chart" uri="{C3380CC4-5D6E-409C-BE32-E72D297353CC}">
              <c16:uniqueId val="{00000001-993A-4E96-872A-CAC5BDC75A8B}"/>
            </c:ext>
          </c:extLst>
        </c:ser>
        <c:ser>
          <c:idx val="3"/>
          <c:order val="2"/>
          <c:tx>
            <c:strRef>
              <c:f>'Fig 2.23'!$C$6</c:f>
              <c:strCache>
                <c:ptCount val="1"/>
                <c:pt idx="0">
                  <c:v>1,3%</c:v>
                </c:pt>
              </c:strCache>
            </c:strRef>
          </c:tx>
          <c:spPr>
            <a:ln w="28575">
              <a:solidFill>
                <a:schemeClr val="accent6">
                  <a:lumMod val="75000"/>
                </a:schemeClr>
              </a:solidFill>
            </a:ln>
          </c:spPr>
          <c:marker>
            <c:symbol val="none"/>
          </c:marker>
          <c:cat>
            <c:numRef>
              <c:f>'Fig 2.23'!$D$3:$BD$3</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'Fig 2.23'!$D$6:$BD$6</c:f>
              <c:numCache>
                <c:formatCode>0.0%</c:formatCode>
                <c:ptCount val="53"/>
                <c:pt idx="0">
                  <c:v>0.50901994298306441</c:v>
                </c:pt>
                <c:pt idx="1">
                  <c:v>0.5084344426056201</c:v>
                </c:pt>
                <c:pt idx="2">
                  <c:v>0.50355814150959177</c:v>
                </c:pt>
                <c:pt idx="3">
                  <c:v>0.49707139167830899</c:v>
                </c:pt>
                <c:pt idx="4">
                  <c:v>0.49060767209350403</c:v>
                </c:pt>
                <c:pt idx="5">
                  <c:v>0.48637691969488467</c:v>
                </c:pt>
                <c:pt idx="6">
                  <c:v>0.4823923189686784</c:v>
                </c:pt>
                <c:pt idx="7">
                  <c:v>0.47679035842587142</c:v>
                </c:pt>
                <c:pt idx="8">
                  <c:v>0.47104036433410318</c:v>
                </c:pt>
                <c:pt idx="9">
                  <c:v>0.46633666564039866</c:v>
                </c:pt>
                <c:pt idx="10">
                  <c:v>0.46104292080370501</c:v>
                </c:pt>
                <c:pt idx="11">
                  <c:v>0.4572773891887536</c:v>
                </c:pt>
                <c:pt idx="12">
                  <c:v>0.45361403622859642</c:v>
                </c:pt>
                <c:pt idx="13">
                  <c:v>0.44940930571397081</c:v>
                </c:pt>
                <c:pt idx="14">
                  <c:v>0.44531706287602901</c:v>
                </c:pt>
                <c:pt idx="15">
                  <c:v>0.44250966175044082</c:v>
                </c:pt>
                <c:pt idx="16">
                  <c:v>0.43818486282986874</c:v>
                </c:pt>
                <c:pt idx="17">
                  <c:v>0.43453625592770617</c:v>
                </c:pt>
                <c:pt idx="18">
                  <c:v>0.43075285765096599</c:v>
                </c:pt>
                <c:pt idx="19">
                  <c:v>0.42696346120751433</c:v>
                </c:pt>
                <c:pt idx="20">
                  <c:v>0.42382622592074132</c:v>
                </c:pt>
                <c:pt idx="21">
                  <c:v>0.42113851001949931</c:v>
                </c:pt>
                <c:pt idx="22">
                  <c:v>0.4179736970066511</c:v>
                </c:pt>
                <c:pt idx="23">
                  <c:v>0.41460616835383096</c:v>
                </c:pt>
                <c:pt idx="24">
                  <c:v>0.41082936827639749</c:v>
                </c:pt>
                <c:pt idx="25">
                  <c:v>0.4072437955677094</c:v>
                </c:pt>
                <c:pt idx="26">
                  <c:v>0.40501501885562713</c:v>
                </c:pt>
                <c:pt idx="27">
                  <c:v>0.40341585789235274</c:v>
                </c:pt>
                <c:pt idx="28">
                  <c:v>0.39993236589893966</c:v>
                </c:pt>
                <c:pt idx="29">
                  <c:v>0.39696888301177391</c:v>
                </c:pt>
                <c:pt idx="30">
                  <c:v>0.39396624977699563</c:v>
                </c:pt>
                <c:pt idx="31">
                  <c:v>0.39131593078214172</c:v>
                </c:pt>
                <c:pt idx="32">
                  <c:v>0.38854515651003252</c:v>
                </c:pt>
                <c:pt idx="33">
                  <c:v>0.38593954228183341</c:v>
                </c:pt>
                <c:pt idx="34">
                  <c:v>0.38300204614745925</c:v>
                </c:pt>
                <c:pt idx="35">
                  <c:v>0.38132154227876774</c:v>
                </c:pt>
                <c:pt idx="36">
                  <c:v>0.37987366827695529</c:v>
                </c:pt>
                <c:pt idx="37">
                  <c:v>0.37829275819929692</c:v>
                </c:pt>
                <c:pt idx="38">
                  <c:v>0.37664412114467999</c:v>
                </c:pt>
                <c:pt idx="39">
                  <c:v>0.37462700712355196</c:v>
                </c:pt>
                <c:pt idx="40">
                  <c:v>0.37388997798347057</c:v>
                </c:pt>
                <c:pt idx="41">
                  <c:v>0.37267567105197114</c:v>
                </c:pt>
                <c:pt idx="42">
                  <c:v>0.37123309219670214</c:v>
                </c:pt>
                <c:pt idx="43">
                  <c:v>0.37049958914865511</c:v>
                </c:pt>
                <c:pt idx="44">
                  <c:v>0.36978767740522345</c:v>
                </c:pt>
                <c:pt idx="45">
                  <c:v>0.36965085690061661</c:v>
                </c:pt>
                <c:pt idx="46">
                  <c:v>0.36824336544232328</c:v>
                </c:pt>
                <c:pt idx="47">
                  <c:v>0.36642483332821985</c:v>
                </c:pt>
                <c:pt idx="48">
                  <c:v>0.36549268531378637</c:v>
                </c:pt>
                <c:pt idx="49">
                  <c:v>0.36348539863692025</c:v>
                </c:pt>
                <c:pt idx="50">
                  <c:v>0.36158361460478305</c:v>
                </c:pt>
                <c:pt idx="51">
                  <c:v>0.35975708223094166</c:v>
                </c:pt>
                <c:pt idx="52">
                  <c:v>0.35684603070101018</c:v>
                </c:pt>
              </c:numCache>
            </c:numRef>
          </c:val>
          <c:smooth val="0"/>
          <c:extLst>
            <c:ext xmlns:c16="http://schemas.microsoft.com/office/drawing/2014/chart" uri="{C3380CC4-5D6E-409C-BE32-E72D297353CC}">
              <c16:uniqueId val="{00000002-993A-4E96-872A-CAC5BDC75A8B}"/>
            </c:ext>
          </c:extLst>
        </c:ser>
        <c:ser>
          <c:idx val="4"/>
          <c:order val="3"/>
          <c:tx>
            <c:strRef>
              <c:f>'Fig 2.23'!$C$7</c:f>
              <c:strCache>
                <c:ptCount val="1"/>
                <c:pt idx="0">
                  <c:v>1%</c:v>
                </c:pt>
              </c:strCache>
            </c:strRef>
          </c:tx>
          <c:spPr>
            <a:ln w="28575">
              <a:solidFill>
                <a:srgbClr val="800000"/>
              </a:solidFill>
            </a:ln>
          </c:spPr>
          <c:marker>
            <c:symbol val="none"/>
          </c:marker>
          <c:cat>
            <c:numRef>
              <c:f>'Fig 2.23'!$D$3:$BD$3</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'Fig 2.23'!$D$7:$BD$7</c:f>
              <c:numCache>
                <c:formatCode>0.0%</c:formatCode>
                <c:ptCount val="53"/>
                <c:pt idx="0">
                  <c:v>0.50901994298306441</c:v>
                </c:pt>
                <c:pt idx="1">
                  <c:v>0.5084344426056201</c:v>
                </c:pt>
                <c:pt idx="2">
                  <c:v>0.50355814150959177</c:v>
                </c:pt>
                <c:pt idx="3">
                  <c:v>0.49707145865793839</c:v>
                </c:pt>
                <c:pt idx="4">
                  <c:v>0.49064733540249944</c:v>
                </c:pt>
                <c:pt idx="5">
                  <c:v>0.48667370914213454</c:v>
                </c:pt>
                <c:pt idx="6">
                  <c:v>0.48269360723106408</c:v>
                </c:pt>
                <c:pt idx="7">
                  <c:v>0.47710147695168653</c:v>
                </c:pt>
                <c:pt idx="8">
                  <c:v>0.47136015777406287</c:v>
                </c:pt>
                <c:pt idx="9">
                  <c:v>0.46666141276971962</c:v>
                </c:pt>
                <c:pt idx="10">
                  <c:v>0.46141563440818412</c:v>
                </c:pt>
                <c:pt idx="11">
                  <c:v>0.45765898031492652</c:v>
                </c:pt>
                <c:pt idx="12">
                  <c:v>0.45403227679630964</c:v>
                </c:pt>
                <c:pt idx="13">
                  <c:v>0.44988697563344099</c:v>
                </c:pt>
                <c:pt idx="14">
                  <c:v>0.44583819726992241</c:v>
                </c:pt>
                <c:pt idx="15">
                  <c:v>0.44309551014997145</c:v>
                </c:pt>
                <c:pt idx="16">
                  <c:v>0.43881820746955003</c:v>
                </c:pt>
                <c:pt idx="17">
                  <c:v>0.43521417897612885</c:v>
                </c:pt>
                <c:pt idx="18">
                  <c:v>0.43148885021491817</c:v>
                </c:pt>
                <c:pt idx="19">
                  <c:v>0.4277531797705682</c:v>
                </c:pt>
                <c:pt idx="20">
                  <c:v>0.42465280798187588</c:v>
                </c:pt>
                <c:pt idx="21">
                  <c:v>0.42198249787722425</c:v>
                </c:pt>
                <c:pt idx="22">
                  <c:v>0.41887667414252089</c:v>
                </c:pt>
                <c:pt idx="23">
                  <c:v>0.41554807284979928</c:v>
                </c:pt>
                <c:pt idx="24">
                  <c:v>0.41180010801078493</c:v>
                </c:pt>
                <c:pt idx="25">
                  <c:v>0.40826818914187257</c:v>
                </c:pt>
                <c:pt idx="26">
                  <c:v>0.40609256525852794</c:v>
                </c:pt>
                <c:pt idx="27">
                  <c:v>0.40456890460182027</c:v>
                </c:pt>
                <c:pt idx="28">
                  <c:v>0.40116145611940429</c:v>
                </c:pt>
                <c:pt idx="29">
                  <c:v>0.39826467607361993</c:v>
                </c:pt>
                <c:pt idx="30">
                  <c:v>0.39531929805539029</c:v>
                </c:pt>
                <c:pt idx="31">
                  <c:v>0.39270769022212609</c:v>
                </c:pt>
                <c:pt idx="32">
                  <c:v>0.38998999315955202</c:v>
                </c:pt>
                <c:pt idx="33">
                  <c:v>0.38741439834871411</c:v>
                </c:pt>
                <c:pt idx="34">
                  <c:v>0.38453766793993827</c:v>
                </c:pt>
                <c:pt idx="35">
                  <c:v>0.38289612226532399</c:v>
                </c:pt>
                <c:pt idx="36">
                  <c:v>0.38148546257813754</c:v>
                </c:pt>
                <c:pt idx="37">
                  <c:v>0.37991945251591647</c:v>
                </c:pt>
                <c:pt idx="38">
                  <c:v>0.37828018864051399</c:v>
                </c:pt>
                <c:pt idx="39">
                  <c:v>0.37629309072522937</c:v>
                </c:pt>
                <c:pt idx="40">
                  <c:v>0.37560584493035976</c:v>
                </c:pt>
                <c:pt idx="41">
                  <c:v>0.37440779711241301</c:v>
                </c:pt>
                <c:pt idx="42">
                  <c:v>0.3729995353382195</c:v>
                </c:pt>
                <c:pt idx="43">
                  <c:v>0.37228502094256477</c:v>
                </c:pt>
                <c:pt idx="44">
                  <c:v>0.37158225059396421</c:v>
                </c:pt>
                <c:pt idx="45">
                  <c:v>0.37146089972071283</c:v>
                </c:pt>
                <c:pt idx="46">
                  <c:v>0.37010232675506666</c:v>
                </c:pt>
                <c:pt idx="47">
                  <c:v>0.36829235534435817</c:v>
                </c:pt>
                <c:pt idx="48">
                  <c:v>0.36736735103000145</c:v>
                </c:pt>
                <c:pt idx="49">
                  <c:v>0.36535851462768865</c:v>
                </c:pt>
                <c:pt idx="50">
                  <c:v>0.36345975984831935</c:v>
                </c:pt>
                <c:pt idx="51">
                  <c:v>0.36165053214621307</c:v>
                </c:pt>
                <c:pt idx="52">
                  <c:v>0.35875753813093558</c:v>
                </c:pt>
              </c:numCache>
            </c:numRef>
          </c:val>
          <c:smooth val="0"/>
          <c:extLst>
            <c:ext xmlns:c16="http://schemas.microsoft.com/office/drawing/2014/chart" uri="{C3380CC4-5D6E-409C-BE32-E72D297353CC}">
              <c16:uniqueId val="{00000003-993A-4E96-872A-CAC5BDC75A8B}"/>
            </c:ext>
          </c:extLst>
        </c:ser>
        <c:dLbls>
          <c:showLegendKey val="0"/>
          <c:showVal val="0"/>
          <c:showCatName val="0"/>
          <c:showSerName val="0"/>
          <c:showPercent val="0"/>
          <c:showBubbleSize val="0"/>
        </c:dLbls>
        <c:smooth val="0"/>
        <c:axId val="139236096"/>
        <c:axId val="139237632"/>
      </c:lineChart>
      <c:catAx>
        <c:axId val="139236096"/>
        <c:scaling>
          <c:orientation val="minMax"/>
        </c:scaling>
        <c:delete val="0"/>
        <c:axPos val="b"/>
        <c:numFmt formatCode="General" sourceLinked="1"/>
        <c:majorTickMark val="out"/>
        <c:minorTickMark val="none"/>
        <c:tickLblPos val="low"/>
        <c:txPr>
          <a:bodyPr rot="-5400000" vert="horz"/>
          <a:lstStyle/>
          <a:p>
            <a:pPr>
              <a:defRPr/>
            </a:pPr>
            <a:endParaRPr lang="fr-FR"/>
          </a:p>
        </c:txPr>
        <c:crossAx val="139237632"/>
        <c:crosses val="autoZero"/>
        <c:auto val="1"/>
        <c:lblAlgn val="ctr"/>
        <c:lblOffset val="100"/>
        <c:tickLblSkip val="10"/>
        <c:noMultiLvlLbl val="0"/>
      </c:catAx>
      <c:valAx>
        <c:axId val="139237632"/>
        <c:scaling>
          <c:orientation val="minMax"/>
          <c:min val="0.30000000000000016"/>
        </c:scaling>
        <c:delete val="0"/>
        <c:axPos val="l"/>
        <c:majorGridlines/>
        <c:numFmt formatCode="0%" sourceLinked="0"/>
        <c:majorTickMark val="out"/>
        <c:minorTickMark val="none"/>
        <c:tickLblPos val="low"/>
        <c:crossAx val="139236096"/>
        <c:crosses val="autoZero"/>
        <c:crossBetween val="between"/>
        <c:majorUnit val="0.05"/>
      </c:valAx>
    </c:plotArea>
    <c:legend>
      <c:legendPos val="b"/>
      <c:layout>
        <c:manualLayout>
          <c:xMode val="edge"/>
          <c:yMode val="edge"/>
          <c:x val="1.6152222222222203E-2"/>
          <c:y val="0.88251468253968302"/>
          <c:w val="0.9771029629629624"/>
          <c:h val="0.117485317460317"/>
        </c:manualLayout>
      </c:layout>
      <c:overlay val="0"/>
    </c:legend>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968795567220764"/>
          <c:y val="3.2064285714285698E-2"/>
          <c:w val="0.77608048993875767"/>
          <c:h val="0.69883888888888934"/>
        </c:manualLayout>
      </c:layout>
      <c:lineChart>
        <c:grouping val="standard"/>
        <c:varyColors val="0"/>
        <c:ser>
          <c:idx val="0"/>
          <c:order val="0"/>
          <c:tx>
            <c:strRef>
              <c:f>'Fig 2.23'!$C$55</c:f>
              <c:strCache>
                <c:ptCount val="1"/>
                <c:pt idx="0">
                  <c:v>1,8%</c:v>
                </c:pt>
              </c:strCache>
            </c:strRef>
          </c:tx>
          <c:spPr>
            <a:ln w="28575">
              <a:solidFill>
                <a:srgbClr val="006600"/>
              </a:solidFill>
            </a:ln>
          </c:spPr>
          <c:marker>
            <c:symbol val="none"/>
          </c:marker>
          <c:cat>
            <c:numRef>
              <c:f>'Fig 2.23'!$D$48:$BD$48</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'Fig 2.23'!$D$55:$BD$55</c:f>
              <c:numCache>
                <c:formatCode>_-* #\ ##0.0\ _€_-;\-* #\ ##0.0\ _€_-;_-* "-"??\ _€_-;_-@_-</c:formatCode>
                <c:ptCount val="53"/>
                <c:pt idx="0">
                  <c:v>0.14057523024925445</c:v>
                </c:pt>
                <c:pt idx="1">
                  <c:v>6.0070147269435381E-2</c:v>
                </c:pt>
                <c:pt idx="2">
                  <c:v>0.23245886577371522</c:v>
                </c:pt>
                <c:pt idx="3">
                  <c:v>0.3691501382833593</c:v>
                </c:pt>
                <c:pt idx="4">
                  <c:v>0.51555582611971573</c:v>
                </c:pt>
                <c:pt idx="5">
                  <c:v>0.60116088667422929</c:v>
                </c:pt>
                <c:pt idx="6">
                  <c:v>0.61595188039111548</c:v>
                </c:pt>
                <c:pt idx="7">
                  <c:v>0.66722526808192129</c:v>
                </c:pt>
                <c:pt idx="8">
                  <c:v>0.6875208275794833</c:v>
                </c:pt>
                <c:pt idx="9">
                  <c:v>0.68445881329735414</c:v>
                </c:pt>
                <c:pt idx="10">
                  <c:v>0.68529350153543334</c:v>
                </c:pt>
                <c:pt idx="11">
                  <c:v>0.67955647882785541</c:v>
                </c:pt>
                <c:pt idx="12">
                  <c:v>0.64706481987867193</c:v>
                </c:pt>
                <c:pt idx="13">
                  <c:v>0.60311674051662578</c:v>
                </c:pt>
                <c:pt idx="14">
                  <c:v>0.55345269516250539</c:v>
                </c:pt>
                <c:pt idx="15">
                  <c:v>0.52577962964644342</c:v>
                </c:pt>
                <c:pt idx="16">
                  <c:v>0.48829665610137596</c:v>
                </c:pt>
                <c:pt idx="17">
                  <c:v>0.4418928400873483</c:v>
                </c:pt>
                <c:pt idx="18">
                  <c:v>0.38576628920974088</c:v>
                </c:pt>
                <c:pt idx="19">
                  <c:v>0.33408126892749834</c:v>
                </c:pt>
                <c:pt idx="20">
                  <c:v>0.27540043806783387</c:v>
                </c:pt>
                <c:pt idx="21">
                  <c:v>0.2094590383052406</c:v>
                </c:pt>
                <c:pt idx="22">
                  <c:v>0.14607397415425538</c:v>
                </c:pt>
                <c:pt idx="23">
                  <c:v>7.2938473832614648E-2</c:v>
                </c:pt>
                <c:pt idx="24">
                  <c:v>4.2592279844271275E-3</c:v>
                </c:pt>
                <c:pt idx="25">
                  <c:v>-5.5777105404729355E-2</c:v>
                </c:pt>
                <c:pt idx="26">
                  <c:v>-0.10392041365169291</c:v>
                </c:pt>
                <c:pt idx="27">
                  <c:v>-0.15469292027297143</c:v>
                </c:pt>
                <c:pt idx="28">
                  <c:v>-0.21444078744190875</c:v>
                </c:pt>
                <c:pt idx="29">
                  <c:v>-0.27275962634160322</c:v>
                </c:pt>
                <c:pt idx="30">
                  <c:v>-0.33533590374246813</c:v>
                </c:pt>
                <c:pt idx="31">
                  <c:v>-0.40070215314719348</c:v>
                </c:pt>
                <c:pt idx="32">
                  <c:v>-0.46722474379021861</c:v>
                </c:pt>
                <c:pt idx="33">
                  <c:v>-0.52841370523883313</c:v>
                </c:pt>
                <c:pt idx="34">
                  <c:v>-0.58654732467241644</c:v>
                </c:pt>
                <c:pt idx="35">
                  <c:v>-0.64608227502357352</c:v>
                </c:pt>
                <c:pt idx="36">
                  <c:v>-0.68794399635279291</c:v>
                </c:pt>
                <c:pt idx="37">
                  <c:v>-0.7700767394750585</c:v>
                </c:pt>
                <c:pt idx="38">
                  <c:v>-0.85525313057654984</c:v>
                </c:pt>
                <c:pt idx="39">
                  <c:v>-0.9422073819382959</c:v>
                </c:pt>
                <c:pt idx="40">
                  <c:v>-1.0302238253848799</c:v>
                </c:pt>
                <c:pt idx="41">
                  <c:v>-1.114118048765242</c:v>
                </c:pt>
                <c:pt idx="42">
                  <c:v>-1.195919574545421</c:v>
                </c:pt>
                <c:pt idx="43">
                  <c:v>-1.2606919379737676</c:v>
                </c:pt>
                <c:pt idx="44">
                  <c:v>-1.3054725805043148</c:v>
                </c:pt>
                <c:pt idx="45">
                  <c:v>-1.3606420510038575</c:v>
                </c:pt>
                <c:pt idx="46">
                  <c:v>-1.390450516484286</c:v>
                </c:pt>
                <c:pt idx="47">
                  <c:v>-1.4130953716184962</c:v>
                </c:pt>
                <c:pt idx="48">
                  <c:v>-1.4251968141581841</c:v>
                </c:pt>
                <c:pt idx="49">
                  <c:v>-1.4394386377026578</c:v>
                </c:pt>
                <c:pt idx="50">
                  <c:v>-1.449849172505651</c:v>
                </c:pt>
                <c:pt idx="51">
                  <c:v>-1.4550477365021095</c:v>
                </c:pt>
                <c:pt idx="52">
                  <c:v>-1.4519700969794442</c:v>
                </c:pt>
              </c:numCache>
            </c:numRef>
          </c:val>
          <c:smooth val="0"/>
          <c:extLst>
            <c:ext xmlns:c16="http://schemas.microsoft.com/office/drawing/2014/chart" uri="{C3380CC4-5D6E-409C-BE32-E72D297353CC}">
              <c16:uniqueId val="{00000000-628A-414E-99ED-6882025F9CC1}"/>
            </c:ext>
          </c:extLst>
        </c:ser>
        <c:ser>
          <c:idx val="2"/>
          <c:order val="1"/>
          <c:tx>
            <c:strRef>
              <c:f>'Fig 2.23'!$C$56</c:f>
              <c:strCache>
                <c:ptCount val="1"/>
                <c:pt idx="0">
                  <c:v>1,5%</c:v>
                </c:pt>
              </c:strCache>
            </c:strRef>
          </c:tx>
          <c:spPr>
            <a:ln w="28575">
              <a:solidFill>
                <a:schemeClr val="accent5">
                  <a:lumMod val="75000"/>
                </a:schemeClr>
              </a:solidFill>
            </a:ln>
          </c:spPr>
          <c:marker>
            <c:symbol val="none"/>
          </c:marker>
          <c:cat>
            <c:numRef>
              <c:f>'Fig 2.23'!$D$48:$BD$48</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'Fig 2.23'!$D$56:$BD$56</c:f>
              <c:numCache>
                <c:formatCode>_-* #\ ##0.0\ _€_-;\-* #\ ##0.0\ _€_-;_-* "-"??\ _€_-;_-@_-</c:formatCode>
                <c:ptCount val="53"/>
                <c:pt idx="0">
                  <c:v>0.14057523024925445</c:v>
                </c:pt>
                <c:pt idx="1">
                  <c:v>6.0056722672513274E-2</c:v>
                </c:pt>
                <c:pt idx="2">
                  <c:v>0.23244226550072256</c:v>
                </c:pt>
                <c:pt idx="3">
                  <c:v>0.36912820080318198</c:v>
                </c:pt>
                <c:pt idx="4">
                  <c:v>0.51421053049438115</c:v>
                </c:pt>
                <c:pt idx="5">
                  <c:v>0.60548344684106326</c:v>
                </c:pt>
                <c:pt idx="6">
                  <c:v>0.63184489416892831</c:v>
                </c:pt>
                <c:pt idx="7">
                  <c:v>0.68938290134749991</c:v>
                </c:pt>
                <c:pt idx="8">
                  <c:v>0.72465760002759794</c:v>
                </c:pt>
                <c:pt idx="9">
                  <c:v>0.73912008601752888</c:v>
                </c:pt>
                <c:pt idx="10">
                  <c:v>0.76001481406694893</c:v>
                </c:pt>
                <c:pt idx="11">
                  <c:v>0.7755127454771511</c:v>
                </c:pt>
                <c:pt idx="12">
                  <c:v>0.770974067256887</c:v>
                </c:pt>
                <c:pt idx="13">
                  <c:v>0.7577009633588716</c:v>
                </c:pt>
                <c:pt idx="14">
                  <c:v>0.74305344538583995</c:v>
                </c:pt>
                <c:pt idx="15">
                  <c:v>0.74927535959431424</c:v>
                </c:pt>
                <c:pt idx="16">
                  <c:v>0.74355331978585326</c:v>
                </c:pt>
                <c:pt idx="17">
                  <c:v>0.72800691558458652</c:v>
                </c:pt>
                <c:pt idx="18">
                  <c:v>0.70257375719151582</c:v>
                </c:pt>
                <c:pt idx="19">
                  <c:v>0.68340808546425791</c:v>
                </c:pt>
                <c:pt idx="20">
                  <c:v>0.66060130174545861</c:v>
                </c:pt>
                <c:pt idx="21">
                  <c:v>0.63320475446641922</c:v>
                </c:pt>
                <c:pt idx="22">
                  <c:v>0.61057397478871422</c:v>
                </c:pt>
                <c:pt idx="23">
                  <c:v>0.58103669544725989</c:v>
                </c:pt>
                <c:pt idx="24">
                  <c:v>0.55250714381373456</c:v>
                </c:pt>
                <c:pt idx="25">
                  <c:v>0.52249754999440512</c:v>
                </c:pt>
                <c:pt idx="26">
                  <c:v>0.49644683840959658</c:v>
                </c:pt>
                <c:pt idx="27">
                  <c:v>0.464155737353245</c:v>
                </c:pt>
                <c:pt idx="28">
                  <c:v>0.43253853721383706</c:v>
                </c:pt>
                <c:pt idx="29">
                  <c:v>0.39849494535788921</c:v>
                </c:pt>
                <c:pt idx="30">
                  <c:v>0.36097419207384007</c:v>
                </c:pt>
                <c:pt idx="31">
                  <c:v>0.32588521664253989</c:v>
                </c:pt>
                <c:pt idx="32">
                  <c:v>0.29089849792071476</c:v>
                </c:pt>
                <c:pt idx="33">
                  <c:v>0.25910706437792896</c:v>
                </c:pt>
                <c:pt idx="34">
                  <c:v>0.22525717279935975</c:v>
                </c:pt>
                <c:pt idx="35">
                  <c:v>0.1886912936742533</c:v>
                </c:pt>
                <c:pt idx="36">
                  <c:v>0.16065715691715354</c:v>
                </c:pt>
                <c:pt idx="37">
                  <c:v>0.12424721153801954</c:v>
                </c:pt>
                <c:pt idx="38">
                  <c:v>7.3602528194513184E-2</c:v>
                </c:pt>
                <c:pt idx="39">
                  <c:v>2.2409867561307806E-2</c:v>
                </c:pt>
                <c:pt idx="40">
                  <c:v>-3.507757256015509E-2</c:v>
                </c:pt>
                <c:pt idx="41">
                  <c:v>-9.0122934686881706E-2</c:v>
                </c:pt>
                <c:pt idx="42">
                  <c:v>-0.14352123181410548</c:v>
                </c:pt>
                <c:pt idx="43">
                  <c:v>-0.19033116789550775</c:v>
                </c:pt>
                <c:pt idx="44">
                  <c:v>-0.22748093486084997</c:v>
                </c:pt>
                <c:pt idx="45">
                  <c:v>-0.28401978023093477</c:v>
                </c:pt>
                <c:pt idx="46">
                  <c:v>-0.30831411162702693</c:v>
                </c:pt>
                <c:pt idx="47">
                  <c:v>-0.32215934360092291</c:v>
                </c:pt>
                <c:pt idx="48">
                  <c:v>-0.32829872285228845</c:v>
                </c:pt>
                <c:pt idx="49">
                  <c:v>-0.33303737574691183</c:v>
                </c:pt>
                <c:pt idx="50">
                  <c:v>-0.33469014416286313</c:v>
                </c:pt>
                <c:pt idx="51">
                  <c:v>-0.32827351361090251</c:v>
                </c:pt>
                <c:pt idx="52">
                  <c:v>-0.31302179147013476</c:v>
                </c:pt>
              </c:numCache>
            </c:numRef>
          </c:val>
          <c:smooth val="0"/>
          <c:extLst>
            <c:ext xmlns:c16="http://schemas.microsoft.com/office/drawing/2014/chart" uri="{C3380CC4-5D6E-409C-BE32-E72D297353CC}">
              <c16:uniqueId val="{00000001-628A-414E-99ED-6882025F9CC1}"/>
            </c:ext>
          </c:extLst>
        </c:ser>
        <c:ser>
          <c:idx val="3"/>
          <c:order val="2"/>
          <c:tx>
            <c:strRef>
              <c:f>'Fig 2.23'!$C$57</c:f>
              <c:strCache>
                <c:ptCount val="1"/>
                <c:pt idx="0">
                  <c:v>1,3%</c:v>
                </c:pt>
              </c:strCache>
            </c:strRef>
          </c:tx>
          <c:spPr>
            <a:ln w="28575">
              <a:solidFill>
                <a:schemeClr val="accent6">
                  <a:lumMod val="75000"/>
                </a:schemeClr>
              </a:solidFill>
            </a:ln>
          </c:spPr>
          <c:marker>
            <c:symbol val="none"/>
          </c:marker>
          <c:cat>
            <c:numRef>
              <c:f>'Fig 2.23'!$D$48:$BD$48</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'Fig 2.23'!$D$57:$BD$57</c:f>
              <c:numCache>
                <c:formatCode>_-* #\ ##0.0\ _€_-;\-* #\ ##0.0\ _€_-;_-* "-"??\ _€_-;_-@_-</c:formatCode>
                <c:ptCount val="53"/>
                <c:pt idx="0">
                  <c:v>0.14057523024925445</c:v>
                </c:pt>
                <c:pt idx="1">
                  <c:v>6.0070147269435381E-2</c:v>
                </c:pt>
                <c:pt idx="2">
                  <c:v>0.23245886577371522</c:v>
                </c:pt>
                <c:pt idx="3">
                  <c:v>0.3691901652606191</c:v>
                </c:pt>
                <c:pt idx="4">
                  <c:v>0.51549407989232776</c:v>
                </c:pt>
                <c:pt idx="5">
                  <c:v>0.61348793871673735</c:v>
                </c:pt>
                <c:pt idx="6">
                  <c:v>0.64257578676821225</c:v>
                </c:pt>
                <c:pt idx="7">
                  <c:v>0.71283777864982056</c:v>
                </c:pt>
                <c:pt idx="8">
                  <c:v>0.75651380514588595</c:v>
                </c:pt>
                <c:pt idx="9">
                  <c:v>0.78080925601267381</c:v>
                </c:pt>
                <c:pt idx="10">
                  <c:v>0.81501306084039982</c:v>
                </c:pt>
                <c:pt idx="11">
                  <c:v>0.8466334474647752</c:v>
                </c:pt>
                <c:pt idx="12">
                  <c:v>0.85884863784012566</c:v>
                </c:pt>
                <c:pt idx="13">
                  <c:v>0.8657207214076692</c:v>
                </c:pt>
                <c:pt idx="14">
                  <c:v>0.87348435509122169</c:v>
                </c:pt>
                <c:pt idx="15">
                  <c:v>0.90160728790883837</c:v>
                </c:pt>
                <c:pt idx="16">
                  <c:v>0.91737085553977948</c:v>
                </c:pt>
                <c:pt idx="17">
                  <c:v>0.9223577787521009</c:v>
                </c:pt>
                <c:pt idx="18">
                  <c:v>0.91722669495081277</c:v>
                </c:pt>
                <c:pt idx="19">
                  <c:v>0.92060928885695859</c:v>
                </c:pt>
                <c:pt idx="20">
                  <c:v>0.92175423379109134</c:v>
                </c:pt>
                <c:pt idx="21">
                  <c:v>0.92011850927079308</c:v>
                </c:pt>
                <c:pt idx="22">
                  <c:v>0.92503717714149758</c:v>
                </c:pt>
                <c:pt idx="23">
                  <c:v>0.92430084941226909</c:v>
                </c:pt>
                <c:pt idx="24">
                  <c:v>0.92265993734174145</c:v>
                </c:pt>
                <c:pt idx="25">
                  <c:v>0.91244029739153376</c:v>
                </c:pt>
                <c:pt idx="26">
                  <c:v>0.90014303300108622</c:v>
                </c:pt>
                <c:pt idx="27">
                  <c:v>0.88028876648292709</c:v>
                </c:pt>
                <c:pt idx="28">
                  <c:v>0.86719229342930504</c:v>
                </c:pt>
                <c:pt idx="29">
                  <c:v>0.84949791074529202</c:v>
                </c:pt>
                <c:pt idx="30">
                  <c:v>0.82906395303398028</c:v>
                </c:pt>
                <c:pt idx="31">
                  <c:v>0.81426921359695115</c:v>
                </c:pt>
                <c:pt idx="32">
                  <c:v>0.79870803862429085</c:v>
                </c:pt>
                <c:pt idx="33">
                  <c:v>0.78532757338724934</c:v>
                </c:pt>
                <c:pt idx="34">
                  <c:v>0.76750460738885806</c:v>
                </c:pt>
                <c:pt idx="35">
                  <c:v>0.74600670489353149</c:v>
                </c:pt>
                <c:pt idx="36">
                  <c:v>0.73617275485335654</c:v>
                </c:pt>
                <c:pt idx="37">
                  <c:v>0.72000068624787161</c:v>
                </c:pt>
                <c:pt idx="38">
                  <c:v>0.69190785641305297</c:v>
                </c:pt>
                <c:pt idx="39">
                  <c:v>0.66586167593537482</c:v>
                </c:pt>
                <c:pt idx="40">
                  <c:v>0.62887355877788309</c:v>
                </c:pt>
                <c:pt idx="41">
                  <c:v>0.59230500340294157</c:v>
                </c:pt>
                <c:pt idx="42">
                  <c:v>0.55609720224288139</c:v>
                </c:pt>
                <c:pt idx="43">
                  <c:v>0.51927415534754573</c:v>
                </c:pt>
                <c:pt idx="44">
                  <c:v>0.48366717000337189</c:v>
                </c:pt>
                <c:pt idx="45">
                  <c:v>0.42359946584538477</c:v>
                </c:pt>
                <c:pt idx="46">
                  <c:v>0.40156441397824949</c:v>
                </c:pt>
                <c:pt idx="47">
                  <c:v>0.39051027964055152</c:v>
                </c:pt>
                <c:pt idx="48">
                  <c:v>0.3844853964974817</c:v>
                </c:pt>
                <c:pt idx="49">
                  <c:v>0.3811798930392456</c:v>
                </c:pt>
                <c:pt idx="50">
                  <c:v>0.37978943313672175</c:v>
                </c:pt>
                <c:pt idx="51">
                  <c:v>0.38886704572477981</c:v>
                </c:pt>
                <c:pt idx="52">
                  <c:v>0.40725901348918114</c:v>
                </c:pt>
              </c:numCache>
            </c:numRef>
          </c:val>
          <c:smooth val="0"/>
          <c:extLst>
            <c:ext xmlns:c16="http://schemas.microsoft.com/office/drawing/2014/chart" uri="{C3380CC4-5D6E-409C-BE32-E72D297353CC}">
              <c16:uniqueId val="{00000002-628A-414E-99ED-6882025F9CC1}"/>
            </c:ext>
          </c:extLst>
        </c:ser>
        <c:ser>
          <c:idx val="4"/>
          <c:order val="3"/>
          <c:tx>
            <c:strRef>
              <c:f>'Fig 2.23'!$C$58</c:f>
              <c:strCache>
                <c:ptCount val="1"/>
                <c:pt idx="0">
                  <c:v>1%</c:v>
                </c:pt>
              </c:strCache>
            </c:strRef>
          </c:tx>
          <c:spPr>
            <a:ln w="28575">
              <a:solidFill>
                <a:srgbClr val="800000"/>
              </a:solidFill>
            </a:ln>
          </c:spPr>
          <c:marker>
            <c:symbol val="none"/>
          </c:marker>
          <c:cat>
            <c:numRef>
              <c:f>'Fig 2.23'!$D$48:$BD$48</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'Fig 2.23'!$D$58:$BD$58</c:f>
              <c:numCache>
                <c:formatCode>_-* #\ ##0.0\ _€_-;\-* #\ ##0.0\ _€_-;_-* "-"??\ _€_-;_-@_-</c:formatCode>
                <c:ptCount val="53"/>
                <c:pt idx="0">
                  <c:v>0.14057523024925445</c:v>
                </c:pt>
                <c:pt idx="1">
                  <c:v>6.0070147269435381E-2</c:v>
                </c:pt>
                <c:pt idx="2">
                  <c:v>0.23245886577371522</c:v>
                </c:pt>
                <c:pt idx="3">
                  <c:v>0.36914109323782185</c:v>
                </c:pt>
                <c:pt idx="4">
                  <c:v>0.51420494258067606</c:v>
                </c:pt>
                <c:pt idx="5">
                  <c:v>0.60826019978448187</c:v>
                </c:pt>
                <c:pt idx="6">
                  <c:v>0.64519226834723753</c:v>
                </c:pt>
                <c:pt idx="7">
                  <c:v>0.72638206744719014</c:v>
                </c:pt>
                <c:pt idx="8">
                  <c:v>0.78438117872632063</c:v>
                </c:pt>
                <c:pt idx="9">
                  <c:v>0.82626611432623065</c:v>
                </c:pt>
                <c:pt idx="10">
                  <c:v>0.88006414624909723</c:v>
                </c:pt>
                <c:pt idx="11">
                  <c:v>0.93580079613619915</c:v>
                </c:pt>
                <c:pt idx="12">
                  <c:v>0.97524209712986476</c:v>
                </c:pt>
                <c:pt idx="13">
                  <c:v>1.0120058705286681</c:v>
                </c:pt>
                <c:pt idx="14">
                  <c:v>1.054131665985139</c:v>
                </c:pt>
                <c:pt idx="15">
                  <c:v>1.1140775986983655</c:v>
                </c:pt>
                <c:pt idx="16">
                  <c:v>1.1611043979601803</c:v>
                </c:pt>
                <c:pt idx="17">
                  <c:v>1.1962947287142498</c:v>
                </c:pt>
                <c:pt idx="18">
                  <c:v>1.2208718595818624</c:v>
                </c:pt>
                <c:pt idx="19">
                  <c:v>1.2560868060162349</c:v>
                </c:pt>
                <c:pt idx="20">
                  <c:v>1.2929108407427634</c:v>
                </c:pt>
                <c:pt idx="21">
                  <c:v>1.3308622942679165</c:v>
                </c:pt>
                <c:pt idx="22">
                  <c:v>1.3749397009639708</c:v>
                </c:pt>
                <c:pt idx="23">
                  <c:v>1.4166194892394728</c:v>
                </c:pt>
                <c:pt idx="24">
                  <c:v>1.4548722838838941</c:v>
                </c:pt>
                <c:pt idx="25">
                  <c:v>1.4733290560373646</c:v>
                </c:pt>
                <c:pt idx="26">
                  <c:v>1.4839965990685897</c:v>
                </c:pt>
                <c:pt idx="27">
                  <c:v>1.4816815453761265</c:v>
                </c:pt>
                <c:pt idx="28">
                  <c:v>1.495121908938863</c:v>
                </c:pt>
                <c:pt idx="29">
                  <c:v>1.5004905475190569</c:v>
                </c:pt>
                <c:pt idx="30">
                  <c:v>1.5048682218753697</c:v>
                </c:pt>
                <c:pt idx="31">
                  <c:v>1.5206879156094786</c:v>
                </c:pt>
                <c:pt idx="32">
                  <c:v>1.5347487655149692</c:v>
                </c:pt>
                <c:pt idx="33">
                  <c:v>1.5506716701165715</c:v>
                </c:pt>
                <c:pt idx="34">
                  <c:v>1.5557572048939221</c:v>
                </c:pt>
                <c:pt idx="35">
                  <c:v>1.5652361648134985</c:v>
                </c:pt>
                <c:pt idx="36">
                  <c:v>1.5725584536426567</c:v>
                </c:pt>
                <c:pt idx="37">
                  <c:v>1.5705600567058298</c:v>
                </c:pt>
                <c:pt idx="38">
                  <c:v>1.5803458733119697</c:v>
                </c:pt>
                <c:pt idx="39">
                  <c:v>1.5923949685871435</c:v>
                </c:pt>
                <c:pt idx="40">
                  <c:v>1.5854734384315634</c:v>
                </c:pt>
                <c:pt idx="41">
                  <c:v>1.5793377238767476</c:v>
                </c:pt>
                <c:pt idx="42">
                  <c:v>1.5695181344334088</c:v>
                </c:pt>
                <c:pt idx="43">
                  <c:v>1.5504526941512609</c:v>
                </c:pt>
                <c:pt idx="44">
                  <c:v>1.5220178207072479</c:v>
                </c:pt>
                <c:pt idx="45">
                  <c:v>1.4600861328718366</c:v>
                </c:pt>
                <c:pt idx="46">
                  <c:v>1.4404034766144633</c:v>
                </c:pt>
                <c:pt idx="47">
                  <c:v>1.4365062557996424</c:v>
                </c:pt>
                <c:pt idx="48">
                  <c:v>1.4340318670994918</c:v>
                </c:pt>
                <c:pt idx="49">
                  <c:v>1.4372826504438763</c:v>
                </c:pt>
                <c:pt idx="50">
                  <c:v>1.4412109362738335</c:v>
                </c:pt>
                <c:pt idx="51">
                  <c:v>1.4567558135518368</c:v>
                </c:pt>
                <c:pt idx="52">
                  <c:v>1.4813667338903542</c:v>
                </c:pt>
              </c:numCache>
            </c:numRef>
          </c:val>
          <c:smooth val="0"/>
          <c:extLst>
            <c:ext xmlns:c16="http://schemas.microsoft.com/office/drawing/2014/chart" uri="{C3380CC4-5D6E-409C-BE32-E72D297353CC}">
              <c16:uniqueId val="{00000003-628A-414E-99ED-6882025F9CC1}"/>
            </c:ext>
          </c:extLst>
        </c:ser>
        <c:dLbls>
          <c:showLegendKey val="0"/>
          <c:showVal val="0"/>
          <c:showCatName val="0"/>
          <c:showSerName val="0"/>
          <c:showPercent val="0"/>
          <c:showBubbleSize val="0"/>
        </c:dLbls>
        <c:smooth val="0"/>
        <c:axId val="139297536"/>
        <c:axId val="139299072"/>
      </c:lineChart>
      <c:catAx>
        <c:axId val="139297536"/>
        <c:scaling>
          <c:orientation val="minMax"/>
        </c:scaling>
        <c:delete val="0"/>
        <c:axPos val="b"/>
        <c:numFmt formatCode="General" sourceLinked="1"/>
        <c:majorTickMark val="out"/>
        <c:minorTickMark val="none"/>
        <c:tickLblPos val="low"/>
        <c:txPr>
          <a:bodyPr rot="-5400000" vert="horz"/>
          <a:lstStyle/>
          <a:p>
            <a:pPr>
              <a:defRPr/>
            </a:pPr>
            <a:endParaRPr lang="fr-FR"/>
          </a:p>
        </c:txPr>
        <c:crossAx val="139299072"/>
        <c:crosses val="autoZero"/>
        <c:auto val="1"/>
        <c:lblAlgn val="ctr"/>
        <c:lblOffset val="100"/>
        <c:tickLblSkip val="10"/>
        <c:noMultiLvlLbl val="0"/>
      </c:catAx>
      <c:valAx>
        <c:axId val="139299072"/>
        <c:scaling>
          <c:orientation val="minMax"/>
          <c:max val="4"/>
          <c:min val="-4"/>
        </c:scaling>
        <c:delete val="0"/>
        <c:axPos val="l"/>
        <c:majorGridlines/>
        <c:title>
          <c:tx>
            <c:rich>
              <a:bodyPr rot="-5400000" vert="horz"/>
              <a:lstStyle/>
              <a:p>
                <a:pPr>
                  <a:defRPr/>
                </a:pPr>
                <a:r>
                  <a:rPr lang="en-US"/>
                  <a:t>En année</a:t>
                </a:r>
              </a:p>
            </c:rich>
          </c:tx>
          <c:layout/>
          <c:overlay val="0"/>
        </c:title>
        <c:numFmt formatCode="#,##0" sourceLinked="0"/>
        <c:majorTickMark val="out"/>
        <c:minorTickMark val="none"/>
        <c:tickLblPos val="nextTo"/>
        <c:crossAx val="139297536"/>
        <c:crosses val="autoZero"/>
        <c:crossBetween val="between"/>
        <c:majorUnit val="1"/>
      </c:valAx>
    </c:plotArea>
    <c:legend>
      <c:legendPos val="b"/>
      <c:layout>
        <c:manualLayout>
          <c:xMode val="edge"/>
          <c:yMode val="edge"/>
          <c:x val="1.6152222222222203E-2"/>
          <c:y val="0.88251468253968302"/>
          <c:w val="0.9771029629629624"/>
          <c:h val="0.117485317460317"/>
        </c:manualLayout>
      </c:layout>
      <c:overlay val="0"/>
    </c:legend>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5958089668616"/>
          <c:y val="3.2064285714285698E-2"/>
          <c:w val="0.76980994152046789"/>
          <c:h val="0.69883888888888934"/>
        </c:manualLayout>
      </c:layout>
      <c:lineChart>
        <c:grouping val="standard"/>
        <c:varyColors val="0"/>
        <c:ser>
          <c:idx val="0"/>
          <c:order val="0"/>
          <c:tx>
            <c:strRef>
              <c:f>'Fig 2.23'!$C$49</c:f>
              <c:strCache>
                <c:ptCount val="1"/>
                <c:pt idx="0">
                  <c:v>1,8%</c:v>
                </c:pt>
              </c:strCache>
            </c:strRef>
          </c:tx>
          <c:spPr>
            <a:ln w="28575">
              <a:solidFill>
                <a:srgbClr val="006600"/>
              </a:solidFill>
            </a:ln>
          </c:spPr>
          <c:marker>
            <c:symbol val="none"/>
          </c:marker>
          <c:cat>
            <c:numRef>
              <c:f>'Fig 2.23'!$D$48:$BD$48</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'Fig 2.23'!$D$49:$BD$49</c:f>
              <c:numCache>
                <c:formatCode>_-* #\ ##0.0\ _€_-;\-* #\ ##0.0\ _€_-;_-* "-"??\ _€_-;_-@_-</c:formatCode>
                <c:ptCount val="53"/>
                <c:pt idx="0">
                  <c:v>-0.45461482192007452</c:v>
                </c:pt>
                <c:pt idx="1">
                  <c:v>-0.19088092782152444</c:v>
                </c:pt>
                <c:pt idx="2">
                  <c:v>-0.73404582706937305</c:v>
                </c:pt>
                <c:pt idx="3">
                  <c:v>-1.1491636972666939</c:v>
                </c:pt>
                <c:pt idx="4">
                  <c:v>-1.5968700564863312</c:v>
                </c:pt>
                <c:pt idx="5">
                  <c:v>-1.8514697737474819</c:v>
                </c:pt>
                <c:pt idx="6">
                  <c:v>-1.8784361909293281</c:v>
                </c:pt>
                <c:pt idx="7">
                  <c:v>-2.0074999500267268</c:v>
                </c:pt>
                <c:pt idx="8">
                  <c:v>-2.0467550062700468</c:v>
                </c:pt>
                <c:pt idx="9">
                  <c:v>-2.0236051009593226</c:v>
                </c:pt>
                <c:pt idx="10">
                  <c:v>-1.9959947454247384</c:v>
                </c:pt>
                <c:pt idx="11">
                  <c:v>-1.954696654165609</c:v>
                </c:pt>
                <c:pt idx="12">
                  <c:v>-1.8281689245142232</c:v>
                </c:pt>
                <c:pt idx="13">
                  <c:v>-1.670892977208382</c:v>
                </c:pt>
                <c:pt idx="14">
                  <c:v>-1.4974675223059251</c:v>
                </c:pt>
                <c:pt idx="15">
                  <c:v>-1.4008876969243502</c:v>
                </c:pt>
                <c:pt idx="16">
                  <c:v>-1.2815062816231446</c:v>
                </c:pt>
                <c:pt idx="17">
                  <c:v>-1.1460699067385676</c:v>
                </c:pt>
                <c:pt idx="18">
                  <c:v>-0.98793386566953956</c:v>
                </c:pt>
                <c:pt idx="19">
                  <c:v>-0.83746652700148161</c:v>
                </c:pt>
                <c:pt idx="20">
                  <c:v>-0.67106891533387625</c:v>
                </c:pt>
                <c:pt idx="21">
                  <c:v>-0.49357561843346076</c:v>
                </c:pt>
                <c:pt idx="22">
                  <c:v>-0.33245307771935018</c:v>
                </c:pt>
                <c:pt idx="23">
                  <c:v>-0.15968596344186636</c:v>
                </c:pt>
                <c:pt idx="24">
                  <c:v>-9.028870498163144E-3</c:v>
                </c:pt>
                <c:pt idx="25">
                  <c:v>0.11684540651832265</c:v>
                </c:pt>
                <c:pt idx="26">
                  <c:v>0.21790490370304383</c:v>
                </c:pt>
                <c:pt idx="27">
                  <c:v>0.32657654800459568</c:v>
                </c:pt>
                <c:pt idx="28">
                  <c:v>0.4463833194878859</c:v>
                </c:pt>
                <c:pt idx="29">
                  <c:v>0.56315307253735369</c:v>
                </c:pt>
                <c:pt idx="30">
                  <c:v>0.68460575302916737</c:v>
                </c:pt>
                <c:pt idx="31">
                  <c:v>0.80316516384355907</c:v>
                </c:pt>
                <c:pt idx="32">
                  <c:v>0.91914666684571245</c:v>
                </c:pt>
                <c:pt idx="33">
                  <c:v>1.0224600454394661</c:v>
                </c:pt>
                <c:pt idx="34">
                  <c:v>1.1222014939414038</c:v>
                </c:pt>
                <c:pt idx="35">
                  <c:v>1.2252767662899657</c:v>
                </c:pt>
                <c:pt idx="36">
                  <c:v>1.289754472858256</c:v>
                </c:pt>
                <c:pt idx="37">
                  <c:v>1.418819334522901</c:v>
                </c:pt>
                <c:pt idx="38">
                  <c:v>1.5383611312295287</c:v>
                </c:pt>
                <c:pt idx="39">
                  <c:v>1.6507263855236332</c:v>
                </c:pt>
                <c:pt idx="40">
                  <c:v>1.7771441925730542</c:v>
                </c:pt>
                <c:pt idx="41">
                  <c:v>1.8917002938482526</c:v>
                </c:pt>
                <c:pt idx="42">
                  <c:v>2.0023457194880905</c:v>
                </c:pt>
                <c:pt idx="43">
                  <c:v>2.1026306296022526</c:v>
                </c:pt>
                <c:pt idx="44">
                  <c:v>2.1900129018388554</c:v>
                </c:pt>
                <c:pt idx="45">
                  <c:v>2.3154633003659555</c:v>
                </c:pt>
                <c:pt idx="46">
                  <c:v>2.3750342328023137</c:v>
                </c:pt>
                <c:pt idx="47">
                  <c:v>2.4103694846254058</c:v>
                </c:pt>
                <c:pt idx="48">
                  <c:v>2.4390439086222315</c:v>
                </c:pt>
                <c:pt idx="49">
                  <c:v>2.4548985272105242</c:v>
                </c:pt>
                <c:pt idx="50">
                  <c:v>2.4650109188401714</c:v>
                </c:pt>
                <c:pt idx="51">
                  <c:v>2.4596091060408156</c:v>
                </c:pt>
                <c:pt idx="52">
                  <c:v>2.4306582843386408</c:v>
                </c:pt>
              </c:numCache>
            </c:numRef>
          </c:val>
          <c:smooth val="0"/>
          <c:extLst>
            <c:ext xmlns:c16="http://schemas.microsoft.com/office/drawing/2014/chart" uri="{C3380CC4-5D6E-409C-BE32-E72D297353CC}">
              <c16:uniqueId val="{00000000-201E-45DC-908E-83DBF85BC51A}"/>
            </c:ext>
          </c:extLst>
        </c:ser>
        <c:ser>
          <c:idx val="2"/>
          <c:order val="1"/>
          <c:tx>
            <c:strRef>
              <c:f>'Fig 2.23'!$C$50</c:f>
              <c:strCache>
                <c:ptCount val="1"/>
                <c:pt idx="0">
                  <c:v>1,5%</c:v>
                </c:pt>
              </c:strCache>
            </c:strRef>
          </c:tx>
          <c:spPr>
            <a:ln w="28575">
              <a:solidFill>
                <a:schemeClr val="accent5">
                  <a:lumMod val="75000"/>
                </a:schemeClr>
              </a:solidFill>
            </a:ln>
          </c:spPr>
          <c:marker>
            <c:symbol val="none"/>
          </c:marker>
          <c:cat>
            <c:numRef>
              <c:f>'Fig 2.23'!$D$48:$BD$48</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'Fig 2.23'!$D$50:$BD$50</c:f>
              <c:numCache>
                <c:formatCode>_-* #\ ##0.0\ _€_-;\-* #\ ##0.0\ _€_-;_-* "-"??\ _€_-;_-@_-</c:formatCode>
                <c:ptCount val="53"/>
                <c:pt idx="0">
                  <c:v>-0.45461482192007452</c:v>
                </c:pt>
                <c:pt idx="1">
                  <c:v>-0.19083830514546918</c:v>
                </c:pt>
                <c:pt idx="2">
                  <c:v>-0.73399357755066319</c:v>
                </c:pt>
                <c:pt idx="3">
                  <c:v>-1.1490957567927254</c:v>
                </c:pt>
                <c:pt idx="4">
                  <c:v>-1.5927332194249146</c:v>
                </c:pt>
                <c:pt idx="5">
                  <c:v>-1.8651561567503805</c:v>
                </c:pt>
                <c:pt idx="6">
                  <c:v>-1.9279422860658855</c:v>
                </c:pt>
                <c:pt idx="7">
                  <c:v>-2.0766112476100034</c:v>
                </c:pt>
                <c:pt idx="8">
                  <c:v>-2.1613746644440752</c:v>
                </c:pt>
                <c:pt idx="9">
                  <c:v>-2.1911576473460741</c:v>
                </c:pt>
                <c:pt idx="10">
                  <c:v>-2.2218474133577644</c:v>
                </c:pt>
                <c:pt idx="11">
                  <c:v>-2.2416542025428043</c:v>
                </c:pt>
                <c:pt idx="12">
                  <c:v>-2.1918184752359906</c:v>
                </c:pt>
                <c:pt idx="13">
                  <c:v>-2.1152536894542777</c:v>
                </c:pt>
                <c:pt idx="14">
                  <c:v>-2.0290566395767087</c:v>
                </c:pt>
                <c:pt idx="15">
                  <c:v>-2.0178412669230923</c:v>
                </c:pt>
                <c:pt idx="16">
                  <c:v>-1.9752718312716908</c:v>
                </c:pt>
                <c:pt idx="17">
                  <c:v>-1.9139275943655534</c:v>
                </c:pt>
                <c:pt idx="18">
                  <c:v>-1.8263678237914576</c:v>
                </c:pt>
                <c:pt idx="19">
                  <c:v>-1.7412684765578916</c:v>
                </c:pt>
                <c:pt idx="20">
                  <c:v>-1.6382153684181375</c:v>
                </c:pt>
                <c:pt idx="21">
                  <c:v>-1.5204814847324997</c:v>
                </c:pt>
                <c:pt idx="22">
                  <c:v>-1.41779433976766</c:v>
                </c:pt>
                <c:pt idx="23">
                  <c:v>-1.2994082088599654</c:v>
                </c:pt>
                <c:pt idx="24">
                  <c:v>-1.1977624842009789</c:v>
                </c:pt>
                <c:pt idx="25">
                  <c:v>-1.1205938373383617</c:v>
                </c:pt>
                <c:pt idx="26">
                  <c:v>-1.0669136252833979</c:v>
                </c:pt>
                <c:pt idx="27">
                  <c:v>-1.0053973816302673</c:v>
                </c:pt>
                <c:pt idx="28">
                  <c:v>-0.9247655030681301</c:v>
                </c:pt>
                <c:pt idx="29">
                  <c:v>-0.84587833353163688</c:v>
                </c:pt>
                <c:pt idx="30">
                  <c:v>-0.75837659145794589</c:v>
                </c:pt>
                <c:pt idx="31">
                  <c:v>-0.67282757538250593</c:v>
                </c:pt>
                <c:pt idx="32">
                  <c:v>-0.58999393841390457</c:v>
                </c:pt>
                <c:pt idx="33">
                  <c:v>-0.51734260381830666</c:v>
                </c:pt>
                <c:pt idx="34">
                  <c:v>-0.44506470792811115</c:v>
                </c:pt>
                <c:pt idx="35">
                  <c:v>-0.36984424006527661</c:v>
                </c:pt>
                <c:pt idx="36">
                  <c:v>-0.31139457218594657</c:v>
                </c:pt>
                <c:pt idx="37">
                  <c:v>-0.23698374033068603</c:v>
                </c:pt>
                <c:pt idx="38">
                  <c:v>-0.13714303005709638</c:v>
                </c:pt>
                <c:pt idx="39">
                  <c:v>-4.0694973261700795E-2</c:v>
                </c:pt>
                <c:pt idx="40">
                  <c:v>6.2757557313091183E-2</c:v>
                </c:pt>
                <c:pt idx="41">
                  <c:v>0.15880149721671444</c:v>
                </c:pt>
                <c:pt idx="42">
                  <c:v>0.2495195083438233</c:v>
                </c:pt>
                <c:pt idx="43">
                  <c:v>0.3298136479926228</c:v>
                </c:pt>
                <c:pt idx="44">
                  <c:v>0.3967106191201708</c:v>
                </c:pt>
                <c:pt idx="45">
                  <c:v>0.50272147261539146</c:v>
                </c:pt>
                <c:pt idx="46">
                  <c:v>0.54802796358456618</c:v>
                </c:pt>
                <c:pt idx="47">
                  <c:v>0.57210013183468078</c:v>
                </c:pt>
                <c:pt idx="48">
                  <c:v>0.58520083113258181</c:v>
                </c:pt>
                <c:pt idx="49">
                  <c:v>0.59182711936182386</c:v>
                </c:pt>
                <c:pt idx="50">
                  <c:v>0.5931384157989541</c:v>
                </c:pt>
                <c:pt idx="51">
                  <c:v>0.57862470673249788</c:v>
                </c:pt>
                <c:pt idx="52">
                  <c:v>0.54657180553981988</c:v>
                </c:pt>
              </c:numCache>
            </c:numRef>
          </c:val>
          <c:smooth val="0"/>
          <c:extLst>
            <c:ext xmlns:c16="http://schemas.microsoft.com/office/drawing/2014/chart" uri="{C3380CC4-5D6E-409C-BE32-E72D297353CC}">
              <c16:uniqueId val="{00000001-201E-45DC-908E-83DBF85BC51A}"/>
            </c:ext>
          </c:extLst>
        </c:ser>
        <c:ser>
          <c:idx val="3"/>
          <c:order val="2"/>
          <c:tx>
            <c:strRef>
              <c:f>'Fig 2.23'!$C$51</c:f>
              <c:strCache>
                <c:ptCount val="1"/>
                <c:pt idx="0">
                  <c:v>1,3%</c:v>
                </c:pt>
              </c:strCache>
            </c:strRef>
          </c:tx>
          <c:spPr>
            <a:ln w="28575">
              <a:solidFill>
                <a:schemeClr val="accent6">
                  <a:lumMod val="75000"/>
                </a:schemeClr>
              </a:solidFill>
            </a:ln>
          </c:spPr>
          <c:marker>
            <c:symbol val="none"/>
          </c:marker>
          <c:cat>
            <c:numRef>
              <c:f>'Fig 2.23'!$D$48:$BD$48</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'Fig 2.23'!$D$51:$BD$51</c:f>
              <c:numCache>
                <c:formatCode>_-* #\ ##0.0\ _€_-;\-* #\ ##0.0\ _€_-;_-* "-"??\ _€_-;_-@_-</c:formatCode>
                <c:ptCount val="53"/>
                <c:pt idx="0">
                  <c:v>-0.45461482192007452</c:v>
                </c:pt>
                <c:pt idx="1">
                  <c:v>-0.19088092782152444</c:v>
                </c:pt>
                <c:pt idx="2">
                  <c:v>-0.73404582706937305</c:v>
                </c:pt>
                <c:pt idx="3">
                  <c:v>-1.1492910198999269</c:v>
                </c:pt>
                <c:pt idx="4">
                  <c:v>-1.596680184665118</c:v>
                </c:pt>
                <c:pt idx="5">
                  <c:v>-1.8899607683640625</c:v>
                </c:pt>
                <c:pt idx="6">
                  <c:v>-1.9614130828057696</c:v>
                </c:pt>
                <c:pt idx="7">
                  <c:v>-2.1487084245110495</c:v>
                </c:pt>
                <c:pt idx="8">
                  <c:v>-2.2590521433688124</c:v>
                </c:pt>
                <c:pt idx="9">
                  <c:v>-2.3189166912096155</c:v>
                </c:pt>
                <c:pt idx="10">
                  <c:v>-2.3886118833148444</c:v>
                </c:pt>
                <c:pt idx="11">
                  <c:v>-2.455352311896128</c:v>
                </c:pt>
                <c:pt idx="12">
                  <c:v>-2.4520094083283794</c:v>
                </c:pt>
                <c:pt idx="13">
                  <c:v>-2.4295128398507373</c:v>
                </c:pt>
                <c:pt idx="14">
                  <c:v>-2.4004258388557247</c:v>
                </c:pt>
                <c:pt idx="15">
                  <c:v>-2.4461199736599042</c:v>
                </c:pt>
                <c:pt idx="16">
                  <c:v>-2.4576018045731445</c:v>
                </c:pt>
                <c:pt idx="17">
                  <c:v>-2.4477827269056007</c:v>
                </c:pt>
                <c:pt idx="18">
                  <c:v>-2.4092158381351538</c:v>
                </c:pt>
                <c:pt idx="19">
                  <c:v>-2.372297610457494</c:v>
                </c:pt>
                <c:pt idx="20">
                  <c:v>-2.3139412056589919</c:v>
                </c:pt>
                <c:pt idx="21">
                  <c:v>-2.2385997846937187</c:v>
                </c:pt>
                <c:pt idx="22">
                  <c:v>-2.1782088353557469</c:v>
                </c:pt>
                <c:pt idx="23">
                  <c:v>-2.0978891012714982</c:v>
                </c:pt>
                <c:pt idx="24">
                  <c:v>-2.031649209041511</c:v>
                </c:pt>
                <c:pt idx="25">
                  <c:v>-1.9892009248657203</c:v>
                </c:pt>
                <c:pt idx="26">
                  <c:v>-1.9679734260594373</c:v>
                </c:pt>
                <c:pt idx="27">
                  <c:v>-1.9412567027390324</c:v>
                </c:pt>
                <c:pt idx="28">
                  <c:v>-1.8889116105506503</c:v>
                </c:pt>
                <c:pt idx="29">
                  <c:v>-1.8383929951215094</c:v>
                </c:pt>
                <c:pt idx="30">
                  <c:v>-1.7769474114764776</c:v>
                </c:pt>
                <c:pt idx="31">
                  <c:v>-1.7161876146549204</c:v>
                </c:pt>
                <c:pt idx="32">
                  <c:v>-1.6547071980770909</c:v>
                </c:pt>
                <c:pt idx="33">
                  <c:v>-1.6026383122555146</c:v>
                </c:pt>
                <c:pt idx="34">
                  <c:v>-1.5507643551405721</c:v>
                </c:pt>
                <c:pt idx="35">
                  <c:v>-1.4960964500486114</c:v>
                </c:pt>
                <c:pt idx="36">
                  <c:v>-1.4607640874698191</c:v>
                </c:pt>
                <c:pt idx="37">
                  <c:v>-1.4066934000756177</c:v>
                </c:pt>
                <c:pt idx="38">
                  <c:v>-1.3212268986012461</c:v>
                </c:pt>
                <c:pt idx="39">
                  <c:v>-1.2397133744043458</c:v>
                </c:pt>
                <c:pt idx="40">
                  <c:v>-1.1540334003399693</c:v>
                </c:pt>
                <c:pt idx="41">
                  <c:v>-1.0709164258291821</c:v>
                </c:pt>
                <c:pt idx="42">
                  <c:v>-0.99238912076292252</c:v>
                </c:pt>
                <c:pt idx="43">
                  <c:v>-0.92394480116926303</c:v>
                </c:pt>
                <c:pt idx="44">
                  <c:v>-0.86637224805073032</c:v>
                </c:pt>
                <c:pt idx="45">
                  <c:v>-0.77033605283968143</c:v>
                </c:pt>
                <c:pt idx="46">
                  <c:v>-0.73350122190401379</c:v>
                </c:pt>
                <c:pt idx="47">
                  <c:v>-0.71276916736940876</c:v>
                </c:pt>
                <c:pt idx="48">
                  <c:v>-0.70454183217824351</c:v>
                </c:pt>
                <c:pt idx="49">
                  <c:v>-0.69642672943610506</c:v>
                </c:pt>
                <c:pt idx="50">
                  <c:v>-0.69205263326801969</c:v>
                </c:pt>
                <c:pt idx="51">
                  <c:v>-0.7048009804285158</c:v>
                </c:pt>
                <c:pt idx="52">
                  <c:v>-0.7312146020319048</c:v>
                </c:pt>
              </c:numCache>
            </c:numRef>
          </c:val>
          <c:smooth val="0"/>
          <c:extLst>
            <c:ext xmlns:c16="http://schemas.microsoft.com/office/drawing/2014/chart" uri="{C3380CC4-5D6E-409C-BE32-E72D297353CC}">
              <c16:uniqueId val="{00000002-201E-45DC-908E-83DBF85BC51A}"/>
            </c:ext>
          </c:extLst>
        </c:ser>
        <c:ser>
          <c:idx val="4"/>
          <c:order val="3"/>
          <c:tx>
            <c:strRef>
              <c:f>'Fig 2.23'!$C$52</c:f>
              <c:strCache>
                <c:ptCount val="1"/>
                <c:pt idx="0">
                  <c:v>1%</c:v>
                </c:pt>
              </c:strCache>
            </c:strRef>
          </c:tx>
          <c:spPr>
            <a:ln w="28575">
              <a:solidFill>
                <a:srgbClr val="800000"/>
              </a:solidFill>
            </a:ln>
          </c:spPr>
          <c:marker>
            <c:symbol val="none"/>
          </c:marker>
          <c:cat>
            <c:numRef>
              <c:f>'Fig 2.23'!$D$48:$BD$48</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'Fig 2.23'!$D$54:$BD$54</c:f>
              <c:numCache>
                <c:formatCode>_-* #\ ##0.0\ _€_-;\-* #\ ##0.0\ _€_-;_-* "-"??\ _€_-;_-@_-</c:formatCode>
                <c:ptCount val="53"/>
                <c:pt idx="0">
                  <c:v>-0.45461482192007452</c:v>
                </c:pt>
                <c:pt idx="1">
                  <c:v>-0.18736990515238006</c:v>
                </c:pt>
                <c:pt idx="2">
                  <c:v>-0.72753019500471794</c:v>
                </c:pt>
                <c:pt idx="3">
                  <c:v>-1.1409312854384908</c:v>
                </c:pt>
                <c:pt idx="4">
                  <c:v>-1.5827737765146637</c:v>
                </c:pt>
                <c:pt idx="5">
                  <c:v>-1.9042275577608905</c:v>
                </c:pt>
                <c:pt idx="6">
                  <c:v>-2.0975956730389242</c:v>
                </c:pt>
                <c:pt idx="7">
                  <c:v>-2.4107118329089516</c:v>
                </c:pt>
                <c:pt idx="8">
                  <c:v>-2.6160566840097843</c:v>
                </c:pt>
                <c:pt idx="9">
                  <c:v>-2.772586831281636</c:v>
                </c:pt>
                <c:pt idx="10">
                  <c:v>-2.9348411254928521</c:v>
                </c:pt>
                <c:pt idx="11">
                  <c:v>-3.1323349063032069</c:v>
                </c:pt>
                <c:pt idx="12">
                  <c:v>-3.2776093181816393</c:v>
                </c:pt>
                <c:pt idx="13">
                  <c:v>-3.4083267603472009</c:v>
                </c:pt>
                <c:pt idx="14">
                  <c:v>-3.5378225450675416</c:v>
                </c:pt>
                <c:pt idx="15">
                  <c:v>-3.6645146535961644</c:v>
                </c:pt>
                <c:pt idx="16">
                  <c:v>-3.7504650601624334</c:v>
                </c:pt>
                <c:pt idx="17">
                  <c:v>-3.8130108915968606</c:v>
                </c:pt>
                <c:pt idx="18">
                  <c:v>-3.8416904028784131</c:v>
                </c:pt>
                <c:pt idx="19">
                  <c:v>-3.8701718070942732</c:v>
                </c:pt>
                <c:pt idx="20">
                  <c:v>-3.8781942528514293</c:v>
                </c:pt>
                <c:pt idx="21">
                  <c:v>-3.8646491773198477</c:v>
                </c:pt>
                <c:pt idx="22">
                  <c:v>-3.8599048845275448</c:v>
                </c:pt>
                <c:pt idx="23">
                  <c:v>-3.8310323546672436</c:v>
                </c:pt>
                <c:pt idx="24">
                  <c:v>-3.8107888510190335</c:v>
                </c:pt>
                <c:pt idx="25">
                  <c:v>-3.8125142781185417</c:v>
                </c:pt>
                <c:pt idx="26">
                  <c:v>-3.8415641548387995</c:v>
                </c:pt>
                <c:pt idx="27">
                  <c:v>-3.8618456110193051</c:v>
                </c:pt>
                <c:pt idx="28">
                  <c:v>-3.8428598542845336</c:v>
                </c:pt>
                <c:pt idx="29">
                  <c:v>-3.8267590391734672</c:v>
                </c:pt>
                <c:pt idx="30">
                  <c:v>-3.7969676347434813</c:v>
                </c:pt>
                <c:pt idx="31">
                  <c:v>-3.7651300025349954</c:v>
                </c:pt>
                <c:pt idx="32">
                  <c:v>-3.7315611964926774</c:v>
                </c:pt>
                <c:pt idx="33">
                  <c:v>-3.7031728812808709</c:v>
                </c:pt>
                <c:pt idx="34">
                  <c:v>-3.6741510214264679</c:v>
                </c:pt>
                <c:pt idx="35">
                  <c:v>-3.6467849187366923</c:v>
                </c:pt>
                <c:pt idx="36">
                  <c:v>-3.6264966384835873</c:v>
                </c:pt>
                <c:pt idx="37">
                  <c:v>-3.5878866629568122</c:v>
                </c:pt>
                <c:pt idx="38">
                  <c:v>-3.5195901891933943</c:v>
                </c:pt>
                <c:pt idx="39">
                  <c:v>-3.4485551584552923</c:v>
                </c:pt>
                <c:pt idx="40">
                  <c:v>-3.3775283536582066</c:v>
                </c:pt>
                <c:pt idx="41">
                  <c:v>-3.3066347398807139</c:v>
                </c:pt>
                <c:pt idx="42">
                  <c:v>-3.2359261969100288</c:v>
                </c:pt>
                <c:pt idx="43">
                  <c:v>-3.1768303393892765</c:v>
                </c:pt>
                <c:pt idx="44">
                  <c:v>-3.1280038400104786</c:v>
                </c:pt>
                <c:pt idx="45">
                  <c:v>-3.0377674752347588</c:v>
                </c:pt>
                <c:pt idx="46">
                  <c:v>-2.9984157381473722</c:v>
                </c:pt>
                <c:pt idx="47">
                  <c:v>-2.9732300818658004</c:v>
                </c:pt>
                <c:pt idx="48">
                  <c:v>-2.9632669676658168</c:v>
                </c:pt>
                <c:pt idx="49">
                  <c:v>-2.9465521571226603</c:v>
                </c:pt>
                <c:pt idx="50">
                  <c:v>-2.9322913661089913</c:v>
                </c:pt>
                <c:pt idx="51">
                  <c:v>-2.9322167192745994</c:v>
                </c:pt>
                <c:pt idx="52">
                  <c:v>-2.9369507422265499</c:v>
                </c:pt>
              </c:numCache>
            </c:numRef>
          </c:val>
          <c:smooth val="0"/>
          <c:extLst>
            <c:ext xmlns:c16="http://schemas.microsoft.com/office/drawing/2014/chart" uri="{C3380CC4-5D6E-409C-BE32-E72D297353CC}">
              <c16:uniqueId val="{00000003-201E-45DC-908E-83DBF85BC51A}"/>
            </c:ext>
          </c:extLst>
        </c:ser>
        <c:dLbls>
          <c:showLegendKey val="0"/>
          <c:showVal val="0"/>
          <c:showCatName val="0"/>
          <c:showSerName val="0"/>
          <c:showPercent val="0"/>
          <c:showBubbleSize val="0"/>
        </c:dLbls>
        <c:smooth val="0"/>
        <c:axId val="141210368"/>
        <c:axId val="141211904"/>
      </c:lineChart>
      <c:catAx>
        <c:axId val="141210368"/>
        <c:scaling>
          <c:orientation val="minMax"/>
        </c:scaling>
        <c:delete val="0"/>
        <c:axPos val="b"/>
        <c:numFmt formatCode="General" sourceLinked="1"/>
        <c:majorTickMark val="out"/>
        <c:minorTickMark val="none"/>
        <c:tickLblPos val="low"/>
        <c:txPr>
          <a:bodyPr rot="-5400000" vert="horz"/>
          <a:lstStyle/>
          <a:p>
            <a:pPr>
              <a:defRPr/>
            </a:pPr>
            <a:endParaRPr lang="fr-FR"/>
          </a:p>
        </c:txPr>
        <c:crossAx val="141211904"/>
        <c:crosses val="autoZero"/>
        <c:auto val="1"/>
        <c:lblAlgn val="ctr"/>
        <c:lblOffset val="100"/>
        <c:tickLblSkip val="10"/>
        <c:noMultiLvlLbl val="0"/>
      </c:catAx>
      <c:valAx>
        <c:axId val="141211904"/>
        <c:scaling>
          <c:orientation val="minMax"/>
          <c:max val="8"/>
          <c:min val="-8"/>
        </c:scaling>
        <c:delete val="0"/>
        <c:axPos val="l"/>
        <c:majorGridlines/>
        <c:title>
          <c:tx>
            <c:rich>
              <a:bodyPr rot="-5400000" vert="horz"/>
              <a:lstStyle/>
              <a:p>
                <a:pPr>
                  <a:defRPr/>
                </a:pPr>
                <a:r>
                  <a:rPr lang="en-US"/>
                  <a:t>En point de %</a:t>
                </a:r>
              </a:p>
            </c:rich>
          </c:tx>
          <c:layout/>
          <c:overlay val="0"/>
        </c:title>
        <c:numFmt formatCode="General" sourceLinked="0"/>
        <c:majorTickMark val="out"/>
        <c:minorTickMark val="none"/>
        <c:tickLblPos val="low"/>
        <c:crossAx val="141210368"/>
        <c:crosses val="autoZero"/>
        <c:crossBetween val="between"/>
        <c:majorUnit val="2"/>
      </c:valAx>
    </c:plotArea>
    <c:legend>
      <c:legendPos val="b"/>
      <c:layout>
        <c:manualLayout>
          <c:xMode val="edge"/>
          <c:yMode val="edge"/>
          <c:x val="1.6152222222222203E-2"/>
          <c:y val="0.88251468253968302"/>
          <c:w val="0.9771029629629624"/>
          <c:h val="0.117485317460317"/>
        </c:manualLayout>
      </c:layout>
      <c:overlay val="0"/>
    </c:legend>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833625730994151"/>
          <c:y val="3.2064285714285698E-2"/>
          <c:w val="0.75743177387914229"/>
          <c:h val="0.69883888888888934"/>
        </c:manualLayout>
      </c:layout>
      <c:lineChart>
        <c:grouping val="standard"/>
        <c:varyColors val="0"/>
        <c:ser>
          <c:idx val="0"/>
          <c:order val="0"/>
          <c:tx>
            <c:strRef>
              <c:f>'Fig 2.23'!$C$61</c:f>
              <c:strCache>
                <c:ptCount val="1"/>
                <c:pt idx="0">
                  <c:v>1,8%</c:v>
                </c:pt>
              </c:strCache>
            </c:strRef>
          </c:tx>
          <c:spPr>
            <a:ln w="28575">
              <a:solidFill>
                <a:srgbClr val="006600"/>
              </a:solidFill>
            </a:ln>
          </c:spPr>
          <c:marker>
            <c:symbol val="none"/>
          </c:marker>
          <c:cat>
            <c:numRef>
              <c:f>'Fig 2.23'!$D$48:$BD$48</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'Fig 2.23'!$D$61:$BD$61</c:f>
              <c:numCache>
                <c:formatCode>_-* #\ ##0.0\ _€_-;\-* #\ ##0.0\ _€_-;_-* "-"??\ _€_-;_-@_-</c:formatCode>
                <c:ptCount val="53"/>
                <c:pt idx="0">
                  <c:v>0.27625211314266451</c:v>
                </c:pt>
                <c:pt idx="1">
                  <c:v>0.1157875142377236</c:v>
                </c:pt>
                <c:pt idx="2">
                  <c:v>0.44815213071895954</c:v>
                </c:pt>
                <c:pt idx="3">
                  <c:v>0.70737933442534739</c:v>
                </c:pt>
                <c:pt idx="4">
                  <c:v>0.98989166812149421</c:v>
                </c:pt>
                <c:pt idx="5">
                  <c:v>1.1532815322546242</c:v>
                </c:pt>
                <c:pt idx="6">
                  <c:v>1.179529906509412</c:v>
                </c:pt>
                <c:pt idx="7">
                  <c:v>1.2714937592779982</c:v>
                </c:pt>
                <c:pt idx="8">
                  <c:v>1.308866355928334</c:v>
                </c:pt>
                <c:pt idx="9">
                  <c:v>1.3050294804729745</c:v>
                </c:pt>
                <c:pt idx="10">
                  <c:v>1.299750666771665</c:v>
                </c:pt>
                <c:pt idx="11">
                  <c:v>1.2806553248249983</c:v>
                </c:pt>
                <c:pt idx="12">
                  <c:v>1.2047471652705326</c:v>
                </c:pt>
                <c:pt idx="13">
                  <c:v>1.1090219274351512</c:v>
                </c:pt>
                <c:pt idx="14">
                  <c:v>1.0010019717849268</c:v>
                </c:pt>
                <c:pt idx="15">
                  <c:v>0.9411371836278164</c:v>
                </c:pt>
                <c:pt idx="16">
                  <c:v>0.8682744188536482</c:v>
                </c:pt>
                <c:pt idx="17">
                  <c:v>0.78207402030241013</c:v>
                </c:pt>
                <c:pt idx="18">
                  <c:v>0.67929283952672392</c:v>
                </c:pt>
                <c:pt idx="19">
                  <c:v>0.58030766518196231</c:v>
                </c:pt>
                <c:pt idx="20">
                  <c:v>0.46800203314488797</c:v>
                </c:pt>
                <c:pt idx="21">
                  <c:v>0.34605317241435074</c:v>
                </c:pt>
                <c:pt idx="22">
                  <c:v>0.2346128462692576</c:v>
                </c:pt>
                <c:pt idx="23">
                  <c:v>0.11349674174113744</c:v>
                </c:pt>
                <c:pt idx="24">
                  <c:v>6.4705871041894625E-3</c:v>
                </c:pt>
                <c:pt idx="25">
                  <c:v>-8.4409198287538345E-2</c:v>
                </c:pt>
                <c:pt idx="26">
                  <c:v>-0.15806336517345798</c:v>
                </c:pt>
                <c:pt idx="27">
                  <c:v>-0.23752372820008816</c:v>
                </c:pt>
                <c:pt idx="28">
                  <c:v>-0.32708302018479785</c:v>
                </c:pt>
                <c:pt idx="29">
                  <c:v>-0.41522625395441537</c:v>
                </c:pt>
                <c:pt idx="30">
                  <c:v>-0.50798790022709284</c:v>
                </c:pt>
                <c:pt idx="31">
                  <c:v>-0.5993272273879775</c:v>
                </c:pt>
                <c:pt idx="32">
                  <c:v>-0.69002633357538201</c:v>
                </c:pt>
                <c:pt idx="33">
                  <c:v>-0.7720126186356211</c:v>
                </c:pt>
                <c:pt idx="34">
                  <c:v>-0.85292554704037826</c:v>
                </c:pt>
                <c:pt idx="35">
                  <c:v>-0.93441628640916008</c:v>
                </c:pt>
                <c:pt idx="36">
                  <c:v>-0.98640946770608551</c:v>
                </c:pt>
                <c:pt idx="37">
                  <c:v>-1.0888357482053799</c:v>
                </c:pt>
                <c:pt idx="38">
                  <c:v>-1.1848541796605829</c:v>
                </c:pt>
                <c:pt idx="39">
                  <c:v>-1.2772115222271445</c:v>
                </c:pt>
                <c:pt idx="40">
                  <c:v>-1.3765285041505138</c:v>
                </c:pt>
                <c:pt idx="41">
                  <c:v>-1.4686020348653948</c:v>
                </c:pt>
                <c:pt idx="42">
                  <c:v>-1.5592072845296236</c:v>
                </c:pt>
                <c:pt idx="43">
                  <c:v>-1.6393362811431018</c:v>
                </c:pt>
                <c:pt idx="44">
                  <c:v>-1.7098076814735741</c:v>
                </c:pt>
                <c:pt idx="45">
                  <c:v>-1.809659191706313</c:v>
                </c:pt>
                <c:pt idx="46">
                  <c:v>-1.8620975824173058</c:v>
                </c:pt>
                <c:pt idx="47">
                  <c:v>-1.8982884726888685</c:v>
                </c:pt>
                <c:pt idx="48">
                  <c:v>-1.9250287991308888</c:v>
                </c:pt>
                <c:pt idx="49">
                  <c:v>-1.9476361689316199</c:v>
                </c:pt>
                <c:pt idx="50">
                  <c:v>-1.9653117303477607</c:v>
                </c:pt>
                <c:pt idx="51">
                  <c:v>-1.9703465689267787</c:v>
                </c:pt>
                <c:pt idx="52">
                  <c:v>-1.9624843362439393</c:v>
                </c:pt>
              </c:numCache>
            </c:numRef>
          </c:val>
          <c:smooth val="0"/>
          <c:extLst>
            <c:ext xmlns:c16="http://schemas.microsoft.com/office/drawing/2014/chart" uri="{C3380CC4-5D6E-409C-BE32-E72D297353CC}">
              <c16:uniqueId val="{00000000-851C-43E4-9AFD-189D383DDB01}"/>
            </c:ext>
          </c:extLst>
        </c:ser>
        <c:ser>
          <c:idx val="2"/>
          <c:order val="1"/>
          <c:tx>
            <c:strRef>
              <c:f>'Fig 2.23'!$C$62</c:f>
              <c:strCache>
                <c:ptCount val="1"/>
                <c:pt idx="0">
                  <c:v>1,5%</c:v>
                </c:pt>
              </c:strCache>
            </c:strRef>
          </c:tx>
          <c:spPr>
            <a:ln w="28575">
              <a:solidFill>
                <a:schemeClr val="accent5">
                  <a:lumMod val="75000"/>
                </a:schemeClr>
              </a:solidFill>
            </a:ln>
          </c:spPr>
          <c:marker>
            <c:symbol val="none"/>
          </c:marker>
          <c:cat>
            <c:numRef>
              <c:f>'Fig 2.23'!$D$48:$BD$48</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'Fig 2.23'!$D$62:$BD$62</c:f>
              <c:numCache>
                <c:formatCode>_-* #\ ##0.0\ _€_-;\-* #\ ##0.0\ _€_-;_-* "-"??\ _€_-;_-@_-</c:formatCode>
                <c:ptCount val="53"/>
                <c:pt idx="0">
                  <c:v>0.27625211314266451</c:v>
                </c:pt>
                <c:pt idx="1">
                  <c:v>0.11576160329564544</c:v>
                </c:pt>
                <c:pt idx="2">
                  <c:v>0.44812001989198436</c:v>
                </c:pt>
                <c:pt idx="3">
                  <c:v>0.70733718893863085</c:v>
                </c:pt>
                <c:pt idx="4">
                  <c:v>0.98732682444534348</c:v>
                </c:pt>
                <c:pt idx="5">
                  <c:v>1.1618087455747883</c:v>
                </c:pt>
                <c:pt idx="6">
                  <c:v>1.2106217645296269</c:v>
                </c:pt>
                <c:pt idx="7">
                  <c:v>1.3152792522632595</c:v>
                </c:pt>
                <c:pt idx="8">
                  <c:v>1.382183731171434</c:v>
                </c:pt>
                <c:pt idx="9">
                  <c:v>1.4131128266678736</c:v>
                </c:pt>
                <c:pt idx="10">
                  <c:v>1.4468600881845788</c:v>
                </c:pt>
                <c:pt idx="11">
                  <c:v>1.4687166083674725</c:v>
                </c:pt>
                <c:pt idx="12">
                  <c:v>1.4444659123433325</c:v>
                </c:pt>
                <c:pt idx="13">
                  <c:v>1.4040536453020493</c:v>
                </c:pt>
                <c:pt idx="14">
                  <c:v>1.356466395438062</c:v>
                </c:pt>
                <c:pt idx="15">
                  <c:v>1.355762788435019</c:v>
                </c:pt>
                <c:pt idx="16">
                  <c:v>1.3385044932721968</c:v>
                </c:pt>
                <c:pt idx="17">
                  <c:v>1.3062568159288972</c:v>
                </c:pt>
                <c:pt idx="18">
                  <c:v>1.2560128803997443</c:v>
                </c:pt>
                <c:pt idx="19">
                  <c:v>1.2068213451846859</c:v>
                </c:pt>
                <c:pt idx="20">
                  <c:v>1.1427400496003202</c:v>
                </c:pt>
                <c:pt idx="21">
                  <c:v>1.0662948926714293</c:v>
                </c:pt>
                <c:pt idx="22">
                  <c:v>1.0008142318437869</c:v>
                </c:pt>
                <c:pt idx="23">
                  <c:v>0.92383258243654964</c:v>
                </c:pt>
                <c:pt idx="24">
                  <c:v>0.8586653808521767</c:v>
                </c:pt>
                <c:pt idx="25">
                  <c:v>0.8098055108092943</c:v>
                </c:pt>
                <c:pt idx="26">
                  <c:v>0.77421016937469744</c:v>
                </c:pt>
                <c:pt idx="27">
                  <c:v>0.73153808227836237</c:v>
                </c:pt>
                <c:pt idx="28">
                  <c:v>0.67790986985578527</c:v>
                </c:pt>
                <c:pt idx="29">
                  <c:v>0.62397938208064829</c:v>
                </c:pt>
                <c:pt idx="30">
                  <c:v>0.56300712521469265</c:v>
                </c:pt>
                <c:pt idx="31">
                  <c:v>0.50233343151635879</c:v>
                </c:pt>
                <c:pt idx="32">
                  <c:v>0.4431704342885574</c:v>
                </c:pt>
                <c:pt idx="33">
                  <c:v>0.39085185892401242</c:v>
                </c:pt>
                <c:pt idx="34">
                  <c:v>0.33847865614462336</c:v>
                </c:pt>
                <c:pt idx="35">
                  <c:v>0.28223126549309185</c:v>
                </c:pt>
                <c:pt idx="36">
                  <c:v>0.23831939692522397</c:v>
                </c:pt>
                <c:pt idx="37">
                  <c:v>0.18199422761062323</c:v>
                </c:pt>
                <c:pt idx="38">
                  <c:v>0.10570527932276264</c:v>
                </c:pt>
                <c:pt idx="39">
                  <c:v>3.1510595278710696E-2</c:v>
                </c:pt>
                <c:pt idx="40">
                  <c:v>-4.864819552621924E-2</c:v>
                </c:pt>
                <c:pt idx="41">
                  <c:v>-0.12338280938206481</c:v>
                </c:pt>
                <c:pt idx="42">
                  <c:v>-0.19445841530743024</c:v>
                </c:pt>
                <c:pt idx="43">
                  <c:v>-0.25735975847975467</c:v>
                </c:pt>
                <c:pt idx="44">
                  <c:v>-0.30999196604977541</c:v>
                </c:pt>
                <c:pt idx="45">
                  <c:v>-0.3932527136336077</c:v>
                </c:pt>
                <c:pt idx="46">
                  <c:v>-0.43005825275011489</c:v>
                </c:pt>
                <c:pt idx="47">
                  <c:v>-0.45097179275587607</c:v>
                </c:pt>
                <c:pt idx="48">
                  <c:v>-0.46230449125213013</c:v>
                </c:pt>
                <c:pt idx="49">
                  <c:v>-0.46998253089158482</c:v>
                </c:pt>
                <c:pt idx="50">
                  <c:v>-0.47335560825072065</c:v>
                </c:pt>
                <c:pt idx="51">
                  <c:v>-0.46397974023926736</c:v>
                </c:pt>
                <c:pt idx="52">
                  <c:v>-0.44173375413781812</c:v>
                </c:pt>
              </c:numCache>
            </c:numRef>
          </c:val>
          <c:smooth val="0"/>
          <c:extLst>
            <c:ext xmlns:c16="http://schemas.microsoft.com/office/drawing/2014/chart" uri="{C3380CC4-5D6E-409C-BE32-E72D297353CC}">
              <c16:uniqueId val="{00000001-851C-43E4-9AFD-189D383DDB01}"/>
            </c:ext>
          </c:extLst>
        </c:ser>
        <c:ser>
          <c:idx val="3"/>
          <c:order val="2"/>
          <c:tx>
            <c:strRef>
              <c:f>'Fig 2.23'!$C$63</c:f>
              <c:strCache>
                <c:ptCount val="1"/>
                <c:pt idx="0">
                  <c:v>1,3%</c:v>
                </c:pt>
              </c:strCache>
            </c:strRef>
          </c:tx>
          <c:spPr>
            <a:ln w="28575">
              <a:solidFill>
                <a:schemeClr val="accent6">
                  <a:lumMod val="75000"/>
                </a:schemeClr>
              </a:solidFill>
            </a:ln>
          </c:spPr>
          <c:marker>
            <c:symbol val="none"/>
          </c:marker>
          <c:cat>
            <c:numRef>
              <c:f>'Fig 2.23'!$D$48:$BD$48</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'Fig 2.23'!$D$63:$BD$63</c:f>
              <c:numCache>
                <c:formatCode>_-* #\ ##0.0\ _€_-;\-* #\ ##0.0\ _€_-;_-* "-"??\ _€_-;_-@_-</c:formatCode>
                <c:ptCount val="53"/>
                <c:pt idx="0">
                  <c:v>0.27625211314266451</c:v>
                </c:pt>
                <c:pt idx="1">
                  <c:v>0.1157875142377236</c:v>
                </c:pt>
                <c:pt idx="2">
                  <c:v>0.44815213071895954</c:v>
                </c:pt>
                <c:pt idx="3">
                  <c:v>0.70745765507438563</c:v>
                </c:pt>
                <c:pt idx="4">
                  <c:v>0.98977396754024127</c:v>
                </c:pt>
                <c:pt idx="5">
                  <c:v>1.1772580696283477</c:v>
                </c:pt>
                <c:pt idx="6">
                  <c:v>1.2316439424381116</c:v>
                </c:pt>
                <c:pt idx="7">
                  <c:v>1.3609580765325333</c:v>
                </c:pt>
                <c:pt idx="8">
                  <c:v>1.4446732285220278</c:v>
                </c:pt>
                <c:pt idx="9">
                  <c:v>1.4955466869749827</c:v>
                </c:pt>
                <c:pt idx="10">
                  <c:v>1.5555116724882865</c:v>
                </c:pt>
                <c:pt idx="11">
                  <c:v>1.6088028007603405</c:v>
                </c:pt>
                <c:pt idx="12">
                  <c:v>1.6160304558456247</c:v>
                </c:pt>
                <c:pt idx="13">
                  <c:v>1.6127637335296718</c:v>
                </c:pt>
                <c:pt idx="14">
                  <c:v>1.604870029881738</c:v>
                </c:pt>
                <c:pt idx="15">
                  <c:v>1.6436831388316548</c:v>
                </c:pt>
                <c:pt idx="16">
                  <c:v>1.665540233736202</c:v>
                </c:pt>
                <c:pt idx="17">
                  <c:v>1.6708337738793411</c:v>
                </c:pt>
                <c:pt idx="18">
                  <c:v>1.657090234356982</c:v>
                </c:pt>
                <c:pt idx="19">
                  <c:v>1.6444419905244878</c:v>
                </c:pt>
                <c:pt idx="20">
                  <c:v>1.6143865771112438</c:v>
                </c:pt>
                <c:pt idx="21">
                  <c:v>1.5702129721847804</c:v>
                </c:pt>
                <c:pt idx="22">
                  <c:v>1.5379174337527033</c:v>
                </c:pt>
                <c:pt idx="23">
                  <c:v>1.4918701143579405</c:v>
                </c:pt>
                <c:pt idx="24">
                  <c:v>1.4568359640995787</c:v>
                </c:pt>
                <c:pt idx="25">
                  <c:v>1.4378961775383949</c:v>
                </c:pt>
                <c:pt idx="26">
                  <c:v>1.428476028263912</c:v>
                </c:pt>
                <c:pt idx="27">
                  <c:v>1.4129101165947304</c:v>
                </c:pt>
                <c:pt idx="28">
                  <c:v>1.3851363355939732</c:v>
                </c:pt>
                <c:pt idx="29">
                  <c:v>1.3565930398978452</c:v>
                </c:pt>
                <c:pt idx="30">
                  <c:v>1.3196556523574259</c:v>
                </c:pt>
                <c:pt idx="31">
                  <c:v>1.2817958500605506</c:v>
                </c:pt>
                <c:pt idx="32">
                  <c:v>1.2434209350908318</c:v>
                </c:pt>
                <c:pt idx="33">
                  <c:v>1.2113003075983393</c:v>
                </c:pt>
                <c:pt idx="34">
                  <c:v>1.1798988165662223</c:v>
                </c:pt>
                <c:pt idx="35">
                  <c:v>1.1422102415311102</c:v>
                </c:pt>
                <c:pt idx="36">
                  <c:v>1.1185017180162333</c:v>
                </c:pt>
                <c:pt idx="37">
                  <c:v>1.0808233645899996</c:v>
                </c:pt>
                <c:pt idx="38">
                  <c:v>1.0188853250937946</c:v>
                </c:pt>
                <c:pt idx="39">
                  <c:v>0.96044072058464991</c:v>
                </c:pt>
                <c:pt idx="40">
                  <c:v>0.89507657932815832</c:v>
                </c:pt>
                <c:pt idx="41">
                  <c:v>0.83253819033246046</c:v>
                </c:pt>
                <c:pt idx="42">
                  <c:v>0.7738553064790672</c:v>
                </c:pt>
                <c:pt idx="43">
                  <c:v>0.72140801126658261</c:v>
                </c:pt>
                <c:pt idx="44">
                  <c:v>0.67740969040007215</c:v>
                </c:pt>
                <c:pt idx="45">
                  <c:v>0.60297890122867415</c:v>
                </c:pt>
                <c:pt idx="46">
                  <c:v>0.57598303836442355</c:v>
                </c:pt>
                <c:pt idx="47">
                  <c:v>0.562234698172837</c:v>
                </c:pt>
                <c:pt idx="48">
                  <c:v>0.5569647029244571</c:v>
                </c:pt>
                <c:pt idx="49">
                  <c:v>0.55343556268122995</c:v>
                </c:pt>
                <c:pt idx="50">
                  <c:v>0.55268826423356643</c:v>
                </c:pt>
                <c:pt idx="51">
                  <c:v>0.56556848113862301</c:v>
                </c:pt>
                <c:pt idx="52">
                  <c:v>0.59139968059140813</c:v>
                </c:pt>
              </c:numCache>
            </c:numRef>
          </c:val>
          <c:smooth val="0"/>
          <c:extLst>
            <c:ext xmlns:c16="http://schemas.microsoft.com/office/drawing/2014/chart" uri="{C3380CC4-5D6E-409C-BE32-E72D297353CC}">
              <c16:uniqueId val="{00000002-851C-43E4-9AFD-189D383DDB01}"/>
            </c:ext>
          </c:extLst>
        </c:ser>
        <c:ser>
          <c:idx val="4"/>
          <c:order val="3"/>
          <c:tx>
            <c:strRef>
              <c:f>'Fig 2.23'!$C$64</c:f>
              <c:strCache>
                <c:ptCount val="1"/>
                <c:pt idx="0">
                  <c:v>1%</c:v>
                </c:pt>
              </c:strCache>
            </c:strRef>
          </c:tx>
          <c:spPr>
            <a:ln w="28575">
              <a:solidFill>
                <a:srgbClr val="800000"/>
              </a:solidFill>
            </a:ln>
          </c:spPr>
          <c:marker>
            <c:symbol val="none"/>
          </c:marker>
          <c:cat>
            <c:numRef>
              <c:f>'Fig 2.23'!$D$48:$BD$48</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'Fig 2.23'!$D$64:$BD$64</c:f>
              <c:numCache>
                <c:formatCode>_-* #\ ##0.0\ _€_-;\-* #\ ##0.0\ _€_-;_-* "-"??\ _€_-;_-@_-</c:formatCode>
                <c:ptCount val="53"/>
                <c:pt idx="0">
                  <c:v>0.27625211314266451</c:v>
                </c:pt>
                <c:pt idx="1">
                  <c:v>0.1157875142377236</c:v>
                </c:pt>
                <c:pt idx="2">
                  <c:v>0.44815213071895954</c:v>
                </c:pt>
                <c:pt idx="3">
                  <c:v>0.70736209102224734</c:v>
                </c:pt>
                <c:pt idx="4">
                  <c:v>0.98731661061516718</c:v>
                </c:pt>
                <c:pt idx="5">
                  <c:v>1.1676682166102808</c:v>
                </c:pt>
                <c:pt idx="6">
                  <c:v>1.2376195146765774</c:v>
                </c:pt>
                <c:pt idx="7">
                  <c:v>1.3886713956996815</c:v>
                </c:pt>
                <c:pt idx="8">
                  <c:v>1.5009823785893381</c:v>
                </c:pt>
                <c:pt idx="9">
                  <c:v>1.5872817472881628</c:v>
                </c:pt>
                <c:pt idx="10">
                  <c:v>1.6864102803210237</c:v>
                </c:pt>
                <c:pt idx="11">
                  <c:v>1.787510302365817</c:v>
                </c:pt>
                <c:pt idx="12">
                  <c:v>1.8471285744483517</c:v>
                </c:pt>
                <c:pt idx="13">
                  <c:v>1.9005953693075277</c:v>
                </c:pt>
                <c:pt idx="14">
                  <c:v>1.9557268690056802</c:v>
                </c:pt>
                <c:pt idx="15">
                  <c:v>2.0541673666477358</c:v>
                </c:pt>
                <c:pt idx="16">
                  <c:v>2.135373501067221</c:v>
                </c:pt>
                <c:pt idx="17">
                  <c:v>2.1984580578086081</c:v>
                </c:pt>
                <c:pt idx="18">
                  <c:v>2.2409751985353275</c:v>
                </c:pt>
                <c:pt idx="19">
                  <c:v>2.282918645250394</c:v>
                </c:pt>
                <c:pt idx="20">
                  <c:v>2.307298102520825</c:v>
                </c:pt>
                <c:pt idx="21">
                  <c:v>2.3173422021476604</c:v>
                </c:pt>
                <c:pt idx="22">
                  <c:v>2.3355950108798602</c:v>
                </c:pt>
                <c:pt idx="23">
                  <c:v>2.3392817122454161</c:v>
                </c:pt>
                <c:pt idx="24">
                  <c:v>2.3531770532275615</c:v>
                </c:pt>
                <c:pt idx="25">
                  <c:v>2.3814142280796489</c:v>
                </c:pt>
                <c:pt idx="26">
                  <c:v>2.4185726591278005</c:v>
                </c:pt>
                <c:pt idx="27">
                  <c:v>2.445368993168799</c:v>
                </c:pt>
                <c:pt idx="28">
                  <c:v>2.4585131298560974</c:v>
                </c:pt>
                <c:pt idx="29">
                  <c:v>2.4696801874410319</c:v>
                </c:pt>
                <c:pt idx="30">
                  <c:v>2.4715905143610009</c:v>
                </c:pt>
                <c:pt idx="31">
                  <c:v>2.4726490437120106</c:v>
                </c:pt>
                <c:pt idx="32">
                  <c:v>2.4705474319467342</c:v>
                </c:pt>
                <c:pt idx="33">
                  <c:v>2.4756198380222898</c:v>
                </c:pt>
                <c:pt idx="34">
                  <c:v>2.4780052638168257</c:v>
                </c:pt>
                <c:pt idx="35">
                  <c:v>2.4860926996121435</c:v>
                </c:pt>
                <c:pt idx="36">
                  <c:v>2.4799957143395197</c:v>
                </c:pt>
                <c:pt idx="37">
                  <c:v>2.4477995889348847</c:v>
                </c:pt>
                <c:pt idx="38">
                  <c:v>2.4182972531465268</c:v>
                </c:pt>
                <c:pt idx="39">
                  <c:v>2.3888133819887862</c:v>
                </c:pt>
                <c:pt idx="40">
                  <c:v>2.3488837690147442</c:v>
                </c:pt>
                <c:pt idx="41">
                  <c:v>2.312440820179944</c:v>
                </c:pt>
                <c:pt idx="42">
                  <c:v>2.276811099703739</c:v>
                </c:pt>
                <c:pt idx="43">
                  <c:v>2.2469191903272829</c:v>
                </c:pt>
                <c:pt idx="44">
                  <c:v>2.2250537988900128</c:v>
                </c:pt>
                <c:pt idx="45">
                  <c:v>2.1706548514087096</c:v>
                </c:pt>
                <c:pt idx="46">
                  <c:v>2.158937162498443</c:v>
                </c:pt>
                <c:pt idx="47">
                  <c:v>2.1621694533710389</c:v>
                </c:pt>
                <c:pt idx="48">
                  <c:v>2.1726127327619373</c:v>
                </c:pt>
                <c:pt idx="49">
                  <c:v>2.1832394345539115</c:v>
                </c:pt>
                <c:pt idx="50">
                  <c:v>2.1949268868149581</c:v>
                </c:pt>
                <c:pt idx="51">
                  <c:v>2.2179152041528596</c:v>
                </c:pt>
                <c:pt idx="52">
                  <c:v>2.2523445316888981</c:v>
                </c:pt>
              </c:numCache>
            </c:numRef>
          </c:val>
          <c:smooth val="0"/>
          <c:extLst>
            <c:ext xmlns:c16="http://schemas.microsoft.com/office/drawing/2014/chart" uri="{C3380CC4-5D6E-409C-BE32-E72D297353CC}">
              <c16:uniqueId val="{00000003-851C-43E4-9AFD-189D383DDB01}"/>
            </c:ext>
          </c:extLst>
        </c:ser>
        <c:dLbls>
          <c:showLegendKey val="0"/>
          <c:showVal val="0"/>
          <c:showCatName val="0"/>
          <c:showSerName val="0"/>
          <c:showPercent val="0"/>
          <c:showBubbleSize val="0"/>
        </c:dLbls>
        <c:smooth val="0"/>
        <c:axId val="141763328"/>
        <c:axId val="141764864"/>
      </c:lineChart>
      <c:catAx>
        <c:axId val="141763328"/>
        <c:scaling>
          <c:orientation val="minMax"/>
        </c:scaling>
        <c:delete val="0"/>
        <c:axPos val="b"/>
        <c:numFmt formatCode="General" sourceLinked="1"/>
        <c:majorTickMark val="out"/>
        <c:minorTickMark val="none"/>
        <c:tickLblPos val="low"/>
        <c:txPr>
          <a:bodyPr rot="-5400000" vert="horz"/>
          <a:lstStyle/>
          <a:p>
            <a:pPr>
              <a:defRPr/>
            </a:pPr>
            <a:endParaRPr lang="fr-FR"/>
          </a:p>
        </c:txPr>
        <c:crossAx val="141764864"/>
        <c:crosses val="autoZero"/>
        <c:auto val="1"/>
        <c:lblAlgn val="ctr"/>
        <c:lblOffset val="100"/>
        <c:tickLblSkip val="10"/>
        <c:noMultiLvlLbl val="0"/>
      </c:catAx>
      <c:valAx>
        <c:axId val="141764864"/>
        <c:scaling>
          <c:orientation val="minMax"/>
          <c:max val="6"/>
          <c:min val="-6"/>
        </c:scaling>
        <c:delete val="0"/>
        <c:axPos val="l"/>
        <c:majorGridlines/>
        <c:title>
          <c:tx>
            <c:rich>
              <a:bodyPr rot="-5400000" vert="horz"/>
              <a:lstStyle/>
              <a:p>
                <a:pPr>
                  <a:defRPr/>
                </a:pPr>
                <a:r>
                  <a:rPr lang="en-US"/>
                  <a:t>En point de %</a:t>
                </a:r>
              </a:p>
            </c:rich>
          </c:tx>
          <c:layout/>
          <c:overlay val="0"/>
        </c:title>
        <c:numFmt formatCode="General" sourceLinked="0"/>
        <c:majorTickMark val="out"/>
        <c:minorTickMark val="none"/>
        <c:tickLblPos val="nextTo"/>
        <c:crossAx val="141763328"/>
        <c:crosses val="autoZero"/>
        <c:crossBetween val="between"/>
        <c:majorUnit val="1"/>
      </c:valAx>
    </c:plotArea>
    <c:legend>
      <c:legendPos val="b"/>
      <c:layout>
        <c:manualLayout>
          <c:xMode val="edge"/>
          <c:yMode val="edge"/>
          <c:x val="1.6152222222222203E-2"/>
          <c:y val="0.88251468253968302"/>
          <c:w val="0.9771029629629624"/>
          <c:h val="0.117485317460317"/>
        </c:manualLayout>
      </c:layout>
      <c:overlay val="0"/>
    </c:legend>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882371794871789"/>
          <c:y val="3.2064285714285698E-2"/>
          <c:w val="0.80694444444444535"/>
          <c:h val="0.69883888888888934"/>
        </c:manualLayout>
      </c:layout>
      <c:lineChart>
        <c:grouping val="standard"/>
        <c:varyColors val="0"/>
        <c:ser>
          <c:idx val="5"/>
          <c:order val="0"/>
          <c:spPr>
            <a:ln w="50800">
              <a:solidFill>
                <a:schemeClr val="bg1">
                  <a:lumMod val="50000"/>
                </a:schemeClr>
              </a:solidFill>
            </a:ln>
          </c:spPr>
          <c:marker>
            <c:symbol val="none"/>
          </c:marker>
          <c:cat>
            <c:numRef>
              <c:f>'Fig 2.3'!$D$4:$BV$4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Leviers_dep!#REF!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Leviers_dep!#REF!</c15:sqref>
                        </c15:formulaRef>
                      </c:ext>
                    </c:extLst>
                    <c:strCache>
                      <c:ptCount val="1"/>
                      <c:pt idx="0">
                        <c:v>#REF!</c:v>
                      </c:pt>
                    </c:strCache>
                  </c:strRef>
                </c15:tx>
              </c15:filteredSeriesTitle>
            </c:ext>
            <c:ext xmlns:c16="http://schemas.microsoft.com/office/drawing/2014/chart" uri="{C3380CC4-5D6E-409C-BE32-E72D297353CC}">
              <c16:uniqueId val="{00000000-7B98-42CA-9B3F-FD9BB9A6B4D2}"/>
            </c:ext>
          </c:extLst>
        </c:ser>
        <c:ser>
          <c:idx val="0"/>
          <c:order val="1"/>
          <c:spPr>
            <a:ln w="22225">
              <a:solidFill>
                <a:schemeClr val="tx1"/>
              </a:solidFill>
            </a:ln>
          </c:spPr>
          <c:marker>
            <c:symbol val="x"/>
            <c:size val="4"/>
            <c:spPr>
              <a:noFill/>
              <a:ln>
                <a:solidFill>
                  <a:schemeClr val="tx1"/>
                </a:solidFill>
              </a:ln>
            </c:spPr>
          </c:marker>
          <c:cat>
            <c:numRef>
              <c:f>'Fig 2.3'!$D$4:$BV$4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 arr'!#REF!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'Fig 2.1 arr'!#REF!</c15:sqref>
                        </c15:formulaRef>
                      </c:ext>
                    </c:extLst>
                    <c:strCache>
                      <c:ptCount val="1"/>
                      <c:pt idx="0">
                        <c:v>#REF!</c:v>
                      </c:pt>
                    </c:strCache>
                  </c:strRef>
                </c15:tx>
              </c15:filteredSeriesTitle>
            </c:ext>
            <c:ext xmlns:c16="http://schemas.microsoft.com/office/drawing/2014/chart" uri="{C3380CC4-5D6E-409C-BE32-E72D297353CC}">
              <c16:uniqueId val="{00000001-7B98-42CA-9B3F-FD9BB9A6B4D2}"/>
            </c:ext>
          </c:extLst>
        </c:ser>
        <c:ser>
          <c:idx val="1"/>
          <c:order val="2"/>
          <c:spPr>
            <a:ln w="28575">
              <a:solidFill>
                <a:srgbClr val="006600"/>
              </a:solidFill>
            </a:ln>
          </c:spPr>
          <c:marker>
            <c:symbol val="none"/>
          </c:marker>
          <c:cat>
            <c:numRef>
              <c:f>'Fig 2.3'!$D$4:$BV$4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Leviers_dep!#REF!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Leviers_dep!#REF!</c15:sqref>
                        </c15:formulaRef>
                      </c:ext>
                    </c:extLst>
                    <c:strCache>
                      <c:ptCount val="1"/>
                      <c:pt idx="0">
                        <c:v>#REF!</c:v>
                      </c:pt>
                    </c:strCache>
                  </c:strRef>
                </c15:tx>
              </c15:filteredSeriesTitle>
            </c:ext>
            <c:ext xmlns:c16="http://schemas.microsoft.com/office/drawing/2014/chart" uri="{C3380CC4-5D6E-409C-BE32-E72D297353CC}">
              <c16:uniqueId val="{00000002-7B98-42CA-9B3F-FD9BB9A6B4D2}"/>
            </c:ext>
          </c:extLst>
        </c:ser>
        <c:ser>
          <c:idx val="2"/>
          <c:order val="3"/>
          <c:spPr>
            <a:ln w="28575">
              <a:solidFill>
                <a:schemeClr val="accent5">
                  <a:lumMod val="75000"/>
                </a:schemeClr>
              </a:solidFill>
            </a:ln>
          </c:spPr>
          <c:marker>
            <c:symbol val="none"/>
          </c:marker>
          <c:cat>
            <c:numRef>
              <c:f>'Fig 2.3'!$D$4:$BV$4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Leviers_dep!#REF!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Leviers_dep!#REF!</c15:sqref>
                        </c15:formulaRef>
                      </c:ext>
                    </c:extLst>
                    <c:strCache>
                      <c:ptCount val="1"/>
                      <c:pt idx="0">
                        <c:v>#REF!</c:v>
                      </c:pt>
                    </c:strCache>
                  </c:strRef>
                </c15:tx>
              </c15:filteredSeriesTitle>
            </c:ext>
            <c:ext xmlns:c16="http://schemas.microsoft.com/office/drawing/2014/chart" uri="{C3380CC4-5D6E-409C-BE32-E72D297353CC}">
              <c16:uniqueId val="{00000003-7B98-42CA-9B3F-FD9BB9A6B4D2}"/>
            </c:ext>
          </c:extLst>
        </c:ser>
        <c:ser>
          <c:idx val="3"/>
          <c:order val="4"/>
          <c:spPr>
            <a:ln w="28575">
              <a:solidFill>
                <a:schemeClr val="accent6">
                  <a:lumMod val="75000"/>
                </a:schemeClr>
              </a:solidFill>
            </a:ln>
          </c:spPr>
          <c:marker>
            <c:symbol val="none"/>
          </c:marker>
          <c:cat>
            <c:numRef>
              <c:f>'Fig 2.3'!$D$4:$BV$4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Leviers_dep!#REF!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Leviers_dep!#REF!</c15:sqref>
                        </c15:formulaRef>
                      </c:ext>
                    </c:extLst>
                    <c:strCache>
                      <c:ptCount val="1"/>
                      <c:pt idx="0">
                        <c:v>#REF!</c:v>
                      </c:pt>
                    </c:strCache>
                  </c:strRef>
                </c15:tx>
              </c15:filteredSeriesTitle>
            </c:ext>
            <c:ext xmlns:c16="http://schemas.microsoft.com/office/drawing/2014/chart" uri="{C3380CC4-5D6E-409C-BE32-E72D297353CC}">
              <c16:uniqueId val="{00000004-7B98-42CA-9B3F-FD9BB9A6B4D2}"/>
            </c:ext>
          </c:extLst>
        </c:ser>
        <c:ser>
          <c:idx val="4"/>
          <c:order val="5"/>
          <c:spPr>
            <a:ln w="28575">
              <a:solidFill>
                <a:srgbClr val="800000"/>
              </a:solidFill>
            </a:ln>
          </c:spPr>
          <c:marker>
            <c:symbol val="none"/>
          </c:marker>
          <c:cat>
            <c:numRef>
              <c:f>'Fig 2.3'!$D$4:$BV$4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Leviers_dep!#REF!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Leviers_dep!#REF!</c15:sqref>
                        </c15:formulaRef>
                      </c:ext>
                    </c:extLst>
                    <c:strCache>
                      <c:ptCount val="1"/>
                      <c:pt idx="0">
                        <c:v>#REF!</c:v>
                      </c:pt>
                    </c:strCache>
                  </c:strRef>
                </c15:tx>
              </c15:filteredSeriesTitle>
            </c:ext>
            <c:ext xmlns:c16="http://schemas.microsoft.com/office/drawing/2014/chart" uri="{C3380CC4-5D6E-409C-BE32-E72D297353CC}">
              <c16:uniqueId val="{00000005-7B98-42CA-9B3F-FD9BB9A6B4D2}"/>
            </c:ext>
          </c:extLst>
        </c:ser>
        <c:dLbls>
          <c:showLegendKey val="0"/>
          <c:showVal val="0"/>
          <c:showCatName val="0"/>
          <c:showSerName val="0"/>
          <c:showPercent val="0"/>
          <c:showBubbleSize val="0"/>
        </c:dLbls>
        <c:smooth val="0"/>
        <c:axId val="100712832"/>
        <c:axId val="100714368"/>
      </c:lineChart>
      <c:catAx>
        <c:axId val="100712832"/>
        <c:scaling>
          <c:orientation val="minMax"/>
        </c:scaling>
        <c:delete val="0"/>
        <c:axPos val="b"/>
        <c:numFmt formatCode="General" sourceLinked="1"/>
        <c:majorTickMark val="out"/>
        <c:minorTickMark val="none"/>
        <c:tickLblPos val="nextTo"/>
        <c:txPr>
          <a:bodyPr rot="-5400000" vert="horz"/>
          <a:lstStyle/>
          <a:p>
            <a:pPr>
              <a:defRPr/>
            </a:pPr>
            <a:endParaRPr lang="fr-FR"/>
          </a:p>
        </c:txPr>
        <c:crossAx val="100714368"/>
        <c:crosses val="autoZero"/>
        <c:auto val="1"/>
        <c:lblAlgn val="ctr"/>
        <c:lblOffset val="100"/>
        <c:tickLblSkip val="10"/>
        <c:noMultiLvlLbl val="0"/>
      </c:catAx>
      <c:valAx>
        <c:axId val="100714368"/>
        <c:scaling>
          <c:orientation val="minMax"/>
          <c:max val="0.35000000000000014"/>
          <c:min val="0.2"/>
        </c:scaling>
        <c:delete val="0"/>
        <c:axPos val="l"/>
        <c:majorGridlines/>
        <c:numFmt formatCode="0%" sourceLinked="0"/>
        <c:majorTickMark val="out"/>
        <c:minorTickMark val="none"/>
        <c:tickLblPos val="nextTo"/>
        <c:crossAx val="100712832"/>
        <c:crosses val="autoZero"/>
        <c:crossBetween val="between"/>
        <c:majorUnit val="0.05"/>
      </c:valAx>
    </c:plotArea>
    <c:legend>
      <c:legendPos val="b"/>
      <c:legendEntry>
        <c:idx val="1"/>
        <c:delete val="1"/>
      </c:legendEntry>
      <c:layout>
        <c:manualLayout>
          <c:xMode val="edge"/>
          <c:yMode val="edge"/>
          <c:x val="1.6152222222222203E-2"/>
          <c:y val="0.88251468253968302"/>
          <c:w val="0.9771029629629624"/>
          <c:h val="0.117485317460317"/>
        </c:manualLayout>
      </c:layout>
      <c:overlay val="0"/>
    </c:legend>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59298433048433"/>
          <c:y val="3.5880555555555554E-2"/>
          <c:w val="0.75703774928774925"/>
          <c:h val="0.71216990740740738"/>
        </c:manualLayout>
      </c:layout>
      <c:lineChart>
        <c:grouping val="standard"/>
        <c:varyColors val="0"/>
        <c:ser>
          <c:idx val="1"/>
          <c:order val="0"/>
          <c:tx>
            <c:v>1,8%</c:v>
          </c:tx>
          <c:spPr>
            <a:ln w="22225">
              <a:solidFill>
                <a:srgbClr val="006600"/>
              </a:solidFill>
            </a:ln>
          </c:spPr>
          <c:marker>
            <c:symbol val="none"/>
          </c:marker>
          <c:cat>
            <c:numLit>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Lit>
          </c:cat>
          <c:val>
            <c:numLit>
              <c:formatCode>General</c:formatCode>
              <c:ptCount val="61"/>
              <c:pt idx="0">
                <c:v>0.66914829026925615</c:v>
              </c:pt>
              <c:pt idx="1">
                <c:v>0.66542278180217884</c:v>
              </c:pt>
              <c:pt idx="2">
                <c:v>0.64084754648772269</c:v>
              </c:pt>
              <c:pt idx="3">
                <c:v>0.63415891894969278</c:v>
              </c:pt>
              <c:pt idx="4">
                <c:v>0.62585522818825468</c:v>
              </c:pt>
              <c:pt idx="5">
                <c:v>0.62407666488334457</c:v>
              </c:pt>
              <c:pt idx="6">
                <c:v>0.6288233556463424</c:v>
              </c:pt>
              <c:pt idx="7">
                <c:v>0.63056529377587778</c:v>
              </c:pt>
              <c:pt idx="8">
                <c:v>0.62854281308895088</c:v>
              </c:pt>
              <c:pt idx="9">
                <c:v>0.63123617768640883</c:v>
              </c:pt>
              <c:pt idx="10">
                <c:v>0.61615412370562483</c:v>
              </c:pt>
              <c:pt idx="11">
                <c:v>0.62079873821986131</c:v>
              </c:pt>
              <c:pt idx="12">
                <c:v>0.62401860422770339</c:v>
              </c:pt>
              <c:pt idx="13">
                <c:v>0.62282062392828796</c:v>
              </c:pt>
              <c:pt idx="14">
                <c:v>0.62472421675483925</c:v>
              </c:pt>
              <c:pt idx="15">
                <c:v>0.6233707605691523</c:v>
              </c:pt>
              <c:pt idx="16">
                <c:v>0.60978761620340605</c:v>
              </c:pt>
              <c:pt idx="17">
                <c:v>0.62991625627490044</c:v>
              </c:pt>
              <c:pt idx="18">
                <c:v>0.63560493171643151</c:v>
              </c:pt>
              <c:pt idx="19">
                <c:v>0.63698722677836972</c:v>
              </c:pt>
              <c:pt idx="20">
                <c:v>0.63684628337182947</c:v>
              </c:pt>
              <c:pt idx="21">
                <c:v>0.64646260800071587</c:v>
              </c:pt>
              <c:pt idx="22">
                <c:v>0.64639756162772255</c:v>
              </c:pt>
              <c:pt idx="23">
                <c:v>0.64571281555973736</c:v>
              </c:pt>
              <c:pt idx="24">
                <c:v>0.64825654290375834</c:v>
              </c:pt>
              <c:pt idx="25">
                <c:v>0.64777514315008711</c:v>
              </c:pt>
              <c:pt idx="26">
                <c:v>0.64762647158610187</c:v>
              </c:pt>
              <c:pt idx="27">
                <c:v>0.63619415015752945</c:v>
              </c:pt>
              <c:pt idx="28">
                <c:v>0.63535468760263603</c:v>
              </c:pt>
              <c:pt idx="29">
                <c:v>0.64935420959359136</c:v>
              </c:pt>
              <c:pt idx="30">
                <c:v>0.64934300083806995</c:v>
              </c:pt>
              <c:pt idx="31">
                <c:v>0.64845009848916435</c:v>
              </c:pt>
              <c:pt idx="32">
                <c:v>0.6487884232080493</c:v>
              </c:pt>
              <c:pt idx="33">
                <c:v>0.63801970514626793</c:v>
              </c:pt>
              <c:pt idx="34">
                <c:v>0.63824085587411183</c:v>
              </c:pt>
              <c:pt idx="35">
                <c:v>0.63846485743680026</c:v>
              </c:pt>
              <c:pt idx="36">
                <c:v>0.63869480483872498</c:v>
              </c:pt>
              <c:pt idx="37">
                <c:v>0.63900893126588487</c:v>
              </c:pt>
              <c:pt idx="38">
                <c:v>0.63922004123050047</c:v>
              </c:pt>
              <c:pt idx="39">
                <c:v>0.63941768401259824</c:v>
              </c:pt>
              <c:pt idx="40">
                <c:v>0.63959884348352058</c:v>
              </c:pt>
              <c:pt idx="41">
                <c:v>0.63985462516218972</c:v>
              </c:pt>
              <c:pt idx="42">
                <c:v>0.64000264415864883</c:v>
              </c:pt>
              <c:pt idx="43">
                <c:v>0.64022703559616445</c:v>
              </c:pt>
              <c:pt idx="44">
                <c:v>0.64016126173056997</c:v>
              </c:pt>
              <c:pt idx="45">
                <c:v>0.64013715814079208</c:v>
              </c:pt>
              <c:pt idx="46">
                <c:v>0.64000970900529852</c:v>
              </c:pt>
              <c:pt idx="47">
                <c:v>0.63993905259400019</c:v>
              </c:pt>
              <c:pt idx="48">
                <c:v>0.63992278241556744</c:v>
              </c:pt>
              <c:pt idx="49">
                <c:v>0.63987308722038627</c:v>
              </c:pt>
              <c:pt idx="50">
                <c:v>0.63978588715793483</c:v>
              </c:pt>
              <c:pt idx="51">
                <c:v>0.63973828026817658</c:v>
              </c:pt>
              <c:pt idx="52">
                <c:v>0.63973295654385576</c:v>
              </c:pt>
              <c:pt idx="53">
                <c:v>0.63968465461549218</c:v>
              </c:pt>
              <c:pt idx="54">
                <c:v>0.63967168956329656</c:v>
              </c:pt>
              <c:pt idx="55">
                <c:v>0.63961693070629055</c:v>
              </c:pt>
              <c:pt idx="56">
                <c:v>0.63964680151338138</c:v>
              </c:pt>
              <c:pt idx="57">
                <c:v>0.6396203138778036</c:v>
              </c:pt>
              <c:pt idx="58">
                <c:v>0.63960155105589678</c:v>
              </c:pt>
              <c:pt idx="59">
                <c:v>0.6395879153245515</c:v>
              </c:pt>
              <c:pt idx="60">
                <c:v>0.6395762663525475</c:v>
              </c:pt>
            </c:numLit>
          </c:val>
          <c:smooth val="0"/>
          <c:extLst>
            <c:ext xmlns:c16="http://schemas.microsoft.com/office/drawing/2014/chart" uri="{C3380CC4-5D6E-409C-BE32-E72D297353CC}">
              <c16:uniqueId val="{00000000-1A8E-4162-9040-EDCD88F7CB2A}"/>
            </c:ext>
          </c:extLst>
        </c:ser>
        <c:ser>
          <c:idx val="2"/>
          <c:order val="1"/>
          <c:tx>
            <c:v>1,5%</c:v>
          </c:tx>
          <c:spPr>
            <a:ln w="22225">
              <a:solidFill>
                <a:schemeClr val="accent5">
                  <a:lumMod val="75000"/>
                </a:schemeClr>
              </a:solidFill>
            </a:ln>
          </c:spPr>
          <c:marker>
            <c:symbol val="none"/>
          </c:marker>
          <c:cat>
            <c:numLit>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Lit>
          </c:cat>
          <c:val>
            <c:numLit>
              <c:formatCode>General</c:formatCode>
              <c:ptCount val="61"/>
              <c:pt idx="0">
                <c:v>0.66914829026925615</c:v>
              </c:pt>
              <c:pt idx="1">
                <c:v>0.66542278180217884</c:v>
              </c:pt>
              <c:pt idx="2">
                <c:v>0.64084754648772269</c:v>
              </c:pt>
              <c:pt idx="3">
                <c:v>0.63415891894969278</c:v>
              </c:pt>
              <c:pt idx="4">
                <c:v>0.62585522818825468</c:v>
              </c:pt>
              <c:pt idx="5">
                <c:v>0.62407666488334457</c:v>
              </c:pt>
              <c:pt idx="6">
                <c:v>0.6288233556463424</c:v>
              </c:pt>
              <c:pt idx="7">
                <c:v>0.63056529377587778</c:v>
              </c:pt>
              <c:pt idx="8">
                <c:v>0.62854281308895088</c:v>
              </c:pt>
              <c:pt idx="9">
                <c:v>0.63123617768640883</c:v>
              </c:pt>
              <c:pt idx="10">
                <c:v>0.61615412370562483</c:v>
              </c:pt>
              <c:pt idx="11">
                <c:v>0.62079873821986131</c:v>
              </c:pt>
              <c:pt idx="12">
                <c:v>0.62401860422770339</c:v>
              </c:pt>
              <c:pt idx="13">
                <c:v>0.62282062392828796</c:v>
              </c:pt>
              <c:pt idx="14">
                <c:v>0.62472421675483925</c:v>
              </c:pt>
              <c:pt idx="15">
                <c:v>0.6233707605691523</c:v>
              </c:pt>
              <c:pt idx="16">
                <c:v>0.60978761620340605</c:v>
              </c:pt>
              <c:pt idx="17">
                <c:v>0.62991625627490044</c:v>
              </c:pt>
              <c:pt idx="18">
                <c:v>0.63560493171643151</c:v>
              </c:pt>
              <c:pt idx="19">
                <c:v>0.63698722677836972</c:v>
              </c:pt>
              <c:pt idx="20">
                <c:v>0.63684628337182947</c:v>
              </c:pt>
              <c:pt idx="21">
                <c:v>0.64645738194425217</c:v>
              </c:pt>
              <c:pt idx="22">
                <c:v>0.64623253877197728</c:v>
              </c:pt>
              <c:pt idx="23">
                <c:v>0.64693037104486795</c:v>
              </c:pt>
              <c:pt idx="24">
                <c:v>0.64755829887677052</c:v>
              </c:pt>
              <c:pt idx="25">
                <c:v>0.64867193274111024</c:v>
              </c:pt>
              <c:pt idx="26">
                <c:v>0.64844126862973095</c:v>
              </c:pt>
              <c:pt idx="27">
                <c:v>0.63775878628401717</c:v>
              </c:pt>
              <c:pt idx="28">
                <c:v>0.63807849422829654</c:v>
              </c:pt>
              <c:pt idx="29">
                <c:v>0.65012882653749748</c:v>
              </c:pt>
              <c:pt idx="30">
                <c:v>0.65001419518833092</c:v>
              </c:pt>
              <c:pt idx="31">
                <c:v>0.64963949341424088</c:v>
              </c:pt>
              <c:pt idx="32">
                <c:v>0.64997376626802805</c:v>
              </c:pt>
              <c:pt idx="33">
                <c:v>0.63969803290425997</c:v>
              </c:pt>
              <c:pt idx="34">
                <c:v>0.63990387652922898</c:v>
              </c:pt>
              <c:pt idx="35">
                <c:v>0.6402882656441039</c:v>
              </c:pt>
              <c:pt idx="36">
                <c:v>0.64052986612945584</c:v>
              </c:pt>
              <c:pt idx="37">
                <c:v>0.64082855862345522</c:v>
              </c:pt>
              <c:pt idx="38">
                <c:v>0.64108764720854305</c:v>
              </c:pt>
              <c:pt idx="39">
                <c:v>0.64129965688456136</c:v>
              </c:pt>
              <c:pt idx="40">
                <c:v>0.64156937033185835</c:v>
              </c:pt>
              <c:pt idx="41">
                <c:v>0.64178767222839839</c:v>
              </c:pt>
              <c:pt idx="42">
                <c:v>0.64206311370212876</c:v>
              </c:pt>
              <c:pt idx="43">
                <c:v>0.64229528726919782</c:v>
              </c:pt>
              <c:pt idx="44">
                <c:v>0.64220111904809785</c:v>
              </c:pt>
              <c:pt idx="45">
                <c:v>0.64222435074245587</c:v>
              </c:pt>
              <c:pt idx="46">
                <c:v>0.64211650544819776</c:v>
              </c:pt>
              <c:pt idx="47">
                <c:v>0.6420509625432741</c:v>
              </c:pt>
              <c:pt idx="48">
                <c:v>0.64203255005597437</c:v>
              </c:pt>
              <c:pt idx="49">
                <c:v>0.64196365949104861</c:v>
              </c:pt>
              <c:pt idx="50">
                <c:v>0.64192981620501433</c:v>
              </c:pt>
              <c:pt idx="51">
                <c:v>0.64193160199859844</c:v>
              </c:pt>
              <c:pt idx="52">
                <c:v>0.64188664495731729</c:v>
              </c:pt>
              <c:pt idx="53">
                <c:v>0.64187413941486005</c:v>
              </c:pt>
              <c:pt idx="54">
                <c:v>0.64181257954678683</c:v>
              </c:pt>
              <c:pt idx="55">
                <c:v>0.64178836107366677</c:v>
              </c:pt>
              <c:pt idx="56">
                <c:v>0.64178234086966268</c:v>
              </c:pt>
              <c:pt idx="57">
                <c:v>0.64178784953315948</c:v>
              </c:pt>
              <c:pt idx="58">
                <c:v>0.64180905970952218</c:v>
              </c:pt>
              <c:pt idx="59">
                <c:v>0.64176855590616455</c:v>
              </c:pt>
              <c:pt idx="60">
                <c:v>0.64181188698797687</c:v>
              </c:pt>
            </c:numLit>
          </c:val>
          <c:smooth val="0"/>
          <c:extLst>
            <c:ext xmlns:c16="http://schemas.microsoft.com/office/drawing/2014/chart" uri="{C3380CC4-5D6E-409C-BE32-E72D297353CC}">
              <c16:uniqueId val="{00000001-1A8E-4162-9040-EDCD88F7CB2A}"/>
            </c:ext>
          </c:extLst>
        </c:ser>
        <c:ser>
          <c:idx val="3"/>
          <c:order val="2"/>
          <c:tx>
            <c:v>1,3%</c:v>
          </c:tx>
          <c:spPr>
            <a:ln w="22225">
              <a:solidFill>
                <a:schemeClr val="accent6">
                  <a:lumMod val="75000"/>
                </a:schemeClr>
              </a:solidFill>
            </a:ln>
          </c:spPr>
          <c:marker>
            <c:symbol val="none"/>
          </c:marker>
          <c:cat>
            <c:numLit>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Lit>
          </c:cat>
          <c:val>
            <c:numLit>
              <c:formatCode>General</c:formatCode>
              <c:ptCount val="61"/>
              <c:pt idx="0">
                <c:v>0.66914829026925615</c:v>
              </c:pt>
              <c:pt idx="1">
                <c:v>0.66542278180217884</c:v>
              </c:pt>
              <c:pt idx="2">
                <c:v>0.64084754648772269</c:v>
              </c:pt>
              <c:pt idx="3">
                <c:v>0.63415891894969278</c:v>
              </c:pt>
              <c:pt idx="4">
                <c:v>0.62585522818825468</c:v>
              </c:pt>
              <c:pt idx="5">
                <c:v>0.62407666488334457</c:v>
              </c:pt>
              <c:pt idx="6">
                <c:v>0.6288233556463424</c:v>
              </c:pt>
              <c:pt idx="7">
                <c:v>0.63056529377587778</c:v>
              </c:pt>
              <c:pt idx="8">
                <c:v>0.62854281308895088</c:v>
              </c:pt>
              <c:pt idx="9">
                <c:v>0.63123617768640883</c:v>
              </c:pt>
              <c:pt idx="10">
                <c:v>0.61615412370562483</c:v>
              </c:pt>
              <c:pt idx="11">
                <c:v>0.62079873821986131</c:v>
              </c:pt>
              <c:pt idx="12">
                <c:v>0.62401860422770339</c:v>
              </c:pt>
              <c:pt idx="13">
                <c:v>0.62282062392828796</c:v>
              </c:pt>
              <c:pt idx="14">
                <c:v>0.62472421675483925</c:v>
              </c:pt>
              <c:pt idx="15">
                <c:v>0.6233707605691523</c:v>
              </c:pt>
              <c:pt idx="16">
                <c:v>0.60978761620340605</c:v>
              </c:pt>
              <c:pt idx="17">
                <c:v>0.62991625627490044</c:v>
              </c:pt>
              <c:pt idx="18">
                <c:v>0.63560493171643151</c:v>
              </c:pt>
              <c:pt idx="19">
                <c:v>0.63698722677836972</c:v>
              </c:pt>
              <c:pt idx="20">
                <c:v>0.63684628337182947</c:v>
              </c:pt>
              <c:pt idx="21">
                <c:v>0.64645383059784356</c:v>
              </c:pt>
              <c:pt idx="22">
                <c:v>0.64745366805059712</c:v>
              </c:pt>
              <c:pt idx="23">
                <c:v>0.64693823947842577</c:v>
              </c:pt>
              <c:pt idx="24">
                <c:v>0.64791645502337247</c:v>
              </c:pt>
              <c:pt idx="25">
                <c:v>0.6484755012291048</c:v>
              </c:pt>
              <c:pt idx="26">
                <c:v>0.6492480836916934</c:v>
              </c:pt>
              <c:pt idx="27">
                <c:v>0.63920796382095513</c:v>
              </c:pt>
              <c:pt idx="28">
                <c:v>0.63835211138539971</c:v>
              </c:pt>
              <c:pt idx="29">
                <c:v>0.65060642243888156</c:v>
              </c:pt>
              <c:pt idx="30">
                <c:v>0.6507171599222189</c:v>
              </c:pt>
              <c:pt idx="31">
                <c:v>0.6508250740711492</c:v>
              </c:pt>
              <c:pt idx="32">
                <c:v>0.65113551273142478</c:v>
              </c:pt>
              <c:pt idx="33">
                <c:v>0.64115941751017258</c:v>
              </c:pt>
              <c:pt idx="34">
                <c:v>0.64149989796175566</c:v>
              </c:pt>
              <c:pt idx="35">
                <c:v>0.64183780138288782</c:v>
              </c:pt>
              <c:pt idx="36">
                <c:v>0.64206673865851371</c:v>
              </c:pt>
              <c:pt idx="37">
                <c:v>0.64239873279861426</c:v>
              </c:pt>
              <c:pt idx="38">
                <c:v>0.64272188326253799</c:v>
              </c:pt>
              <c:pt idx="39">
                <c:v>0.64293609466199031</c:v>
              </c:pt>
              <c:pt idx="40">
                <c:v>0.64324238602952843</c:v>
              </c:pt>
              <c:pt idx="41">
                <c:v>0.64353734759210879</c:v>
              </c:pt>
              <c:pt idx="42">
                <c:v>0.64383179978330451</c:v>
              </c:pt>
              <c:pt idx="43">
                <c:v>0.64401858104276843</c:v>
              </c:pt>
              <c:pt idx="44">
                <c:v>0.64400470457876546</c:v>
              </c:pt>
              <c:pt idx="45">
                <c:v>0.64395568179096641</c:v>
              </c:pt>
              <c:pt idx="46">
                <c:v>0.64391292833855485</c:v>
              </c:pt>
              <c:pt idx="47">
                <c:v>0.64385070647247511</c:v>
              </c:pt>
              <c:pt idx="48">
                <c:v>0.64388400398530332</c:v>
              </c:pt>
              <c:pt idx="49">
                <c:v>0.64381403301803597</c:v>
              </c:pt>
              <c:pt idx="50">
                <c:v>0.64372473653018247</c:v>
              </c:pt>
              <c:pt idx="51">
                <c:v>0.64371701091655964</c:v>
              </c:pt>
              <c:pt idx="52">
                <c:v>0.64370451587615052</c:v>
              </c:pt>
              <c:pt idx="53">
                <c:v>0.6436774791380796</c:v>
              </c:pt>
              <c:pt idx="54">
                <c:v>0.64364359507265156</c:v>
              </c:pt>
              <c:pt idx="55">
                <c:v>0.64368976918263465</c:v>
              </c:pt>
              <c:pt idx="56">
                <c:v>0.64371230723684913</c:v>
              </c:pt>
              <c:pt idx="57">
                <c:v>0.64370828619858456</c:v>
              </c:pt>
              <c:pt idx="58">
                <c:v>0.64368058156955976</c:v>
              </c:pt>
              <c:pt idx="59">
                <c:v>0.64371310094128986</c:v>
              </c:pt>
              <c:pt idx="60">
                <c:v>0.64372047834697588</c:v>
              </c:pt>
            </c:numLit>
          </c:val>
          <c:smooth val="0"/>
          <c:extLst>
            <c:ext xmlns:c16="http://schemas.microsoft.com/office/drawing/2014/chart" uri="{C3380CC4-5D6E-409C-BE32-E72D297353CC}">
              <c16:uniqueId val="{00000002-1A8E-4162-9040-EDCD88F7CB2A}"/>
            </c:ext>
          </c:extLst>
        </c:ser>
        <c:ser>
          <c:idx val="4"/>
          <c:order val="3"/>
          <c:tx>
            <c:v>1%</c:v>
          </c:tx>
          <c:spPr>
            <a:ln w="22225">
              <a:solidFill>
                <a:srgbClr val="800000"/>
              </a:solidFill>
            </a:ln>
          </c:spPr>
          <c:marker>
            <c:symbol val="none"/>
          </c:marker>
          <c:cat>
            <c:numLit>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Lit>
          </c:cat>
          <c:val>
            <c:numLit>
              <c:formatCode>General</c:formatCode>
              <c:ptCount val="61"/>
              <c:pt idx="0">
                <c:v>0.66914829026925615</c:v>
              </c:pt>
              <c:pt idx="1">
                <c:v>0.66542278180217884</c:v>
              </c:pt>
              <c:pt idx="2">
                <c:v>0.64084754648772269</c:v>
              </c:pt>
              <c:pt idx="3">
                <c:v>0.63415891894969278</c:v>
              </c:pt>
              <c:pt idx="4">
                <c:v>0.62585522818825468</c:v>
              </c:pt>
              <c:pt idx="5">
                <c:v>0.62407666488334457</c:v>
              </c:pt>
              <c:pt idx="6">
                <c:v>0.6288233556463424</c:v>
              </c:pt>
              <c:pt idx="7">
                <c:v>0.63056529377587778</c:v>
              </c:pt>
              <c:pt idx="8">
                <c:v>0.62854281308895088</c:v>
              </c:pt>
              <c:pt idx="9">
                <c:v>0.63123617768640883</c:v>
              </c:pt>
              <c:pt idx="10">
                <c:v>0.61615412370562483</c:v>
              </c:pt>
              <c:pt idx="11">
                <c:v>0.62079873821986131</c:v>
              </c:pt>
              <c:pt idx="12">
                <c:v>0.62401860422770339</c:v>
              </c:pt>
              <c:pt idx="13">
                <c:v>0.62282062392828796</c:v>
              </c:pt>
              <c:pt idx="14">
                <c:v>0.62472421675483925</c:v>
              </c:pt>
              <c:pt idx="15">
                <c:v>0.6233707605691523</c:v>
              </c:pt>
              <c:pt idx="16">
                <c:v>0.60978761620340605</c:v>
              </c:pt>
              <c:pt idx="17">
                <c:v>0.62991625627490044</c:v>
              </c:pt>
              <c:pt idx="18">
                <c:v>0.63614488792453328</c:v>
              </c:pt>
              <c:pt idx="19">
                <c:v>0.63685367499996126</c:v>
              </c:pt>
              <c:pt idx="20">
                <c:v>0.63631736543753925</c:v>
              </c:pt>
              <c:pt idx="21">
                <c:v>0.64723098974327931</c:v>
              </c:pt>
              <c:pt idx="22">
                <c:v>0.64703179208977368</c:v>
              </c:pt>
              <c:pt idx="23">
                <c:v>0.64777656408567952</c:v>
              </c:pt>
              <c:pt idx="24">
                <c:v>0.64908070384550443</c:v>
              </c:pt>
              <c:pt idx="25">
                <c:v>0.64896693556283391</c:v>
              </c:pt>
              <c:pt idx="26">
                <c:v>0.64975998763027132</c:v>
              </c:pt>
              <c:pt idx="27">
                <c:v>0.64043778377737426</c:v>
              </c:pt>
              <c:pt idx="28">
                <c:v>0.64082870559688154</c:v>
              </c:pt>
              <c:pt idx="29">
                <c:v>0.65199260289381133</c:v>
              </c:pt>
              <c:pt idx="30">
                <c:v>0.65230319372622059</c:v>
              </c:pt>
              <c:pt idx="31">
                <c:v>0.65289583028583575</c:v>
              </c:pt>
              <c:pt idx="32">
                <c:v>0.65324931484333748</c:v>
              </c:pt>
              <c:pt idx="33">
                <c:v>0.64381227473436142</c:v>
              </c:pt>
              <c:pt idx="34">
                <c:v>0.64414127287817302</c:v>
              </c:pt>
              <c:pt idx="35">
                <c:v>0.64451131679410523</c:v>
              </c:pt>
              <c:pt idx="36">
                <c:v>0.64493164704328809</c:v>
              </c:pt>
              <c:pt idx="37">
                <c:v>0.64516865898138631</c:v>
              </c:pt>
              <c:pt idx="38">
                <c:v>0.64555039973944406</c:v>
              </c:pt>
              <c:pt idx="39">
                <c:v>0.64586784716526169</c:v>
              </c:pt>
              <c:pt idx="40">
                <c:v>0.64621672921986095</c:v>
              </c:pt>
              <c:pt idx="41">
                <c:v>0.64650709111314508</c:v>
              </c:pt>
              <c:pt idx="42">
                <c:v>0.64683474184187106</c:v>
              </c:pt>
              <c:pt idx="43">
                <c:v>0.6470977421377927</c:v>
              </c:pt>
              <c:pt idx="44">
                <c:v>0.64709490253943214</c:v>
              </c:pt>
              <c:pt idx="45">
                <c:v>0.64710127182756438</c:v>
              </c:pt>
              <c:pt idx="46">
                <c:v>0.64705723959233041</c:v>
              </c:pt>
              <c:pt idx="47">
                <c:v>0.64704685666398098</c:v>
              </c:pt>
              <c:pt idx="48">
                <c:v>0.64707446217897369</c:v>
              </c:pt>
              <c:pt idx="49">
                <c:v>0.64704791595839362</c:v>
              </c:pt>
              <c:pt idx="50">
                <c:v>0.64695749021343307</c:v>
              </c:pt>
              <c:pt idx="51">
                <c:v>0.64700093597691632</c:v>
              </c:pt>
              <c:pt idx="52">
                <c:v>0.64698486829824542</c:v>
              </c:pt>
              <c:pt idx="53">
                <c:v>0.64691891136714297</c:v>
              </c:pt>
              <c:pt idx="54">
                <c:v>0.64698433678102385</c:v>
              </c:pt>
              <c:pt idx="55">
                <c:v>0.64691285832775092</c:v>
              </c:pt>
              <c:pt idx="56">
                <c:v>0.64696081162476593</c:v>
              </c:pt>
              <c:pt idx="57">
                <c:v>0.64693714041560568</c:v>
              </c:pt>
              <c:pt idx="58">
                <c:v>0.64694663552510201</c:v>
              </c:pt>
              <c:pt idx="59">
                <c:v>0.64697612846991126</c:v>
              </c:pt>
              <c:pt idx="60">
                <c:v>0.64695042354512489</c:v>
              </c:pt>
            </c:numLit>
          </c:val>
          <c:smooth val="0"/>
          <c:extLst>
            <c:ext xmlns:c16="http://schemas.microsoft.com/office/drawing/2014/chart" uri="{C3380CC4-5D6E-409C-BE32-E72D297353CC}">
              <c16:uniqueId val="{00000003-1A8E-4162-9040-EDCD88F7CB2A}"/>
            </c:ext>
          </c:extLst>
        </c:ser>
        <c:dLbls>
          <c:showLegendKey val="0"/>
          <c:showVal val="0"/>
          <c:showCatName val="0"/>
          <c:showSerName val="0"/>
          <c:showPercent val="0"/>
          <c:showBubbleSize val="0"/>
        </c:dLbls>
        <c:smooth val="0"/>
        <c:axId val="142774272"/>
        <c:axId val="142776192"/>
      </c:lineChart>
      <c:catAx>
        <c:axId val="142774272"/>
        <c:scaling>
          <c:orientation val="minMax"/>
        </c:scaling>
        <c:delete val="0"/>
        <c:axPos val="b"/>
        <c:title>
          <c:tx>
            <c:rich>
              <a:bodyPr/>
              <a:lstStyle/>
              <a:p>
                <a:pPr>
                  <a:defRPr/>
                </a:pPr>
                <a:r>
                  <a:rPr lang="en-US"/>
                  <a:t>génération</a:t>
                </a:r>
              </a:p>
            </c:rich>
          </c:tx>
          <c:layout>
            <c:manualLayout>
              <c:xMode val="edge"/>
              <c:yMode val="edge"/>
              <c:x val="0.73834116809116801"/>
              <c:y val="0.64575879629629629"/>
            </c:manualLayout>
          </c:layout>
          <c:overlay val="0"/>
        </c:title>
        <c:numFmt formatCode="General" sourceLinked="1"/>
        <c:majorTickMark val="out"/>
        <c:minorTickMark val="none"/>
        <c:tickLblPos val="nextTo"/>
        <c:txPr>
          <a:bodyPr rot="-5400000" vert="horz"/>
          <a:lstStyle/>
          <a:p>
            <a:pPr>
              <a:defRPr/>
            </a:pPr>
            <a:endParaRPr lang="fr-FR"/>
          </a:p>
        </c:txPr>
        <c:crossAx val="142776192"/>
        <c:crosses val="autoZero"/>
        <c:auto val="1"/>
        <c:lblAlgn val="ctr"/>
        <c:lblOffset val="100"/>
        <c:tickLblSkip val="10"/>
        <c:noMultiLvlLbl val="0"/>
      </c:catAx>
      <c:valAx>
        <c:axId val="142776192"/>
        <c:scaling>
          <c:orientation val="minMax"/>
          <c:max val="0.75000000000000011"/>
          <c:min val="0.5"/>
        </c:scaling>
        <c:delete val="0"/>
        <c:axPos val="l"/>
        <c:majorGridlines/>
        <c:title>
          <c:tx>
            <c:rich>
              <a:bodyPr rot="-5400000" vert="horz"/>
              <a:lstStyle/>
              <a:p>
                <a:pPr>
                  <a:defRPr/>
                </a:pPr>
                <a:r>
                  <a:rPr lang="en-US"/>
                  <a:t>en % du dernier salaire net</a:t>
                </a:r>
              </a:p>
            </c:rich>
          </c:tx>
          <c:layout>
            <c:manualLayout>
              <c:xMode val="edge"/>
              <c:yMode val="edge"/>
              <c:x val="2.1335470085470077E-3"/>
              <c:y val="4.7095833333333337E-2"/>
            </c:manualLayout>
          </c:layout>
          <c:overlay val="0"/>
        </c:title>
        <c:numFmt formatCode="0%" sourceLinked="0"/>
        <c:majorTickMark val="out"/>
        <c:minorTickMark val="none"/>
        <c:tickLblPos val="nextTo"/>
        <c:crossAx val="142774272"/>
        <c:crosses val="autoZero"/>
        <c:crossBetween val="between"/>
        <c:majorUnit val="5.000000000000001E-2"/>
      </c:valAx>
    </c:plotArea>
    <c:legend>
      <c:legendPos val="b"/>
      <c:layout>
        <c:manualLayout>
          <c:xMode val="edge"/>
          <c:yMode val="edge"/>
          <c:x val="1.6152222222222221E-2"/>
          <c:y val="0.89870833333333333"/>
          <c:w val="0.97710296296296295"/>
          <c:h val="0.10129166666666667"/>
        </c:manualLayout>
      </c:layout>
      <c:overlay val="0"/>
    </c:legend>
    <c:plotVisOnly val="1"/>
    <c:dispBlanksAs val="gap"/>
    <c:showDLblsOverMax val="0"/>
  </c:chart>
  <c:spPr>
    <a:solidFill>
      <a:schemeClr val="tx2">
        <a:lumMod val="20000"/>
        <a:lumOff val="80000"/>
      </a:schemeClr>
    </a:solidFill>
  </c:spPr>
  <c:txPr>
    <a:bodyPr/>
    <a:lstStyle/>
    <a:p>
      <a:pPr>
        <a:defRPr>
          <a:solidFill>
            <a:srgbClr val="002060"/>
          </a:solidFill>
        </a:defRPr>
      </a:pPr>
      <a:endParaRPr lang="fr-FR"/>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59298433048433"/>
          <c:y val="3.5880555555555554E-2"/>
          <c:w val="0.75703774928774925"/>
          <c:h val="0.71216990740740738"/>
        </c:manualLayout>
      </c:layout>
      <c:lineChart>
        <c:grouping val="standard"/>
        <c:varyColors val="0"/>
        <c:ser>
          <c:idx val="1"/>
          <c:order val="0"/>
          <c:tx>
            <c:v>1,8%</c:v>
          </c:tx>
          <c:spPr>
            <a:ln w="22225">
              <a:solidFill>
                <a:srgbClr val="006600"/>
              </a:solidFill>
            </a:ln>
          </c:spPr>
          <c:marker>
            <c:symbol val="none"/>
          </c:marker>
          <c:cat>
            <c:numLit>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Lit>
          </c:cat>
          <c:val>
            <c:numLit>
              <c:formatCode>General</c:formatCode>
              <c:ptCount val="61"/>
              <c:pt idx="0">
                <c:v>0.66914829026925615</c:v>
              </c:pt>
              <c:pt idx="1">
                <c:v>0.66542278180217884</c:v>
              </c:pt>
              <c:pt idx="2">
                <c:v>0.64084754648772269</c:v>
              </c:pt>
              <c:pt idx="3">
                <c:v>0.63415891894969278</c:v>
              </c:pt>
              <c:pt idx="4">
                <c:v>0.62585522818825468</c:v>
              </c:pt>
              <c:pt idx="5">
                <c:v>0.62407666488334457</c:v>
              </c:pt>
              <c:pt idx="6">
                <c:v>0.6288233556463424</c:v>
              </c:pt>
              <c:pt idx="7">
                <c:v>0.63056529377587778</c:v>
              </c:pt>
              <c:pt idx="8">
                <c:v>0.62854281308895088</c:v>
              </c:pt>
              <c:pt idx="9">
                <c:v>0.63123617768640883</c:v>
              </c:pt>
              <c:pt idx="10">
                <c:v>0.61615412370562483</c:v>
              </c:pt>
              <c:pt idx="11">
                <c:v>0.62079873821986131</c:v>
              </c:pt>
              <c:pt idx="12">
                <c:v>0.62401860422770339</c:v>
              </c:pt>
              <c:pt idx="13">
                <c:v>0.62282062392828796</c:v>
              </c:pt>
              <c:pt idx="14">
                <c:v>0.62472421675483925</c:v>
              </c:pt>
              <c:pt idx="15">
                <c:v>0.6233707605691523</c:v>
              </c:pt>
              <c:pt idx="16">
                <c:v>0.60978761620340605</c:v>
              </c:pt>
              <c:pt idx="17">
                <c:v>0.62615186923512167</c:v>
              </c:pt>
              <c:pt idx="18">
                <c:v>0.6278692130742819</c:v>
              </c:pt>
              <c:pt idx="19">
                <c:v>0.62533241189755073</c:v>
              </c:pt>
              <c:pt idx="20">
                <c:v>0.62245615507104934</c:v>
              </c:pt>
              <c:pt idx="21">
                <c:v>0.62771243094310869</c:v>
              </c:pt>
              <c:pt idx="22">
                <c:v>0.62496769683539932</c:v>
              </c:pt>
              <c:pt idx="23">
                <c:v>0.62042666298712068</c:v>
              </c:pt>
              <c:pt idx="24">
                <c:v>0.61952745520841879</c:v>
              </c:pt>
              <c:pt idx="25">
                <c:v>0.61561005308213512</c:v>
              </c:pt>
              <c:pt idx="26">
                <c:v>0.61270046388167732</c:v>
              </c:pt>
              <c:pt idx="27">
                <c:v>0.59920478441070402</c:v>
              </c:pt>
              <c:pt idx="28">
                <c:v>0.59573137950864452</c:v>
              </c:pt>
              <c:pt idx="29">
                <c:v>0.60585108411955746</c:v>
              </c:pt>
              <c:pt idx="30">
                <c:v>0.60170686011246111</c:v>
              </c:pt>
              <c:pt idx="31">
                <c:v>0.59826303753952315</c:v>
              </c:pt>
              <c:pt idx="32">
                <c:v>0.59456766566318764</c:v>
              </c:pt>
              <c:pt idx="33">
                <c:v>0.58200947438786643</c:v>
              </c:pt>
              <c:pt idx="34">
                <c:v>0.57948302339055779</c:v>
              </c:pt>
              <c:pt idx="35">
                <c:v>0.57585430830265405</c:v>
              </c:pt>
              <c:pt idx="36">
                <c:v>0.57335824711065053</c:v>
              </c:pt>
              <c:pt idx="37">
                <c:v>0.57095469432804835</c:v>
              </c:pt>
              <c:pt idx="38">
                <c:v>0.5673078208537442</c:v>
              </c:pt>
              <c:pt idx="39">
                <c:v>0.56473514089712218</c:v>
              </c:pt>
              <c:pt idx="40">
                <c:v>0.56224206382819419</c:v>
              </c:pt>
              <c:pt idx="41">
                <c:v>0.55975947844848029</c:v>
              </c:pt>
              <c:pt idx="42">
                <c:v>0.55612263293902287</c:v>
              </c:pt>
              <c:pt idx="43">
                <c:v>0.55356844573772812</c:v>
              </c:pt>
              <c:pt idx="44">
                <c:v>0.55084604650732971</c:v>
              </c:pt>
              <c:pt idx="45">
                <c:v>0.54693308262390317</c:v>
              </c:pt>
              <c:pt idx="46">
                <c:v>0.54413713907581418</c:v>
              </c:pt>
              <c:pt idx="47">
                <c:v>0.54142445935175454</c:v>
              </c:pt>
              <c:pt idx="48">
                <c:v>0.53745099276197961</c:v>
              </c:pt>
              <c:pt idx="49">
                <c:v>0.53469033636371932</c:v>
              </c:pt>
              <c:pt idx="50">
                <c:v>0.53200535950647021</c:v>
              </c:pt>
              <c:pt idx="51">
                <c:v>0.52804842204961588</c:v>
              </c:pt>
              <c:pt idx="52">
                <c:v>0.52531732607038206</c:v>
              </c:pt>
              <c:pt idx="53">
                <c:v>0.52266155551913618</c:v>
              </c:pt>
              <c:pt idx="54">
                <c:v>0.5199424807242935</c:v>
              </c:pt>
              <c:pt idx="55">
                <c:v>0.51604731109209956</c:v>
              </c:pt>
              <c:pt idx="56">
                <c:v>0.51342345411207246</c:v>
              </c:pt>
              <c:pt idx="57">
                <c:v>0.51072405158420853</c:v>
              </c:pt>
              <c:pt idx="58">
                <c:v>0.50683541376460151</c:v>
              </c:pt>
              <c:pt idx="59">
                <c:v>0.50415190284987244</c:v>
              </c:pt>
              <c:pt idx="60">
                <c:v>0.5015283645794808</c:v>
              </c:pt>
            </c:numLit>
          </c:val>
          <c:smooth val="0"/>
          <c:extLst>
            <c:ext xmlns:c16="http://schemas.microsoft.com/office/drawing/2014/chart" uri="{C3380CC4-5D6E-409C-BE32-E72D297353CC}">
              <c16:uniqueId val="{00000000-7537-482B-A198-95FEB68F5F16}"/>
            </c:ext>
          </c:extLst>
        </c:ser>
        <c:ser>
          <c:idx val="2"/>
          <c:order val="1"/>
          <c:tx>
            <c:v>1,5%</c:v>
          </c:tx>
          <c:spPr>
            <a:ln w="22225">
              <a:solidFill>
                <a:schemeClr val="accent5">
                  <a:lumMod val="75000"/>
                </a:schemeClr>
              </a:solidFill>
            </a:ln>
          </c:spPr>
          <c:marker>
            <c:symbol val="none"/>
          </c:marker>
          <c:cat>
            <c:numLit>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Lit>
          </c:cat>
          <c:val>
            <c:numLit>
              <c:formatCode>General</c:formatCode>
              <c:ptCount val="61"/>
              <c:pt idx="0">
                <c:v>0.66914829026925615</c:v>
              </c:pt>
              <c:pt idx="1">
                <c:v>0.66542278180217884</c:v>
              </c:pt>
              <c:pt idx="2">
                <c:v>0.64084754648772269</c:v>
              </c:pt>
              <c:pt idx="3">
                <c:v>0.63415891894969278</c:v>
              </c:pt>
              <c:pt idx="4">
                <c:v>0.62585522818825468</c:v>
              </c:pt>
              <c:pt idx="5">
                <c:v>0.62407666488334457</c:v>
              </c:pt>
              <c:pt idx="6">
                <c:v>0.6288233556463424</c:v>
              </c:pt>
              <c:pt idx="7">
                <c:v>0.63056529377587778</c:v>
              </c:pt>
              <c:pt idx="8">
                <c:v>0.62854281308895088</c:v>
              </c:pt>
              <c:pt idx="9">
                <c:v>0.63123617768640883</c:v>
              </c:pt>
              <c:pt idx="10">
                <c:v>0.61615412370562483</c:v>
              </c:pt>
              <c:pt idx="11">
                <c:v>0.62079873821986131</c:v>
              </c:pt>
              <c:pt idx="12">
                <c:v>0.62401860422770339</c:v>
              </c:pt>
              <c:pt idx="13">
                <c:v>0.62282062392828796</c:v>
              </c:pt>
              <c:pt idx="14">
                <c:v>0.62472421675483925</c:v>
              </c:pt>
              <c:pt idx="15">
                <c:v>0.6233707605691523</c:v>
              </c:pt>
              <c:pt idx="16">
                <c:v>0.60978761620340605</c:v>
              </c:pt>
              <c:pt idx="17">
                <c:v>0.62615186923512167</c:v>
              </c:pt>
              <c:pt idx="18">
                <c:v>0.6278692130742819</c:v>
              </c:pt>
              <c:pt idx="19">
                <c:v>0.62533241189755073</c:v>
              </c:pt>
              <c:pt idx="20">
                <c:v>0.62245615507104934</c:v>
              </c:pt>
              <c:pt idx="21">
                <c:v>0.62769718626771831</c:v>
              </c:pt>
              <c:pt idx="22">
                <c:v>0.62490580454915257</c:v>
              </c:pt>
              <c:pt idx="23">
                <c:v>0.62157865828629544</c:v>
              </c:pt>
              <c:pt idx="24">
                <c:v>0.62007261756493648</c:v>
              </c:pt>
              <c:pt idx="25">
                <c:v>0.61653541805986445</c:v>
              </c:pt>
              <c:pt idx="26">
                <c:v>0.61345372618308003</c:v>
              </c:pt>
              <c:pt idx="27">
                <c:v>0.60079148938213101</c:v>
              </c:pt>
              <c:pt idx="28">
                <c:v>0.597271899916067</c:v>
              </c:pt>
              <c:pt idx="29">
                <c:v>0.6066412195744777</c:v>
              </c:pt>
              <c:pt idx="30">
                <c:v>0.60236865672849149</c:v>
              </c:pt>
              <c:pt idx="31">
                <c:v>0.59942288265587906</c:v>
              </c:pt>
              <c:pt idx="32">
                <c:v>0.59688256817151653</c:v>
              </c:pt>
              <c:pt idx="33">
                <c:v>0.58355871963875361</c:v>
              </c:pt>
              <c:pt idx="34">
                <c:v>0.58117771792242678</c:v>
              </c:pt>
              <c:pt idx="35">
                <c:v>0.5787313919830317</c:v>
              </c:pt>
              <c:pt idx="36">
                <c:v>0.57520166759259816</c:v>
              </c:pt>
              <c:pt idx="37">
                <c:v>0.57275547535012061</c:v>
              </c:pt>
              <c:pt idx="38">
                <c:v>0.5702480003332604</c:v>
              </c:pt>
              <c:pt idx="39">
                <c:v>0.56778694791917572</c:v>
              </c:pt>
              <c:pt idx="40">
                <c:v>0.56419906158675592</c:v>
              </c:pt>
              <c:pt idx="41">
                <c:v>0.56173574147590899</c:v>
              </c:pt>
              <c:pt idx="42">
                <c:v>0.5592256247214813</c:v>
              </c:pt>
              <c:pt idx="43">
                <c:v>0.55555347064191418</c:v>
              </c:pt>
              <c:pt idx="44">
                <c:v>0.5528703702551051</c:v>
              </c:pt>
              <c:pt idx="45">
                <c:v>0.55012098488080952</c:v>
              </c:pt>
              <c:pt idx="46">
                <c:v>0.54617973222108129</c:v>
              </c:pt>
              <c:pt idx="47">
                <c:v>0.54336287686397977</c:v>
              </c:pt>
              <c:pt idx="48">
                <c:v>0.54068038030169785</c:v>
              </c:pt>
              <c:pt idx="49">
                <c:v>0.53677446195439904</c:v>
              </c:pt>
              <c:pt idx="50">
                <c:v>0.53402187778166998</c:v>
              </c:pt>
              <c:pt idx="51">
                <c:v>0.53131829253210139</c:v>
              </c:pt>
              <c:pt idx="52">
                <c:v>0.52736918310831238</c:v>
              </c:pt>
              <c:pt idx="53">
                <c:v>0.52468950881935117</c:v>
              </c:pt>
              <c:pt idx="54">
                <c:v>0.52197901290482873</c:v>
              </c:pt>
              <c:pt idx="55">
                <c:v>0.51932137509474841</c:v>
              </c:pt>
              <c:pt idx="56">
                <c:v>0.51541348322343927</c:v>
              </c:pt>
              <c:pt idx="57">
                <c:v>0.51276250063244766</c:v>
              </c:pt>
              <c:pt idx="58">
                <c:v>0.51007833707339123</c:v>
              </c:pt>
              <c:pt idx="59">
                <c:v>0.50620434190788066</c:v>
              </c:pt>
              <c:pt idx="60">
                <c:v>0.50353731357687948</c:v>
              </c:pt>
            </c:numLit>
          </c:val>
          <c:smooth val="0"/>
          <c:extLst>
            <c:ext xmlns:c16="http://schemas.microsoft.com/office/drawing/2014/chart" uri="{C3380CC4-5D6E-409C-BE32-E72D297353CC}">
              <c16:uniqueId val="{00000001-7537-482B-A198-95FEB68F5F16}"/>
            </c:ext>
          </c:extLst>
        </c:ser>
        <c:ser>
          <c:idx val="3"/>
          <c:order val="2"/>
          <c:tx>
            <c:v>1,3%</c:v>
          </c:tx>
          <c:spPr>
            <a:ln w="22225">
              <a:solidFill>
                <a:schemeClr val="accent6">
                  <a:lumMod val="75000"/>
                </a:schemeClr>
              </a:solidFill>
            </a:ln>
          </c:spPr>
          <c:marker>
            <c:symbol val="none"/>
          </c:marker>
          <c:cat>
            <c:numLit>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Lit>
          </c:cat>
          <c:val>
            <c:numLit>
              <c:formatCode>General</c:formatCode>
              <c:ptCount val="61"/>
              <c:pt idx="0">
                <c:v>0.66914829026925615</c:v>
              </c:pt>
              <c:pt idx="1">
                <c:v>0.66542278180217884</c:v>
              </c:pt>
              <c:pt idx="2">
                <c:v>0.64084754648772269</c:v>
              </c:pt>
              <c:pt idx="3">
                <c:v>0.63415891894969278</c:v>
              </c:pt>
              <c:pt idx="4">
                <c:v>0.62585522818825468</c:v>
              </c:pt>
              <c:pt idx="5">
                <c:v>0.62407666488334457</c:v>
              </c:pt>
              <c:pt idx="6">
                <c:v>0.6288233556463424</c:v>
              </c:pt>
              <c:pt idx="7">
                <c:v>0.63056529377587778</c:v>
              </c:pt>
              <c:pt idx="8">
                <c:v>0.62854281308895088</c:v>
              </c:pt>
              <c:pt idx="9">
                <c:v>0.63123617768640883</c:v>
              </c:pt>
              <c:pt idx="10">
                <c:v>0.61615412370562483</c:v>
              </c:pt>
              <c:pt idx="11">
                <c:v>0.62079873821986131</c:v>
              </c:pt>
              <c:pt idx="12">
                <c:v>0.62401860422770339</c:v>
              </c:pt>
              <c:pt idx="13">
                <c:v>0.62282062392828796</c:v>
              </c:pt>
              <c:pt idx="14">
                <c:v>0.62472421675483925</c:v>
              </c:pt>
              <c:pt idx="15">
                <c:v>0.6233707605691523</c:v>
              </c:pt>
              <c:pt idx="16">
                <c:v>0.60978761620340605</c:v>
              </c:pt>
              <c:pt idx="17">
                <c:v>0.62615186923512167</c:v>
              </c:pt>
              <c:pt idx="18">
                <c:v>0.6278692130742819</c:v>
              </c:pt>
              <c:pt idx="19">
                <c:v>0.62533241189755073</c:v>
              </c:pt>
              <c:pt idx="20">
                <c:v>0.62245615507104934</c:v>
              </c:pt>
              <c:pt idx="21">
                <c:v>0.6278169166264761</c:v>
              </c:pt>
              <c:pt idx="22">
                <c:v>0.62482212232028211</c:v>
              </c:pt>
              <c:pt idx="23">
                <c:v>0.62167254978884678</c:v>
              </c:pt>
              <c:pt idx="24">
                <c:v>0.62034890228575479</c:v>
              </c:pt>
              <c:pt idx="25">
                <c:v>0.6174327335703782</c:v>
              </c:pt>
              <c:pt idx="26">
                <c:v>0.61442129518578537</c:v>
              </c:pt>
              <c:pt idx="27">
                <c:v>0.60217987223483183</c:v>
              </c:pt>
              <c:pt idx="28">
                <c:v>0.59868460930155709</c:v>
              </c:pt>
              <c:pt idx="29">
                <c:v>0.60706393799515901</c:v>
              </c:pt>
              <c:pt idx="30">
                <c:v>0.60319427991744334</c:v>
              </c:pt>
              <c:pt idx="31">
                <c:v>0.60056810059698751</c:v>
              </c:pt>
              <c:pt idx="32">
                <c:v>0.59807271920867144</c:v>
              </c:pt>
              <c:pt idx="33">
                <c:v>0.5850723861218412</c:v>
              </c:pt>
              <c:pt idx="34">
                <c:v>0.58264721702807454</c:v>
              </c:pt>
              <c:pt idx="35">
                <c:v>0.58028925247732599</c:v>
              </c:pt>
              <c:pt idx="36">
                <c:v>0.57672923503168305</c:v>
              </c:pt>
              <c:pt idx="37">
                <c:v>0.57430830979138525</c:v>
              </c:pt>
              <c:pt idx="38">
                <c:v>0.57184343356953704</c:v>
              </c:pt>
              <c:pt idx="39">
                <c:v>0.56822768127606404</c:v>
              </c:pt>
              <c:pt idx="40">
                <c:v>0.56580317514323819</c:v>
              </c:pt>
              <c:pt idx="41">
                <c:v>0.56334945640312273</c:v>
              </c:pt>
              <c:pt idx="42">
                <c:v>0.55978907443727999</c:v>
              </c:pt>
              <c:pt idx="43">
                <c:v>0.55729077540746352</c:v>
              </c:pt>
              <c:pt idx="44">
                <c:v>0.55456940368322538</c:v>
              </c:pt>
              <c:pt idx="45">
                <c:v>0.5518020172894893</c:v>
              </c:pt>
              <c:pt idx="46">
                <c:v>0.54789978937656258</c:v>
              </c:pt>
              <c:pt idx="47">
                <c:v>0.54518879927209041</c:v>
              </c:pt>
              <c:pt idx="48">
                <c:v>0.54237171335621437</c:v>
              </c:pt>
              <c:pt idx="49">
                <c:v>0.53855025071025975</c:v>
              </c:pt>
              <c:pt idx="50">
                <c:v>0.53579024390414942</c:v>
              </c:pt>
              <c:pt idx="51">
                <c:v>0.53300657867916423</c:v>
              </c:pt>
              <c:pt idx="52">
                <c:v>0.52918710647063816</c:v>
              </c:pt>
              <c:pt idx="53">
                <c:v>0.52646837106739075</c:v>
              </c:pt>
              <c:pt idx="54">
                <c:v>0.52374492590095689</c:v>
              </c:pt>
              <c:pt idx="55">
                <c:v>0.51994361948781409</c:v>
              </c:pt>
              <c:pt idx="56">
                <c:v>0.51720271020338504</c:v>
              </c:pt>
              <c:pt idx="57">
                <c:v>0.51451784272658896</c:v>
              </c:pt>
              <c:pt idx="58">
                <c:v>0.51071142292782823</c:v>
              </c:pt>
              <c:pt idx="59">
                <c:v>0.50800509683148931</c:v>
              </c:pt>
              <c:pt idx="60">
                <c:v>0.5053571774659964</c:v>
              </c:pt>
            </c:numLit>
          </c:val>
          <c:smooth val="0"/>
          <c:extLst>
            <c:ext xmlns:c16="http://schemas.microsoft.com/office/drawing/2014/chart" uri="{C3380CC4-5D6E-409C-BE32-E72D297353CC}">
              <c16:uniqueId val="{00000002-7537-482B-A198-95FEB68F5F16}"/>
            </c:ext>
          </c:extLst>
        </c:ser>
        <c:ser>
          <c:idx val="4"/>
          <c:order val="3"/>
          <c:tx>
            <c:v>1%</c:v>
          </c:tx>
          <c:spPr>
            <a:ln w="22225">
              <a:solidFill>
                <a:srgbClr val="800000"/>
              </a:solidFill>
            </a:ln>
          </c:spPr>
          <c:marker>
            <c:symbol val="none"/>
          </c:marker>
          <c:cat>
            <c:numLit>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Lit>
          </c:cat>
          <c:val>
            <c:numLit>
              <c:formatCode>General</c:formatCode>
              <c:ptCount val="61"/>
              <c:pt idx="0">
                <c:v>0.66914829026925615</c:v>
              </c:pt>
              <c:pt idx="1">
                <c:v>0.66542278180217884</c:v>
              </c:pt>
              <c:pt idx="2">
                <c:v>0.64084754648772269</c:v>
              </c:pt>
              <c:pt idx="3">
                <c:v>0.63415891894969278</c:v>
              </c:pt>
              <c:pt idx="4">
                <c:v>0.62585522818825468</c:v>
              </c:pt>
              <c:pt idx="5">
                <c:v>0.62407666488334457</c:v>
              </c:pt>
              <c:pt idx="6">
                <c:v>0.6288233556463424</c:v>
              </c:pt>
              <c:pt idx="7">
                <c:v>0.63056529377587778</c:v>
              </c:pt>
              <c:pt idx="8">
                <c:v>0.62854281308895088</c:v>
              </c:pt>
              <c:pt idx="9">
                <c:v>0.63123617768640883</c:v>
              </c:pt>
              <c:pt idx="10">
                <c:v>0.61615412370562483</c:v>
              </c:pt>
              <c:pt idx="11">
                <c:v>0.62079873821986131</c:v>
              </c:pt>
              <c:pt idx="12">
                <c:v>0.62401860422770339</c:v>
              </c:pt>
              <c:pt idx="13">
                <c:v>0.62282062392828796</c:v>
              </c:pt>
              <c:pt idx="14">
                <c:v>0.62472421675483925</c:v>
              </c:pt>
              <c:pt idx="15">
                <c:v>0.6233707605691523</c:v>
              </c:pt>
              <c:pt idx="16">
                <c:v>0.60978761620340605</c:v>
              </c:pt>
              <c:pt idx="17">
                <c:v>0.62615186923512167</c:v>
              </c:pt>
              <c:pt idx="18">
                <c:v>0.62732997182066108</c:v>
              </c:pt>
              <c:pt idx="19">
                <c:v>0.62533241189755073</c:v>
              </c:pt>
              <c:pt idx="20">
                <c:v>0.62219233650832761</c:v>
              </c:pt>
              <c:pt idx="21">
                <c:v>0.62767148990252419</c:v>
              </c:pt>
              <c:pt idx="22">
                <c:v>0.62475998085153872</c:v>
              </c:pt>
              <c:pt idx="23">
                <c:v>0.62282772092130367</c:v>
              </c:pt>
              <c:pt idx="24">
                <c:v>0.62076002271389419</c:v>
              </c:pt>
              <c:pt idx="25">
                <c:v>0.61846257214712874</c:v>
              </c:pt>
              <c:pt idx="26">
                <c:v>0.61536937050314977</c:v>
              </c:pt>
              <c:pt idx="27">
                <c:v>0.60283504225579454</c:v>
              </c:pt>
              <c:pt idx="28">
                <c:v>0.60056124174470316</c:v>
              </c:pt>
              <c:pt idx="29">
                <c:v>0.60789326772024566</c:v>
              </c:pt>
              <c:pt idx="30">
                <c:v>0.60445247421761028</c:v>
              </c:pt>
              <c:pt idx="31">
                <c:v>0.60218405679729181</c:v>
              </c:pt>
              <c:pt idx="32">
                <c:v>0.59985800301796222</c:v>
              </c:pt>
              <c:pt idx="33">
                <c:v>0.58733509514570148</c:v>
              </c:pt>
              <c:pt idx="34">
                <c:v>0.58509127603624889</c:v>
              </c:pt>
              <c:pt idx="35">
                <c:v>0.58271226315875413</c:v>
              </c:pt>
              <c:pt idx="36">
                <c:v>0.57921655115498205</c:v>
              </c:pt>
              <c:pt idx="37">
                <c:v>0.57692958702662989</c:v>
              </c:pt>
              <c:pt idx="38">
                <c:v>0.57343044418359856</c:v>
              </c:pt>
              <c:pt idx="39">
                <c:v>0.57112023783426669</c:v>
              </c:pt>
              <c:pt idx="40">
                <c:v>0.56868163711253739</c:v>
              </c:pt>
              <c:pt idx="41">
                <c:v>0.56518524673464754</c:v>
              </c:pt>
              <c:pt idx="42">
                <c:v>0.56285057326346599</c:v>
              </c:pt>
              <c:pt idx="43">
                <c:v>0.56050144938700064</c:v>
              </c:pt>
              <c:pt idx="44">
                <c:v>0.55661603421704087</c:v>
              </c:pt>
              <c:pt idx="45">
                <c:v>0.55393630397459681</c:v>
              </c:pt>
              <c:pt idx="46">
                <c:v>0.55005435328832486</c:v>
              </c:pt>
              <c:pt idx="47">
                <c:v>0.54737492391311426</c:v>
              </c:pt>
              <c:pt idx="48">
                <c:v>0.54469873808183356</c:v>
              </c:pt>
              <c:pt idx="49">
                <c:v>0.54084953044649275</c:v>
              </c:pt>
              <c:pt idx="50">
                <c:v>0.5381695707596017</c:v>
              </c:pt>
              <c:pt idx="51">
                <c:v>0.53549365086279177</c:v>
              </c:pt>
              <c:pt idx="52">
                <c:v>0.53169021415198658</c:v>
              </c:pt>
              <c:pt idx="53">
                <c:v>0.52902528072490307</c:v>
              </c:pt>
              <c:pt idx="54">
                <c:v>0.52637036156460448</c:v>
              </c:pt>
              <c:pt idx="55">
                <c:v>0.52254336071133078</c:v>
              </c:pt>
              <c:pt idx="56">
                <c:v>0.51990177100384916</c:v>
              </c:pt>
              <c:pt idx="57">
                <c:v>0.5161882341219256</c:v>
              </c:pt>
              <c:pt idx="58">
                <c:v>0.51355088987767827</c:v>
              </c:pt>
              <c:pt idx="59">
                <c:v>0.51091361577232608</c:v>
              </c:pt>
              <c:pt idx="60">
                <c:v>0.50706868320877674</c:v>
              </c:pt>
            </c:numLit>
          </c:val>
          <c:smooth val="0"/>
          <c:extLst>
            <c:ext xmlns:c16="http://schemas.microsoft.com/office/drawing/2014/chart" uri="{C3380CC4-5D6E-409C-BE32-E72D297353CC}">
              <c16:uniqueId val="{00000003-7537-482B-A198-95FEB68F5F16}"/>
            </c:ext>
          </c:extLst>
        </c:ser>
        <c:dLbls>
          <c:showLegendKey val="0"/>
          <c:showVal val="0"/>
          <c:showCatName val="0"/>
          <c:showSerName val="0"/>
          <c:showPercent val="0"/>
          <c:showBubbleSize val="0"/>
        </c:dLbls>
        <c:smooth val="0"/>
        <c:axId val="143085952"/>
        <c:axId val="143087872"/>
      </c:lineChart>
      <c:catAx>
        <c:axId val="143085952"/>
        <c:scaling>
          <c:orientation val="minMax"/>
        </c:scaling>
        <c:delete val="0"/>
        <c:axPos val="b"/>
        <c:title>
          <c:tx>
            <c:rich>
              <a:bodyPr/>
              <a:lstStyle/>
              <a:p>
                <a:pPr>
                  <a:defRPr/>
                </a:pPr>
                <a:r>
                  <a:rPr lang="en-US"/>
                  <a:t>génération</a:t>
                </a:r>
              </a:p>
            </c:rich>
          </c:tx>
          <c:layout>
            <c:manualLayout>
              <c:xMode val="edge"/>
              <c:yMode val="edge"/>
              <c:x val="0.58456623931623919"/>
              <c:y val="0.64575879629629629"/>
            </c:manualLayout>
          </c:layout>
          <c:overlay val="0"/>
        </c:title>
        <c:numFmt formatCode="General" sourceLinked="1"/>
        <c:majorTickMark val="out"/>
        <c:minorTickMark val="none"/>
        <c:tickLblPos val="nextTo"/>
        <c:txPr>
          <a:bodyPr rot="-5400000" vert="horz"/>
          <a:lstStyle/>
          <a:p>
            <a:pPr>
              <a:defRPr/>
            </a:pPr>
            <a:endParaRPr lang="fr-FR"/>
          </a:p>
        </c:txPr>
        <c:crossAx val="143087872"/>
        <c:crosses val="autoZero"/>
        <c:auto val="1"/>
        <c:lblAlgn val="ctr"/>
        <c:lblOffset val="100"/>
        <c:tickLblSkip val="10"/>
        <c:noMultiLvlLbl val="0"/>
      </c:catAx>
      <c:valAx>
        <c:axId val="143087872"/>
        <c:scaling>
          <c:orientation val="minMax"/>
          <c:max val="0.75000000000000011"/>
          <c:min val="0.5"/>
        </c:scaling>
        <c:delete val="0"/>
        <c:axPos val="l"/>
        <c:majorGridlines/>
        <c:title>
          <c:tx>
            <c:rich>
              <a:bodyPr rot="-5400000" vert="horz"/>
              <a:lstStyle/>
              <a:p>
                <a:pPr>
                  <a:defRPr/>
                </a:pPr>
                <a:r>
                  <a:rPr lang="en-US"/>
                  <a:t>en % du dernier salaire net</a:t>
                </a:r>
              </a:p>
            </c:rich>
          </c:tx>
          <c:layout>
            <c:manualLayout>
              <c:xMode val="edge"/>
              <c:yMode val="edge"/>
              <c:x val="2.1335470085470077E-3"/>
              <c:y val="4.7095833333333337E-2"/>
            </c:manualLayout>
          </c:layout>
          <c:overlay val="0"/>
        </c:title>
        <c:numFmt formatCode="0%" sourceLinked="0"/>
        <c:majorTickMark val="out"/>
        <c:minorTickMark val="none"/>
        <c:tickLblPos val="nextTo"/>
        <c:crossAx val="143085952"/>
        <c:crosses val="autoZero"/>
        <c:crossBetween val="between"/>
        <c:majorUnit val="5.000000000000001E-2"/>
      </c:valAx>
    </c:plotArea>
    <c:legend>
      <c:legendPos val="b"/>
      <c:layout>
        <c:manualLayout>
          <c:xMode val="edge"/>
          <c:yMode val="edge"/>
          <c:x val="1.6152222222222221E-2"/>
          <c:y val="0.89870833333333333"/>
          <c:w val="0.97710296296296295"/>
          <c:h val="0.10129166666666667"/>
        </c:manualLayout>
      </c:layout>
      <c:overlay val="0"/>
    </c:legend>
    <c:plotVisOnly val="1"/>
    <c:dispBlanksAs val="gap"/>
    <c:showDLblsOverMax val="0"/>
  </c:chart>
  <c:spPr>
    <a:solidFill>
      <a:schemeClr val="tx2">
        <a:lumMod val="20000"/>
        <a:lumOff val="80000"/>
      </a:schemeClr>
    </a:solidFill>
  </c:spPr>
  <c:txPr>
    <a:bodyPr/>
    <a:lstStyle/>
    <a:p>
      <a:pPr>
        <a:defRPr>
          <a:solidFill>
            <a:srgbClr val="002060"/>
          </a:solidFill>
        </a:defRPr>
      </a:pPr>
      <a:endParaRPr lang="fr-FR"/>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'Fig 2.35'!$B$5</c:f>
              <c:strCache>
                <c:ptCount val="1"/>
                <c:pt idx="0">
                  <c:v>Études, insertion dans la vie active</c:v>
                </c:pt>
              </c:strCache>
            </c:strRef>
          </c:tx>
          <c:spPr>
            <a:solidFill>
              <a:schemeClr val="tx2"/>
            </a:solidFill>
            <a:ln>
              <a:solidFill>
                <a:schemeClr val="tx1"/>
              </a:solidFill>
            </a:ln>
          </c:spPr>
          <c:invertIfNegative val="0"/>
          <c:cat>
            <c:numRef>
              <c:f>'Fig 2.35'!$C$4:$I$4</c:f>
              <c:numCache>
                <c:formatCode>General</c:formatCode>
                <c:ptCount val="7"/>
                <c:pt idx="0">
                  <c:v>1940</c:v>
                </c:pt>
                <c:pt idx="1">
                  <c:v>1950</c:v>
                </c:pt>
                <c:pt idx="2">
                  <c:v>1960</c:v>
                </c:pt>
                <c:pt idx="3">
                  <c:v>1970</c:v>
                </c:pt>
                <c:pt idx="4">
                  <c:v>1980</c:v>
                </c:pt>
                <c:pt idx="5">
                  <c:v>1990</c:v>
                </c:pt>
                <c:pt idx="6">
                  <c:v>2000</c:v>
                </c:pt>
              </c:numCache>
            </c:numRef>
          </c:cat>
          <c:val>
            <c:numRef>
              <c:f>'Fig 2.35'!$C$5:$I$5</c:f>
              <c:numCache>
                <c:formatCode>0%</c:formatCode>
                <c:ptCount val="7"/>
                <c:pt idx="0">
                  <c:v>0.23735818877017534</c:v>
                </c:pt>
                <c:pt idx="1">
                  <c:v>0.21590145876326361</c:v>
                </c:pt>
                <c:pt idx="2">
                  <c:v>0.23143269350174417</c:v>
                </c:pt>
                <c:pt idx="3">
                  <c:v>0.2413831878879866</c:v>
                </c:pt>
                <c:pt idx="4">
                  <c:v>0.24757957820768908</c:v>
                </c:pt>
                <c:pt idx="5">
                  <c:v>0.24103612370161934</c:v>
                </c:pt>
                <c:pt idx="6">
                  <c:v>0.22928521946137934</c:v>
                </c:pt>
              </c:numCache>
            </c:numRef>
          </c:val>
          <c:extLst>
            <c:ext xmlns:c16="http://schemas.microsoft.com/office/drawing/2014/chart" uri="{C3380CC4-5D6E-409C-BE32-E72D297353CC}">
              <c16:uniqueId val="{00000000-0086-4C55-821D-20CEEE736F45}"/>
            </c:ext>
          </c:extLst>
        </c:ser>
        <c:ser>
          <c:idx val="1"/>
          <c:order val="1"/>
          <c:tx>
            <c:strRef>
              <c:f>'Fig 2.35'!$B$6</c:f>
              <c:strCache>
                <c:ptCount val="1"/>
                <c:pt idx="0">
                  <c:v>Emploi</c:v>
                </c:pt>
              </c:strCache>
            </c:strRef>
          </c:tx>
          <c:spPr>
            <a:pattFill prst="ltDnDiag">
              <a:fgClr>
                <a:schemeClr val="tx1"/>
              </a:fgClr>
              <a:bgClr>
                <a:schemeClr val="tx2">
                  <a:lumMod val="20000"/>
                  <a:lumOff val="80000"/>
                </a:schemeClr>
              </a:bgClr>
            </a:pattFill>
            <a:ln>
              <a:solidFill>
                <a:schemeClr val="tx1"/>
              </a:solidFill>
            </a:ln>
          </c:spPr>
          <c:invertIfNegative val="0"/>
          <c:cat>
            <c:numRef>
              <c:f>'Fig 2.35'!$C$4:$I$4</c:f>
              <c:numCache>
                <c:formatCode>General</c:formatCode>
                <c:ptCount val="7"/>
                <c:pt idx="0">
                  <c:v>1940</c:v>
                </c:pt>
                <c:pt idx="1">
                  <c:v>1950</c:v>
                </c:pt>
                <c:pt idx="2">
                  <c:v>1960</c:v>
                </c:pt>
                <c:pt idx="3">
                  <c:v>1970</c:v>
                </c:pt>
                <c:pt idx="4">
                  <c:v>1980</c:v>
                </c:pt>
                <c:pt idx="5">
                  <c:v>1990</c:v>
                </c:pt>
                <c:pt idx="6">
                  <c:v>2000</c:v>
                </c:pt>
              </c:numCache>
            </c:numRef>
          </c:cat>
          <c:val>
            <c:numRef>
              <c:f>'Fig 2.35'!$C$6:$I$6</c:f>
              <c:numCache>
                <c:formatCode>0%</c:formatCode>
                <c:ptCount val="7"/>
                <c:pt idx="0">
                  <c:v>0.342285980034227</c:v>
                </c:pt>
                <c:pt idx="1">
                  <c:v>0.37820926724598586</c:v>
                </c:pt>
                <c:pt idx="2">
                  <c:v>0.37306760826422797</c:v>
                </c:pt>
                <c:pt idx="3">
                  <c:v>0.34876126553565368</c:v>
                </c:pt>
                <c:pt idx="4">
                  <c:v>0.33413717437911045</c:v>
                </c:pt>
                <c:pt idx="5">
                  <c:v>0.34043904988700857</c:v>
                </c:pt>
                <c:pt idx="6">
                  <c:v>0.35579856162627888</c:v>
                </c:pt>
              </c:numCache>
            </c:numRef>
          </c:val>
          <c:extLst>
            <c:ext xmlns:c16="http://schemas.microsoft.com/office/drawing/2014/chart" uri="{C3380CC4-5D6E-409C-BE32-E72D297353CC}">
              <c16:uniqueId val="{00000001-0086-4C55-821D-20CEEE736F45}"/>
            </c:ext>
          </c:extLst>
        </c:ser>
        <c:ser>
          <c:idx val="2"/>
          <c:order val="2"/>
          <c:tx>
            <c:strRef>
              <c:f>'Fig 2.35'!$B$7</c:f>
              <c:strCache>
                <c:ptCount val="1"/>
                <c:pt idx="0">
                  <c:v>Autres périodes validées</c:v>
                </c:pt>
              </c:strCache>
            </c:strRef>
          </c:tx>
          <c:spPr>
            <a:solidFill>
              <a:schemeClr val="tx2">
                <a:lumMod val="60000"/>
                <a:lumOff val="40000"/>
              </a:schemeClr>
            </a:solidFill>
            <a:ln>
              <a:solidFill>
                <a:schemeClr val="tx1"/>
              </a:solidFill>
            </a:ln>
          </c:spPr>
          <c:invertIfNegative val="0"/>
          <c:cat>
            <c:numRef>
              <c:f>'Fig 2.35'!$C$4:$I$4</c:f>
              <c:numCache>
                <c:formatCode>General</c:formatCode>
                <c:ptCount val="7"/>
                <c:pt idx="0">
                  <c:v>1940</c:v>
                </c:pt>
                <c:pt idx="1">
                  <c:v>1950</c:v>
                </c:pt>
                <c:pt idx="2">
                  <c:v>1960</c:v>
                </c:pt>
                <c:pt idx="3">
                  <c:v>1970</c:v>
                </c:pt>
                <c:pt idx="4">
                  <c:v>1980</c:v>
                </c:pt>
                <c:pt idx="5">
                  <c:v>1990</c:v>
                </c:pt>
                <c:pt idx="6">
                  <c:v>2000</c:v>
                </c:pt>
              </c:numCache>
            </c:numRef>
          </c:cat>
          <c:val>
            <c:numRef>
              <c:f>'Fig 2.35'!$C$7:$I$7</c:f>
              <c:numCache>
                <c:formatCode>0%</c:formatCode>
                <c:ptCount val="7"/>
                <c:pt idx="0">
                  <c:v>5.9841969122254597E-2</c:v>
                </c:pt>
                <c:pt idx="1">
                  <c:v>6.7072318754997959E-2</c:v>
                </c:pt>
                <c:pt idx="2">
                  <c:v>7.6701021916987688E-2</c:v>
                </c:pt>
                <c:pt idx="3">
                  <c:v>7.3752985077243635E-2</c:v>
                </c:pt>
                <c:pt idx="4">
                  <c:v>6.3857740533456178E-2</c:v>
                </c:pt>
                <c:pt idx="5">
                  <c:v>5.6925883286910658E-2</c:v>
                </c:pt>
                <c:pt idx="6">
                  <c:v>5.1661971429938329E-2</c:v>
                </c:pt>
              </c:numCache>
            </c:numRef>
          </c:val>
          <c:extLst>
            <c:ext xmlns:c16="http://schemas.microsoft.com/office/drawing/2014/chart" uri="{C3380CC4-5D6E-409C-BE32-E72D297353CC}">
              <c16:uniqueId val="{00000002-0086-4C55-821D-20CEEE736F45}"/>
            </c:ext>
          </c:extLst>
        </c:ser>
        <c:ser>
          <c:idx val="3"/>
          <c:order val="3"/>
          <c:tx>
            <c:strRef>
              <c:f>'Fig 2.35'!$B$8</c:f>
              <c:strCache>
                <c:ptCount val="1"/>
                <c:pt idx="0">
                  <c:v>Inactivité</c:v>
                </c:pt>
              </c:strCache>
            </c:strRef>
          </c:tx>
          <c:spPr>
            <a:solidFill>
              <a:schemeClr val="accent1">
                <a:lumMod val="20000"/>
                <a:lumOff val="80000"/>
              </a:schemeClr>
            </a:solidFill>
            <a:ln>
              <a:solidFill>
                <a:schemeClr val="tx1"/>
              </a:solidFill>
            </a:ln>
          </c:spPr>
          <c:invertIfNegative val="0"/>
          <c:cat>
            <c:numRef>
              <c:f>'Fig 2.35'!$C$4:$I$4</c:f>
              <c:numCache>
                <c:formatCode>General</c:formatCode>
                <c:ptCount val="7"/>
                <c:pt idx="0">
                  <c:v>1940</c:v>
                </c:pt>
                <c:pt idx="1">
                  <c:v>1950</c:v>
                </c:pt>
                <c:pt idx="2">
                  <c:v>1960</c:v>
                </c:pt>
                <c:pt idx="3">
                  <c:v>1970</c:v>
                </c:pt>
                <c:pt idx="4">
                  <c:v>1980</c:v>
                </c:pt>
                <c:pt idx="5">
                  <c:v>1990</c:v>
                </c:pt>
                <c:pt idx="6">
                  <c:v>2000</c:v>
                </c:pt>
              </c:numCache>
            </c:numRef>
          </c:cat>
          <c:val>
            <c:numRef>
              <c:f>'Fig 2.35'!$C$8:$I$8</c:f>
              <c:numCache>
                <c:formatCode>0%</c:formatCode>
                <c:ptCount val="7"/>
                <c:pt idx="0">
                  <c:v>6.8983793570128168E-2</c:v>
                </c:pt>
                <c:pt idx="1">
                  <c:v>3.6107523730647691E-2</c:v>
                </c:pt>
                <c:pt idx="2">
                  <c:v>2.6123319656230017E-2</c:v>
                </c:pt>
                <c:pt idx="3">
                  <c:v>4.3655388955312888E-2</c:v>
                </c:pt>
                <c:pt idx="4">
                  <c:v>5.724574576191406E-2</c:v>
                </c:pt>
                <c:pt idx="5">
                  <c:v>5.6181950932148519E-2</c:v>
                </c:pt>
                <c:pt idx="6">
                  <c:v>4.7444817009240359E-2</c:v>
                </c:pt>
              </c:numCache>
            </c:numRef>
          </c:val>
          <c:extLst>
            <c:ext xmlns:c16="http://schemas.microsoft.com/office/drawing/2014/chart" uri="{C3380CC4-5D6E-409C-BE32-E72D297353CC}">
              <c16:uniqueId val="{00000003-0086-4C55-821D-20CEEE736F45}"/>
            </c:ext>
          </c:extLst>
        </c:ser>
        <c:ser>
          <c:idx val="4"/>
          <c:order val="4"/>
          <c:tx>
            <c:strRef>
              <c:f>'Fig 2.35'!$B$9</c:f>
              <c:strCache>
                <c:ptCount val="1"/>
                <c:pt idx="0">
                  <c:v>Retraite</c:v>
                </c:pt>
              </c:strCache>
            </c:strRef>
          </c:tx>
          <c:spPr>
            <a:pattFill prst="pct25">
              <a:fgClr>
                <a:schemeClr val="bg1">
                  <a:lumMod val="65000"/>
                </a:schemeClr>
              </a:fgClr>
              <a:bgClr>
                <a:schemeClr val="accent1">
                  <a:lumMod val="20000"/>
                  <a:lumOff val="80000"/>
                </a:schemeClr>
              </a:bgClr>
            </a:pattFill>
            <a:ln>
              <a:solidFill>
                <a:schemeClr val="tx1"/>
              </a:solidFill>
            </a:ln>
          </c:spPr>
          <c:invertIfNegative val="0"/>
          <c:cat>
            <c:numRef>
              <c:f>'Fig 2.35'!$C$4:$I$4</c:f>
              <c:numCache>
                <c:formatCode>General</c:formatCode>
                <c:ptCount val="7"/>
                <c:pt idx="0">
                  <c:v>1940</c:v>
                </c:pt>
                <c:pt idx="1">
                  <c:v>1950</c:v>
                </c:pt>
                <c:pt idx="2">
                  <c:v>1960</c:v>
                </c:pt>
                <c:pt idx="3">
                  <c:v>1970</c:v>
                </c:pt>
                <c:pt idx="4">
                  <c:v>1980</c:v>
                </c:pt>
                <c:pt idx="5">
                  <c:v>1990</c:v>
                </c:pt>
                <c:pt idx="6">
                  <c:v>2000</c:v>
                </c:pt>
              </c:numCache>
            </c:numRef>
          </c:cat>
          <c:val>
            <c:numRef>
              <c:f>'Fig 2.35'!$C$9:$I$9</c:f>
              <c:numCache>
                <c:formatCode>0%</c:formatCode>
                <c:ptCount val="7"/>
                <c:pt idx="0">
                  <c:v>0.29153006850321483</c:v>
                </c:pt>
                <c:pt idx="1">
                  <c:v>0.30270943150510493</c:v>
                </c:pt>
                <c:pt idx="2">
                  <c:v>0.29267535666081013</c:v>
                </c:pt>
                <c:pt idx="3">
                  <c:v>0.29244717254380315</c:v>
                </c:pt>
                <c:pt idx="4">
                  <c:v>0.29717976111783023</c:v>
                </c:pt>
                <c:pt idx="5">
                  <c:v>0.30541699219231283</c:v>
                </c:pt>
                <c:pt idx="6">
                  <c:v>0.31580943047316307</c:v>
                </c:pt>
              </c:numCache>
            </c:numRef>
          </c:val>
          <c:extLst>
            <c:ext xmlns:c16="http://schemas.microsoft.com/office/drawing/2014/chart" uri="{C3380CC4-5D6E-409C-BE32-E72D297353CC}">
              <c16:uniqueId val="{00000004-0086-4C55-821D-20CEEE736F45}"/>
            </c:ext>
          </c:extLst>
        </c:ser>
        <c:dLbls>
          <c:showLegendKey val="0"/>
          <c:showVal val="0"/>
          <c:showCatName val="0"/>
          <c:showSerName val="0"/>
          <c:showPercent val="0"/>
          <c:showBubbleSize val="0"/>
        </c:dLbls>
        <c:gapWidth val="150"/>
        <c:overlap val="100"/>
        <c:axId val="143553280"/>
        <c:axId val="143554816"/>
      </c:barChart>
      <c:catAx>
        <c:axId val="143553280"/>
        <c:scaling>
          <c:orientation val="minMax"/>
        </c:scaling>
        <c:delete val="0"/>
        <c:axPos val="b"/>
        <c:numFmt formatCode="General" sourceLinked="1"/>
        <c:majorTickMark val="out"/>
        <c:minorTickMark val="none"/>
        <c:tickLblPos val="nextTo"/>
        <c:crossAx val="143554816"/>
        <c:crosses val="autoZero"/>
        <c:auto val="1"/>
        <c:lblAlgn val="ctr"/>
        <c:lblOffset val="100"/>
        <c:noMultiLvlLbl val="0"/>
      </c:catAx>
      <c:valAx>
        <c:axId val="143554816"/>
        <c:scaling>
          <c:orientation val="minMax"/>
        </c:scaling>
        <c:delete val="0"/>
        <c:axPos val="l"/>
        <c:majorGridlines/>
        <c:numFmt formatCode="0%" sourceLinked="1"/>
        <c:majorTickMark val="out"/>
        <c:minorTickMark val="none"/>
        <c:tickLblPos val="nextTo"/>
        <c:crossAx val="143553280"/>
        <c:crosses val="autoZero"/>
        <c:crossBetween val="between"/>
      </c:valAx>
    </c:plotArea>
    <c:legend>
      <c:legendPos val="b"/>
      <c:layout>
        <c:manualLayout>
          <c:xMode val="edge"/>
          <c:yMode val="edge"/>
          <c:x val="3.4054680664916882E-2"/>
          <c:y val="0.72801509186351709"/>
          <c:w val="0.93466841644794396"/>
          <c:h val="0.24420713035870517"/>
        </c:manualLayout>
      </c:layout>
      <c:overlay val="0"/>
    </c:legend>
    <c:plotVisOnly val="1"/>
    <c:dispBlanksAs val="gap"/>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52027425143286"/>
          <c:y val="5.2222962962962964E-2"/>
          <c:w val="0.85194983280151204"/>
          <c:h val="0.67868024937681803"/>
        </c:manualLayout>
      </c:layout>
      <c:lineChart>
        <c:grouping val="standard"/>
        <c:varyColors val="0"/>
        <c:ser>
          <c:idx val="1"/>
          <c:order val="0"/>
          <c:tx>
            <c:v>1,8%</c:v>
          </c:tx>
          <c:spPr>
            <a:ln w="22225">
              <a:solidFill>
                <a:srgbClr val="006600"/>
              </a:solidFill>
            </a:ln>
          </c:spPr>
          <c:marker>
            <c:symbol val="none"/>
          </c:marker>
          <c:cat>
            <c:numLit>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Lit>
          </c:cat>
          <c:val>
            <c:numRef>
              <c:f>'Fig 2.36'!$C$5:$BK$5</c:f>
              <c:numCache>
                <c:formatCode>0.0%</c:formatCode>
                <c:ptCount val="61"/>
                <c:pt idx="0">
                  <c:v>3.69440663347127E-2</c:v>
                </c:pt>
                <c:pt idx="1">
                  <c:v>3.5965435361596798E-2</c:v>
                </c:pt>
                <c:pt idx="2">
                  <c:v>3.4821558291322274E-2</c:v>
                </c:pt>
                <c:pt idx="3">
                  <c:v>3.3721437278972255E-2</c:v>
                </c:pt>
                <c:pt idx="4">
                  <c:v>3.2679840769353152E-2</c:v>
                </c:pt>
                <c:pt idx="5">
                  <c:v>3.1689838064397957E-2</c:v>
                </c:pt>
                <c:pt idx="6">
                  <c:v>3.0746795074545474E-2</c:v>
                </c:pt>
                <c:pt idx="7">
                  <c:v>2.9858848712603692E-2</c:v>
                </c:pt>
                <c:pt idx="8">
                  <c:v>2.896399185627696E-2</c:v>
                </c:pt>
                <c:pt idx="9">
                  <c:v>2.8380119891001421E-2</c:v>
                </c:pt>
                <c:pt idx="10">
                  <c:v>2.7780305451833076E-2</c:v>
                </c:pt>
                <c:pt idx="11">
                  <c:v>2.7281761492820911E-2</c:v>
                </c:pt>
                <c:pt idx="12">
                  <c:v>2.676995618920075E-2</c:v>
                </c:pt>
                <c:pt idx="13">
                  <c:v>2.6244607945652865E-2</c:v>
                </c:pt>
                <c:pt idx="14">
                  <c:v>2.5756001104156212E-2</c:v>
                </c:pt>
                <c:pt idx="15">
                  <c:v>2.5367146047688971E-2</c:v>
                </c:pt>
                <c:pt idx="16">
                  <c:v>2.497011413896888E-2</c:v>
                </c:pt>
                <c:pt idx="17">
                  <c:v>2.4778045481012478E-2</c:v>
                </c:pt>
                <c:pt idx="18">
                  <c:v>2.44619879829584E-2</c:v>
                </c:pt>
                <c:pt idx="19">
                  <c:v>2.4486443578768169E-2</c:v>
                </c:pt>
                <c:pt idx="20">
                  <c:v>2.4317385791197799E-2</c:v>
                </c:pt>
                <c:pt idx="21">
                  <c:v>2.3978920872544274E-2</c:v>
                </c:pt>
                <c:pt idx="22">
                  <c:v>2.368633257977848E-2</c:v>
                </c:pt>
                <c:pt idx="23">
                  <c:v>2.3461578816549977E-2</c:v>
                </c:pt>
                <c:pt idx="24">
                  <c:v>2.2176822587650857E-2</c:v>
                </c:pt>
                <c:pt idx="25">
                  <c:v>2.2191944301784616E-2</c:v>
                </c:pt>
                <c:pt idx="26">
                  <c:v>2.2251532791266015E-2</c:v>
                </c:pt>
                <c:pt idx="27">
                  <c:v>2.1880033124712206E-2</c:v>
                </c:pt>
                <c:pt idx="28">
                  <c:v>2.0911929149767916E-2</c:v>
                </c:pt>
                <c:pt idx="29">
                  <c:v>2.0976473966325848E-2</c:v>
                </c:pt>
                <c:pt idx="30">
                  <c:v>2.0632838287072852E-2</c:v>
                </c:pt>
                <c:pt idx="31">
                  <c:v>2.0539141086720392E-2</c:v>
                </c:pt>
                <c:pt idx="32">
                  <c:v>2.0677936815494125E-2</c:v>
                </c:pt>
                <c:pt idx="33">
                  <c:v>1.982530158313911E-2</c:v>
                </c:pt>
                <c:pt idx="34">
                  <c:v>1.9982300311037093E-2</c:v>
                </c:pt>
                <c:pt idx="35">
                  <c:v>1.9898536193097005E-2</c:v>
                </c:pt>
                <c:pt idx="36">
                  <c:v>2.0039772485501928E-2</c:v>
                </c:pt>
                <c:pt idx="37">
                  <c:v>2.0195568488374116E-2</c:v>
                </c:pt>
                <c:pt idx="38">
                  <c:v>2.0144173964357748E-2</c:v>
                </c:pt>
                <c:pt idx="39">
                  <c:v>2.0300450110189994E-2</c:v>
                </c:pt>
                <c:pt idx="40">
                  <c:v>2.0464480283433506E-2</c:v>
                </c:pt>
                <c:pt idx="41">
                  <c:v>2.0626289951441779E-2</c:v>
                </c:pt>
                <c:pt idx="42">
                  <c:v>2.0789416481672651E-2</c:v>
                </c:pt>
                <c:pt idx="43">
                  <c:v>2.0948254433926117E-2</c:v>
                </c:pt>
                <c:pt idx="44">
                  <c:v>2.1100717417780634E-2</c:v>
                </c:pt>
                <c:pt idx="45">
                  <c:v>2.1248731441715574E-2</c:v>
                </c:pt>
                <c:pt idx="46">
                  <c:v>2.139540484688629E-2</c:v>
                </c:pt>
                <c:pt idx="47">
                  <c:v>2.1539927431607042E-2</c:v>
                </c:pt>
                <c:pt idx="48">
                  <c:v>2.167618971357399E-2</c:v>
                </c:pt>
                <c:pt idx="49">
                  <c:v>2.1805200056283391E-2</c:v>
                </c:pt>
                <c:pt idx="50">
                  <c:v>2.1928501949047385E-2</c:v>
                </c:pt>
                <c:pt idx="51">
                  <c:v>2.1948989330466739E-2</c:v>
                </c:pt>
                <c:pt idx="52">
                  <c:v>2.2151577388147325E-2</c:v>
                </c:pt>
                <c:pt idx="53">
                  <c:v>2.2253185640675577E-2</c:v>
                </c:pt>
                <c:pt idx="54">
                  <c:v>2.2554835732406797E-2</c:v>
                </c:pt>
                <c:pt idx="55">
                  <c:v>2.2651757499081437E-2</c:v>
                </c:pt>
                <c:pt idx="56">
                  <c:v>2.2745904549774876E-2</c:v>
                </c:pt>
                <c:pt idx="57">
                  <c:v>2.2838152322006033E-2</c:v>
                </c:pt>
                <c:pt idx="58">
                  <c:v>2.2925031782651928E-2</c:v>
                </c:pt>
                <c:pt idx="59">
                  <c:v>2.3009284056411783E-2</c:v>
                </c:pt>
                <c:pt idx="60">
                  <c:v>2.3091779965410897E-2</c:v>
                </c:pt>
              </c:numCache>
            </c:numRef>
          </c:val>
          <c:smooth val="0"/>
          <c:extLst>
            <c:ext xmlns:c16="http://schemas.microsoft.com/office/drawing/2014/chart" uri="{C3380CC4-5D6E-409C-BE32-E72D297353CC}">
              <c16:uniqueId val="{00000000-D02B-4474-A799-FE2B323FF97A}"/>
            </c:ext>
          </c:extLst>
        </c:ser>
        <c:ser>
          <c:idx val="2"/>
          <c:order val="1"/>
          <c:tx>
            <c:v>1,5%</c:v>
          </c:tx>
          <c:spPr>
            <a:ln w="22225">
              <a:solidFill>
                <a:schemeClr val="accent5">
                  <a:lumMod val="75000"/>
                </a:schemeClr>
              </a:solidFill>
            </a:ln>
          </c:spPr>
          <c:marker>
            <c:symbol val="none"/>
          </c:marker>
          <c:cat>
            <c:numLit>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Lit>
          </c:cat>
          <c:val>
            <c:numRef>
              <c:f>'Fig 2.36'!$C$6:$BK$6</c:f>
              <c:numCache>
                <c:formatCode>0.0%</c:formatCode>
                <c:ptCount val="61"/>
                <c:pt idx="0">
                  <c:v>3.6943675487165484E-2</c:v>
                </c:pt>
                <c:pt idx="1">
                  <c:v>3.5964413697983311E-2</c:v>
                </c:pt>
                <c:pt idx="2">
                  <c:v>3.4819480705720496E-2</c:v>
                </c:pt>
                <c:pt idx="3">
                  <c:v>3.3717826915508287E-2</c:v>
                </c:pt>
                <c:pt idx="4">
                  <c:v>3.2674034838797938E-2</c:v>
                </c:pt>
                <c:pt idx="5">
                  <c:v>3.168100322595091E-2</c:v>
                </c:pt>
                <c:pt idx="6">
                  <c:v>3.0734009166017096E-2</c:v>
                </c:pt>
                <c:pt idx="7">
                  <c:v>2.9841207094176481E-2</c:v>
                </c:pt>
                <c:pt idx="8">
                  <c:v>2.894028053878106E-2</c:v>
                </c:pt>
                <c:pt idx="9">
                  <c:v>2.8349828895248397E-2</c:v>
                </c:pt>
                <c:pt idx="10">
                  <c:v>2.7742078335953879E-2</c:v>
                </c:pt>
                <c:pt idx="11">
                  <c:v>2.7234895838450957E-2</c:v>
                </c:pt>
                <c:pt idx="12">
                  <c:v>2.6713215018931979E-2</c:v>
                </c:pt>
                <c:pt idx="13">
                  <c:v>2.6176871794287404E-2</c:v>
                </c:pt>
                <c:pt idx="14">
                  <c:v>2.5675659394182704E-2</c:v>
                </c:pt>
                <c:pt idx="15">
                  <c:v>2.5273369446491056E-2</c:v>
                </c:pt>
                <c:pt idx="16">
                  <c:v>2.4861444867512628E-2</c:v>
                </c:pt>
                <c:pt idx="17">
                  <c:v>2.4653689040162297E-2</c:v>
                </c:pt>
                <c:pt idx="18">
                  <c:v>2.4320275029768412E-2</c:v>
                </c:pt>
                <c:pt idx="19">
                  <c:v>2.4328346666562251E-2</c:v>
                </c:pt>
                <c:pt idx="20">
                  <c:v>2.4140662673302282E-2</c:v>
                </c:pt>
                <c:pt idx="21">
                  <c:v>2.3780252082823417E-2</c:v>
                </c:pt>
                <c:pt idx="22">
                  <c:v>2.3464347439145161E-2</c:v>
                </c:pt>
                <c:pt idx="23">
                  <c:v>2.3214203677152545E-2</c:v>
                </c:pt>
                <c:pt idx="24">
                  <c:v>2.1894939113324741E-2</c:v>
                </c:pt>
                <c:pt idx="25">
                  <c:v>2.188516795155504E-2</c:v>
                </c:pt>
                <c:pt idx="26">
                  <c:v>2.1918828613179064E-2</c:v>
                </c:pt>
                <c:pt idx="27">
                  <c:v>2.1509309452969028E-2</c:v>
                </c:pt>
                <c:pt idx="28">
                  <c:v>2.0502147138455662E-2</c:v>
                </c:pt>
                <c:pt idx="29">
                  <c:v>2.0536945122468619E-2</c:v>
                </c:pt>
                <c:pt idx="30">
                  <c:v>2.0161326670571134E-2</c:v>
                </c:pt>
                <c:pt idx="31">
                  <c:v>2.0026498040152774E-2</c:v>
                </c:pt>
                <c:pt idx="32">
                  <c:v>2.0126003515374968E-2</c:v>
                </c:pt>
                <c:pt idx="33">
                  <c:v>1.9230598476459138E-2</c:v>
                </c:pt>
                <c:pt idx="34">
                  <c:v>1.935483529616655E-2</c:v>
                </c:pt>
                <c:pt idx="35">
                  <c:v>1.9240376344893839E-2</c:v>
                </c:pt>
                <c:pt idx="36">
                  <c:v>1.9349400982447307E-2</c:v>
                </c:pt>
                <c:pt idx="37">
                  <c:v>1.9473073996032264E-2</c:v>
                </c:pt>
                <c:pt idx="38">
                  <c:v>1.9392352343778452E-2</c:v>
                </c:pt>
                <c:pt idx="39">
                  <c:v>1.9516437289601951E-2</c:v>
                </c:pt>
                <c:pt idx="40">
                  <c:v>1.9648273022175422E-2</c:v>
                </c:pt>
                <c:pt idx="41">
                  <c:v>1.9777768258220974E-2</c:v>
                </c:pt>
                <c:pt idx="42">
                  <c:v>1.9908712487265223E-2</c:v>
                </c:pt>
                <c:pt idx="43">
                  <c:v>2.0035423636420857E-2</c:v>
                </c:pt>
                <c:pt idx="44">
                  <c:v>2.0155838576860097E-2</c:v>
                </c:pt>
                <c:pt idx="45">
                  <c:v>2.0272159254395072E-2</c:v>
                </c:pt>
                <c:pt idx="46">
                  <c:v>2.0387740908039076E-2</c:v>
                </c:pt>
                <c:pt idx="47">
                  <c:v>2.0501964855940802E-2</c:v>
                </c:pt>
                <c:pt idx="48">
                  <c:v>2.0608900882311598E-2</c:v>
                </c:pt>
                <c:pt idx="49">
                  <c:v>2.0709834908429148E-2</c:v>
                </c:pt>
                <c:pt idx="50">
                  <c:v>2.0806469001463102E-2</c:v>
                </c:pt>
                <c:pt idx="51">
                  <c:v>2.0802128093072358E-2</c:v>
                </c:pt>
                <c:pt idx="52">
                  <c:v>2.0981082556509767E-2</c:v>
                </c:pt>
                <c:pt idx="53">
                  <c:v>2.1061124311549051E-2</c:v>
                </c:pt>
                <c:pt idx="54">
                  <c:v>2.1336811220444618E-2</c:v>
                </c:pt>
                <c:pt idx="55">
                  <c:v>2.141614994430352E-2</c:v>
                </c:pt>
                <c:pt idx="56">
                  <c:v>2.1494717191752111E-2</c:v>
                </c:pt>
                <c:pt idx="57">
                  <c:v>2.1573245166104815E-2</c:v>
                </c:pt>
                <c:pt idx="58">
                  <c:v>2.1648186735838459E-2</c:v>
                </c:pt>
                <c:pt idx="59">
                  <c:v>2.1722293375934898E-2</c:v>
                </c:pt>
                <c:pt idx="60">
                  <c:v>2.1796387917320859E-2</c:v>
                </c:pt>
              </c:numCache>
            </c:numRef>
          </c:val>
          <c:smooth val="0"/>
          <c:extLst>
            <c:ext xmlns:c16="http://schemas.microsoft.com/office/drawing/2014/chart" uri="{C3380CC4-5D6E-409C-BE32-E72D297353CC}">
              <c16:uniqueId val="{00000001-D02B-4474-A799-FE2B323FF97A}"/>
            </c:ext>
          </c:extLst>
        </c:ser>
        <c:ser>
          <c:idx val="3"/>
          <c:order val="2"/>
          <c:tx>
            <c:v>1,3%</c:v>
          </c:tx>
          <c:spPr>
            <a:ln w="22225">
              <a:solidFill>
                <a:schemeClr val="accent6">
                  <a:lumMod val="75000"/>
                </a:schemeClr>
              </a:solidFill>
            </a:ln>
          </c:spPr>
          <c:marker>
            <c:symbol val="none"/>
          </c:marker>
          <c:cat>
            <c:numLit>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Lit>
          </c:cat>
          <c:val>
            <c:numRef>
              <c:f>'Fig 2.36'!$C$7:$BK$7</c:f>
              <c:numCache>
                <c:formatCode>0.0%</c:formatCode>
                <c:ptCount val="61"/>
                <c:pt idx="0">
                  <c:v>3.6943421379434849E-2</c:v>
                </c:pt>
                <c:pt idx="1">
                  <c:v>3.5963746433677724E-2</c:v>
                </c:pt>
                <c:pt idx="2">
                  <c:v>3.481811831534376E-2</c:v>
                </c:pt>
                <c:pt idx="3">
                  <c:v>3.3715454065413208E-2</c:v>
                </c:pt>
                <c:pt idx="4">
                  <c:v>3.2670209804612771E-2</c:v>
                </c:pt>
                <c:pt idx="5">
                  <c:v>3.1675174926139471E-2</c:v>
                </c:pt>
                <c:pt idx="6">
                  <c:v>3.0725556958169919E-2</c:v>
                </c:pt>
                <c:pt idx="7">
                  <c:v>2.9829533822948395E-2</c:v>
                </c:pt>
                <c:pt idx="8">
                  <c:v>2.892459609930853E-2</c:v>
                </c:pt>
                <c:pt idx="9">
                  <c:v>2.8329804654128488E-2</c:v>
                </c:pt>
                <c:pt idx="10">
                  <c:v>2.7716829943954746E-2</c:v>
                </c:pt>
                <c:pt idx="11">
                  <c:v>2.7203968480989715E-2</c:v>
                </c:pt>
                <c:pt idx="12">
                  <c:v>2.6675807437755994E-2</c:v>
                </c:pt>
                <c:pt idx="13">
                  <c:v>2.6132261981768767E-2</c:v>
                </c:pt>
                <c:pt idx="14">
                  <c:v>2.562280861791133E-2</c:v>
                </c:pt>
                <c:pt idx="15">
                  <c:v>2.521175672980136E-2</c:v>
                </c:pt>
                <c:pt idx="16">
                  <c:v>2.479013205602798E-2</c:v>
                </c:pt>
                <c:pt idx="17">
                  <c:v>2.4572193400868247E-2</c:v>
                </c:pt>
                <c:pt idx="18">
                  <c:v>2.4227528249281649E-2</c:v>
                </c:pt>
                <c:pt idx="19">
                  <c:v>2.4225011987538014E-2</c:v>
                </c:pt>
                <c:pt idx="20">
                  <c:v>2.4025292109984164E-2</c:v>
                </c:pt>
                <c:pt idx="21">
                  <c:v>2.3650707184345254E-2</c:v>
                </c:pt>
                <c:pt idx="22">
                  <c:v>2.3319724698934508E-2</c:v>
                </c:pt>
                <c:pt idx="23">
                  <c:v>2.305314439037387E-2</c:v>
                </c:pt>
                <c:pt idx="24">
                  <c:v>2.1711570623712317E-2</c:v>
                </c:pt>
                <c:pt idx="25">
                  <c:v>2.1685702655678263E-2</c:v>
                </c:pt>
                <c:pt idx="26">
                  <c:v>2.1702637439404704E-2</c:v>
                </c:pt>
                <c:pt idx="27">
                  <c:v>2.1268210902946727E-2</c:v>
                </c:pt>
                <c:pt idx="28">
                  <c:v>2.0235775037709125E-2</c:v>
                </c:pt>
                <c:pt idx="29">
                  <c:v>2.0251356637531082E-2</c:v>
                </c:pt>
                <c:pt idx="30">
                  <c:v>1.9855378595141637E-2</c:v>
                </c:pt>
                <c:pt idx="31">
                  <c:v>1.9701140960770136E-2</c:v>
                </c:pt>
                <c:pt idx="32">
                  <c:v>1.9773882991910074E-2</c:v>
                </c:pt>
                <c:pt idx="33">
                  <c:v>1.8844785975133282E-2</c:v>
                </c:pt>
                <c:pt idx="34">
                  <c:v>1.8947932186046623E-2</c:v>
                </c:pt>
                <c:pt idx="35">
                  <c:v>1.8813891459908083E-2</c:v>
                </c:pt>
                <c:pt idx="36">
                  <c:v>1.8902164941580368E-2</c:v>
                </c:pt>
                <c:pt idx="37">
                  <c:v>1.9005121428763205E-2</c:v>
                </c:pt>
                <c:pt idx="38">
                  <c:v>1.8905643942962902E-2</c:v>
                </c:pt>
                <c:pt idx="39">
                  <c:v>1.9008893212641542E-2</c:v>
                </c:pt>
                <c:pt idx="40">
                  <c:v>1.911985284421247E-2</c:v>
                </c:pt>
                <c:pt idx="41">
                  <c:v>1.9228325715560102E-2</c:v>
                </c:pt>
                <c:pt idx="42">
                  <c:v>1.9338261699046067E-2</c:v>
                </c:pt>
                <c:pt idx="43">
                  <c:v>1.9443925422195196E-2</c:v>
                </c:pt>
                <c:pt idx="44">
                  <c:v>1.9543313534244655E-2</c:v>
                </c:pt>
                <c:pt idx="45">
                  <c:v>1.9638741543098748E-2</c:v>
                </c:pt>
                <c:pt idx="46">
                  <c:v>1.9733778429606552E-2</c:v>
                </c:pt>
                <c:pt idx="47">
                  <c:v>1.982793924889048E-2</c:v>
                </c:pt>
                <c:pt idx="48">
                  <c:v>1.9915463708608527E-2</c:v>
                </c:pt>
                <c:pt idx="49">
                  <c:v>1.9997756796008126E-2</c:v>
                </c:pt>
                <c:pt idx="50">
                  <c:v>2.0076687365675916E-2</c:v>
                </c:pt>
                <c:pt idx="51">
                  <c:v>2.0055817087408778E-2</c:v>
                </c:pt>
                <c:pt idx="52">
                  <c:v>2.0219077963347321E-2</c:v>
                </c:pt>
                <c:pt idx="53">
                  <c:v>2.0284757318407287E-2</c:v>
                </c:pt>
                <c:pt idx="54">
                  <c:v>2.0543046254908548E-2</c:v>
                </c:pt>
                <c:pt idx="55">
                  <c:v>2.0610622195760486E-2</c:v>
                </c:pt>
                <c:pt idx="56">
                  <c:v>2.0678763779482967E-2</c:v>
                </c:pt>
                <c:pt idx="57">
                  <c:v>2.0748110861215308E-2</c:v>
                </c:pt>
                <c:pt idx="58">
                  <c:v>2.0815065035450164E-2</c:v>
                </c:pt>
                <c:pt idx="59">
                  <c:v>2.0882386530735486E-2</c:v>
                </c:pt>
                <c:pt idx="60">
                  <c:v>2.0950875307544248E-2</c:v>
                </c:pt>
              </c:numCache>
            </c:numRef>
          </c:val>
          <c:smooth val="0"/>
          <c:extLst>
            <c:ext xmlns:c16="http://schemas.microsoft.com/office/drawing/2014/chart" uri="{C3380CC4-5D6E-409C-BE32-E72D297353CC}">
              <c16:uniqueId val="{00000002-D02B-4474-A799-FE2B323FF97A}"/>
            </c:ext>
          </c:extLst>
        </c:ser>
        <c:ser>
          <c:idx val="4"/>
          <c:order val="3"/>
          <c:tx>
            <c:v>1%</c:v>
          </c:tx>
          <c:spPr>
            <a:ln w="22225">
              <a:solidFill>
                <a:srgbClr val="800000"/>
              </a:solidFill>
            </a:ln>
          </c:spPr>
          <c:marker>
            <c:symbol val="none"/>
          </c:marker>
          <c:cat>
            <c:numLit>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Lit>
          </c:cat>
          <c:val>
            <c:numRef>
              <c:f>'Fig 2.36'!$C$8:$BK$8</c:f>
              <c:numCache>
                <c:formatCode>0.0%</c:formatCode>
                <c:ptCount val="61"/>
                <c:pt idx="0">
                  <c:v>3.6943054516167306E-2</c:v>
                </c:pt>
                <c:pt idx="1">
                  <c:v>3.5962794736939419E-2</c:v>
                </c:pt>
                <c:pt idx="2">
                  <c:v>3.4816172718430849E-2</c:v>
                </c:pt>
                <c:pt idx="3">
                  <c:v>3.371204327172328E-2</c:v>
                </c:pt>
                <c:pt idx="4">
                  <c:v>3.2664693131854161E-2</c:v>
                </c:pt>
                <c:pt idx="5">
                  <c:v>3.1666748364285624E-2</c:v>
                </c:pt>
                <c:pt idx="6">
                  <c:v>3.071332964796647E-2</c:v>
                </c:pt>
                <c:pt idx="7">
                  <c:v>2.9812633442418912E-2</c:v>
                </c:pt>
                <c:pt idx="8">
                  <c:v>2.8901863452547305E-2</c:v>
                </c:pt>
                <c:pt idx="9">
                  <c:v>2.8300754232100767E-2</c:v>
                </c:pt>
                <c:pt idx="10">
                  <c:v>2.7680170057831299E-2</c:v>
                </c:pt>
                <c:pt idx="11">
                  <c:v>2.7159047492221644E-2</c:v>
                </c:pt>
                <c:pt idx="12">
                  <c:v>2.6621471815209796E-2</c:v>
                </c:pt>
                <c:pt idx="13">
                  <c:v>2.6067477939902828E-2</c:v>
                </c:pt>
                <c:pt idx="14">
                  <c:v>2.5546079581302283E-2</c:v>
                </c:pt>
                <c:pt idx="15">
                  <c:v>2.5122350457038589E-2</c:v>
                </c:pt>
                <c:pt idx="16">
                  <c:v>2.468670899712011E-2</c:v>
                </c:pt>
                <c:pt idx="17">
                  <c:v>2.4454065879554232E-2</c:v>
                </c:pt>
                <c:pt idx="18">
                  <c:v>2.4093164586114213E-2</c:v>
                </c:pt>
                <c:pt idx="19">
                  <c:v>2.4075410279066567E-2</c:v>
                </c:pt>
                <c:pt idx="20">
                  <c:v>2.3858375268438037E-2</c:v>
                </c:pt>
                <c:pt idx="21">
                  <c:v>2.3463397391912499E-2</c:v>
                </c:pt>
                <c:pt idx="22">
                  <c:v>2.3110756286186751E-2</c:v>
                </c:pt>
                <c:pt idx="23">
                  <c:v>2.2820438608435412E-2</c:v>
                </c:pt>
                <c:pt idx="24">
                  <c:v>2.1446714333419381E-2</c:v>
                </c:pt>
                <c:pt idx="25">
                  <c:v>2.1397831659960564E-2</c:v>
                </c:pt>
                <c:pt idx="26">
                  <c:v>2.1390821558008088E-2</c:v>
                </c:pt>
                <c:pt idx="27">
                  <c:v>2.0921092799768504E-2</c:v>
                </c:pt>
                <c:pt idx="28">
                  <c:v>1.9852024425338621E-2</c:v>
                </c:pt>
                <c:pt idx="29">
                  <c:v>1.9840220888336813E-2</c:v>
                </c:pt>
                <c:pt idx="30">
                  <c:v>1.9415357626897167E-2</c:v>
                </c:pt>
                <c:pt idx="31">
                  <c:v>1.9233581014540313E-2</c:v>
                </c:pt>
                <c:pt idx="32">
                  <c:v>1.9278648686797295E-2</c:v>
                </c:pt>
                <c:pt idx="33">
                  <c:v>1.828990005138853E-2</c:v>
                </c:pt>
                <c:pt idx="34">
                  <c:v>1.8362837650863773E-2</c:v>
                </c:pt>
                <c:pt idx="35">
                  <c:v>1.8200909930335074E-2</c:v>
                </c:pt>
                <c:pt idx="36">
                  <c:v>1.8259361116245376E-2</c:v>
                </c:pt>
                <c:pt idx="37">
                  <c:v>1.8332486920524138E-2</c:v>
                </c:pt>
                <c:pt idx="38">
                  <c:v>1.8206180774184455E-2</c:v>
                </c:pt>
                <c:pt idx="39">
                  <c:v>1.8279265478650997E-2</c:v>
                </c:pt>
                <c:pt idx="40">
                  <c:v>1.8359909063113244E-2</c:v>
                </c:pt>
                <c:pt idx="41">
                  <c:v>1.8437759578154633E-2</c:v>
                </c:pt>
                <c:pt idx="42">
                  <c:v>1.8516979998257854E-2</c:v>
                </c:pt>
                <c:pt idx="43">
                  <c:v>1.8591734719391573E-2</c:v>
                </c:pt>
                <c:pt idx="44">
                  <c:v>1.8660113141986789E-2</c:v>
                </c:pt>
                <c:pt idx="45">
                  <c:v>1.8724650490423489E-2</c:v>
                </c:pt>
                <c:pt idx="46">
                  <c:v>1.8789241225378062E-2</c:v>
                </c:pt>
                <c:pt idx="47">
                  <c:v>1.8853525869859888E-2</c:v>
                </c:pt>
                <c:pt idx="48">
                  <c:v>1.891193488766052E-2</c:v>
                </c:pt>
                <c:pt idx="49">
                  <c:v>1.8966173273790909E-2</c:v>
                </c:pt>
                <c:pt idx="50">
                  <c:v>1.9018281525393643E-2</c:v>
                </c:pt>
                <c:pt idx="51">
                  <c:v>1.897214588260776E-2</c:v>
                </c:pt>
                <c:pt idx="52">
                  <c:v>1.9111439117624363E-2</c:v>
                </c:pt>
                <c:pt idx="53">
                  <c:v>1.9155015335709846E-2</c:v>
                </c:pt>
                <c:pt idx="54">
                  <c:v>1.9386616896305942E-2</c:v>
                </c:pt>
                <c:pt idx="55">
                  <c:v>1.9435990936490732E-2</c:v>
                </c:pt>
                <c:pt idx="56">
                  <c:v>1.9487961111876784E-2</c:v>
                </c:pt>
                <c:pt idx="57">
                  <c:v>1.9543019287635133E-2</c:v>
                </c:pt>
                <c:pt idx="58">
                  <c:v>1.9597492060187349E-2</c:v>
                </c:pt>
                <c:pt idx="59">
                  <c:v>1.9654163949595516E-2</c:v>
                </c:pt>
                <c:pt idx="60">
                  <c:v>1.9713799973015922E-2</c:v>
                </c:pt>
              </c:numCache>
            </c:numRef>
          </c:val>
          <c:smooth val="0"/>
          <c:extLst>
            <c:ext xmlns:c16="http://schemas.microsoft.com/office/drawing/2014/chart" uri="{C3380CC4-5D6E-409C-BE32-E72D297353CC}">
              <c16:uniqueId val="{00000003-D02B-4474-A799-FE2B323FF97A}"/>
            </c:ext>
          </c:extLst>
        </c:ser>
        <c:dLbls>
          <c:showLegendKey val="0"/>
          <c:showVal val="0"/>
          <c:showCatName val="0"/>
          <c:showSerName val="0"/>
          <c:showPercent val="0"/>
          <c:showBubbleSize val="0"/>
        </c:dLbls>
        <c:smooth val="0"/>
        <c:axId val="143660160"/>
        <c:axId val="143662080"/>
      </c:lineChart>
      <c:catAx>
        <c:axId val="143660160"/>
        <c:scaling>
          <c:orientation val="minMax"/>
        </c:scaling>
        <c:delete val="0"/>
        <c:axPos val="b"/>
        <c:title>
          <c:tx>
            <c:rich>
              <a:bodyPr/>
              <a:lstStyle/>
              <a:p>
                <a:pPr>
                  <a:defRPr/>
                </a:pPr>
                <a:r>
                  <a:rPr lang="en-US"/>
                  <a:t>génération</a:t>
                </a:r>
              </a:p>
            </c:rich>
          </c:tx>
          <c:layout>
            <c:manualLayout>
              <c:xMode val="edge"/>
              <c:yMode val="edge"/>
              <c:x val="0.7920935393279922"/>
              <c:y val="0.65170176648503164"/>
            </c:manualLayout>
          </c:layout>
          <c:overlay val="0"/>
        </c:title>
        <c:numFmt formatCode="General" sourceLinked="1"/>
        <c:majorTickMark val="out"/>
        <c:minorTickMark val="none"/>
        <c:tickLblPos val="nextTo"/>
        <c:txPr>
          <a:bodyPr rot="-5400000" vert="horz"/>
          <a:lstStyle/>
          <a:p>
            <a:pPr>
              <a:defRPr/>
            </a:pPr>
            <a:endParaRPr lang="fr-FR"/>
          </a:p>
        </c:txPr>
        <c:crossAx val="143662080"/>
        <c:crosses val="autoZero"/>
        <c:auto val="1"/>
        <c:lblAlgn val="ctr"/>
        <c:lblOffset val="100"/>
        <c:tickLblSkip val="10"/>
        <c:noMultiLvlLbl val="0"/>
      </c:catAx>
      <c:valAx>
        <c:axId val="143662080"/>
        <c:scaling>
          <c:orientation val="minMax"/>
          <c:max val="4.0000000000000008E-2"/>
          <c:min val="1.5000000000000003E-2"/>
        </c:scaling>
        <c:delete val="0"/>
        <c:axPos val="l"/>
        <c:majorGridlines/>
        <c:numFmt formatCode="0.0%" sourceLinked="0"/>
        <c:majorTickMark val="out"/>
        <c:minorTickMark val="none"/>
        <c:tickLblPos val="nextTo"/>
        <c:crossAx val="143660160"/>
        <c:crosses val="autoZero"/>
        <c:crossBetween val="between"/>
        <c:majorUnit val="5.000000000000001E-3"/>
      </c:valAx>
    </c:plotArea>
    <c:legend>
      <c:legendPos val="b"/>
      <c:layout>
        <c:manualLayout>
          <c:xMode val="edge"/>
          <c:yMode val="edge"/>
          <c:x val="1.6152222222222221E-2"/>
          <c:y val="0.91275263637528725"/>
          <c:w val="0.97710296296296295"/>
          <c:h val="8.7247363624712762E-2"/>
        </c:manualLayout>
      </c:layout>
      <c:overlay val="0"/>
    </c:legend>
    <c:plotVisOnly val="1"/>
    <c:dispBlanksAs val="gap"/>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52027425143286"/>
          <c:y val="5.2222962962962964E-2"/>
          <c:w val="0.85194983280151204"/>
          <c:h val="0.67868024937681803"/>
        </c:manualLayout>
      </c:layout>
      <c:lineChart>
        <c:grouping val="standard"/>
        <c:varyColors val="0"/>
        <c:ser>
          <c:idx val="1"/>
          <c:order val="0"/>
          <c:spPr>
            <a:ln w="22225">
              <a:solidFill>
                <a:srgbClr val="006600"/>
              </a:solidFill>
            </a:ln>
          </c:spPr>
          <c:marker>
            <c:symbol val="none"/>
          </c:marker>
          <c:val>
            <c:numRef>
              <c:f>'Fig 2.36'!$C$44:$BK$44</c:f>
              <c:numCache>
                <c:formatCode>0.0%</c:formatCode>
                <c:ptCount val="61"/>
                <c:pt idx="0">
                  <c:v>-4.5781929252530773E-5</c:v>
                </c:pt>
                <c:pt idx="1">
                  <c:v>-5.0237579032552659E-5</c:v>
                </c:pt>
                <c:pt idx="2">
                  <c:v>-5.3868544208190983E-5</c:v>
                </c:pt>
                <c:pt idx="3">
                  <c:v>-5.6310262806169575E-5</c:v>
                </c:pt>
                <c:pt idx="4">
                  <c:v>-5.728059632015281E-5</c:v>
                </c:pt>
                <c:pt idx="5">
                  <c:v>-5.6627995058677882E-5</c:v>
                </c:pt>
                <c:pt idx="6">
                  <c:v>-5.4090324899336295E-5</c:v>
                </c:pt>
                <c:pt idx="7">
                  <c:v>-4.8017006654799133E-5</c:v>
                </c:pt>
                <c:pt idx="8">
                  <c:v>-4.1041031959787588E-5</c:v>
                </c:pt>
                <c:pt idx="9">
                  <c:v>-3.2777224673319338E-5</c:v>
                </c:pt>
                <c:pt idx="10">
                  <c:v>-2.1662261739496813E-5</c:v>
                </c:pt>
                <c:pt idx="11">
                  <c:v>7.3217415368365124E-6</c:v>
                </c:pt>
                <c:pt idx="12">
                  <c:v>2.8469084763171892E-5</c:v>
                </c:pt>
                <c:pt idx="13">
                  <c:v>4.5290684884902177E-5</c:v>
                </c:pt>
                <c:pt idx="14">
                  <c:v>6.5308038613709485E-5</c:v>
                </c:pt>
                <c:pt idx="15">
                  <c:v>8.6719967757220573E-5</c:v>
                </c:pt>
                <c:pt idx="16">
                  <c:v>1.1201143071537523E-4</c:v>
                </c:pt>
                <c:pt idx="17">
                  <c:v>1.1368566585523432E-4</c:v>
                </c:pt>
                <c:pt idx="18">
                  <c:v>5.3287424790493532E-5</c:v>
                </c:pt>
                <c:pt idx="19">
                  <c:v>1.6649564348902857E-4</c:v>
                </c:pt>
                <c:pt idx="20">
                  <c:v>1.5057969000387139E-4</c:v>
                </c:pt>
                <c:pt idx="21">
                  <c:v>3.9531538026382762E-5</c:v>
                </c:pt>
                <c:pt idx="22">
                  <c:v>1.7832778074211575E-5</c:v>
                </c:pt>
                <c:pt idx="23">
                  <c:v>6.2057096659418054E-4</c:v>
                </c:pt>
                <c:pt idx="24">
                  <c:v>-5.0254483901868152E-4</c:v>
                </c:pt>
                <c:pt idx="25">
                  <c:v>1.9683578100304633E-4</c:v>
                </c:pt>
                <c:pt idx="26">
                  <c:v>4.9824776975693208E-4</c:v>
                </c:pt>
                <c:pt idx="27">
                  <c:v>3.4495256662836482E-4</c:v>
                </c:pt>
                <c:pt idx="28">
                  <c:v>-1.1525980812421288E-4</c:v>
                </c:pt>
                <c:pt idx="29">
                  <c:v>6.5796627939307406E-4</c:v>
                </c:pt>
                <c:pt idx="30">
                  <c:v>4.9340444445444831E-4</c:v>
                </c:pt>
                <c:pt idx="31">
                  <c:v>5.3464176075967984E-4</c:v>
                </c:pt>
                <c:pt idx="32">
                  <c:v>1.0682227524555499E-3</c:v>
                </c:pt>
                <c:pt idx="33">
                  <c:v>9.5680308771495248E-5</c:v>
                </c:pt>
                <c:pt idx="34">
                  <c:v>6.3295854864442447E-4</c:v>
                </c:pt>
                <c:pt idx="35">
                  <c:v>6.5119676995983866E-4</c:v>
                </c:pt>
                <c:pt idx="36">
                  <c:v>6.6931548479609582E-4</c:v>
                </c:pt>
                <c:pt idx="37">
                  <c:v>6.8488655243448271E-4</c:v>
                </c:pt>
                <c:pt idx="38">
                  <c:v>6.9650656330866312E-4</c:v>
                </c:pt>
                <c:pt idx="39">
                  <c:v>7.0862923592929228E-4</c:v>
                </c:pt>
                <c:pt idx="40">
                  <c:v>7.1776772215570439E-4</c:v>
                </c:pt>
                <c:pt idx="41">
                  <c:v>7.1812028326601052E-4</c:v>
                </c:pt>
                <c:pt idx="42">
                  <c:v>7.1845229378353359E-4</c:v>
                </c:pt>
                <c:pt idx="43">
                  <c:v>7.154708178471747E-4</c:v>
                </c:pt>
                <c:pt idx="44">
                  <c:v>7.0663757981970221E-4</c:v>
                </c:pt>
                <c:pt idx="45">
                  <c:v>6.9438456216075473E-4</c:v>
                </c:pt>
                <c:pt idx="46">
                  <c:v>6.8134706374678444E-4</c:v>
                </c:pt>
                <c:pt idx="47">
                  <c:v>6.6779735276956131E-4</c:v>
                </c:pt>
                <c:pt idx="48">
                  <c:v>6.5389403189075601E-4</c:v>
                </c:pt>
                <c:pt idx="49">
                  <c:v>6.3961570911019727E-4</c:v>
                </c:pt>
                <c:pt idx="50">
                  <c:v>6.7538301935077261E-4</c:v>
                </c:pt>
                <c:pt idx="51">
                  <c:v>5.1867412987438577E-4</c:v>
                </c:pt>
                <c:pt idx="52">
                  <c:v>5.9458605261575315E-4</c:v>
                </c:pt>
                <c:pt idx="53">
                  <c:v>5.7924666453756934E-4</c:v>
                </c:pt>
                <c:pt idx="54">
                  <c:v>5.6426612641713447E-4</c:v>
                </c:pt>
                <c:pt idx="55">
                  <c:v>5.4870534122275494E-4</c:v>
                </c:pt>
                <c:pt idx="56">
                  <c:v>5.3319781198180038E-4</c:v>
                </c:pt>
                <c:pt idx="57">
                  <c:v>5.1817164907319579E-4</c:v>
                </c:pt>
                <c:pt idx="58">
                  <c:v>5.0307586850206754E-4</c:v>
                </c:pt>
                <c:pt idx="59">
                  <c:v>4.8818901247060786E-4</c:v>
                </c:pt>
                <c:pt idx="60">
                  <c:v>4.7448743179767661E-4</c:v>
                </c:pt>
              </c:numCache>
            </c:numRef>
          </c:val>
          <c:smooth val="0"/>
          <c:extLst>
            <c:ext xmlns:c16="http://schemas.microsoft.com/office/drawing/2014/chart" uri="{C3380CC4-5D6E-409C-BE32-E72D297353CC}">
              <c16:uniqueId val="{00000000-54F0-47D6-B355-1B6D0C2BB031}"/>
            </c:ext>
          </c:extLst>
        </c:ser>
        <c:ser>
          <c:idx val="2"/>
          <c:order val="1"/>
          <c:spPr>
            <a:ln w="22225">
              <a:solidFill>
                <a:schemeClr val="accent5">
                  <a:lumMod val="75000"/>
                </a:schemeClr>
              </a:solidFill>
            </a:ln>
          </c:spPr>
          <c:marker>
            <c:symbol val="none"/>
          </c:marker>
          <c:val>
            <c:numRef>
              <c:f>'Fig 2.36'!$C$45:$BK$45</c:f>
              <c:numCache>
                <c:formatCode>0.0%</c:formatCode>
                <c:ptCount val="61"/>
                <c:pt idx="0">
                  <c:v>-4.6172776799746629E-5</c:v>
                </c:pt>
                <c:pt idx="1">
                  <c:v>-5.1259242646040093E-5</c:v>
                </c:pt>
                <c:pt idx="2">
                  <c:v>-5.5946129809969491E-5</c:v>
                </c:pt>
                <c:pt idx="3">
                  <c:v>-5.9920626270137944E-5</c:v>
                </c:pt>
                <c:pt idx="4">
                  <c:v>-6.3086526875366644E-5</c:v>
                </c:pt>
                <c:pt idx="5">
                  <c:v>-6.5462833505725015E-5</c:v>
                </c:pt>
                <c:pt idx="6">
                  <c:v>-6.6876233427715093E-5</c:v>
                </c:pt>
                <c:pt idx="7">
                  <c:v>-6.5658625082010147E-5</c:v>
                </c:pt>
                <c:pt idx="8">
                  <c:v>-6.4752349455687863E-5</c:v>
                </c:pt>
                <c:pt idx="9">
                  <c:v>-6.3068220426343302E-5</c:v>
                </c:pt>
                <c:pt idx="10">
                  <c:v>-5.9889377618693729E-5</c:v>
                </c:pt>
                <c:pt idx="11">
                  <c:v>-3.9543912833117645E-5</c:v>
                </c:pt>
                <c:pt idx="12">
                  <c:v>-2.8272085505598454E-5</c:v>
                </c:pt>
                <c:pt idx="13">
                  <c:v>-2.2445466480558451E-5</c:v>
                </c:pt>
                <c:pt idx="14">
                  <c:v>-1.5033671359798717E-5</c:v>
                </c:pt>
                <c:pt idx="15">
                  <c:v>-7.0566334406940712E-6</c:v>
                </c:pt>
                <c:pt idx="16">
                  <c:v>3.3421592591231786E-6</c:v>
                </c:pt>
                <c:pt idx="17">
                  <c:v>-1.0670774994947507E-5</c:v>
                </c:pt>
                <c:pt idx="18">
                  <c:v>-8.8425528399493913E-5</c:v>
                </c:pt>
                <c:pt idx="19">
                  <c:v>8.3987312831101946E-6</c:v>
                </c:pt>
                <c:pt idx="20">
                  <c:v>-2.6143427891645032E-5</c:v>
                </c:pt>
                <c:pt idx="21">
                  <c:v>-1.591597063050898E-4</c:v>
                </c:pt>
                <c:pt idx="22">
                  <c:v>-2.0420051280312101E-4</c:v>
                </c:pt>
                <c:pt idx="23">
                  <c:v>3.7422491534699898E-4</c:v>
                </c:pt>
                <c:pt idx="24">
                  <c:v>-7.8195049229867752E-4</c:v>
                </c:pt>
                <c:pt idx="25">
                  <c:v>-1.0569249860836738E-4</c:v>
                </c:pt>
                <c:pt idx="26">
                  <c:v>1.726560575133762E-4</c:v>
                </c:pt>
                <c:pt idx="27">
                  <c:v>-1.5406798092643115E-5</c:v>
                </c:pt>
                <c:pt idx="28">
                  <c:v>-5.0586271482844225E-4</c:v>
                </c:pt>
                <c:pt idx="29">
                  <c:v>2.4510956582590726E-4</c:v>
                </c:pt>
                <c:pt idx="30">
                  <c:v>5.4327041371093898E-5</c:v>
                </c:pt>
                <c:pt idx="31">
                  <c:v>6.1546692373681822E-5</c:v>
                </c:pt>
                <c:pt idx="32">
                  <c:v>5.7857215988676991E-4</c:v>
                </c:pt>
                <c:pt idx="33">
                  <c:v>-4.175996784578917E-4</c:v>
                </c:pt>
                <c:pt idx="34">
                  <c:v>1.0637217737285987E-4</c:v>
                </c:pt>
                <c:pt idx="35">
                  <c:v>1.0716550836753491E-4</c:v>
                </c:pt>
                <c:pt idx="36">
                  <c:v>1.1109573495038383E-4</c:v>
                </c:pt>
                <c:pt idx="37">
                  <c:v>1.1368302095338123E-4</c:v>
                </c:pt>
                <c:pt idx="38">
                  <c:v>1.1160024433598537E-4</c:v>
                </c:pt>
                <c:pt idx="39">
                  <c:v>1.1261050100608294E-4</c:v>
                </c:pt>
                <c:pt idx="40">
                  <c:v>1.1152684190673945E-4</c:v>
                </c:pt>
                <c:pt idx="41">
                  <c:v>1.0236917557637781E-4</c:v>
                </c:pt>
                <c:pt idx="42">
                  <c:v>9.4156438609882542E-5</c:v>
                </c:pt>
                <c:pt idx="43">
                  <c:v>8.3426738023639757E-5</c:v>
                </c:pt>
                <c:pt idx="44">
                  <c:v>6.743585784318995E-5</c:v>
                </c:pt>
                <c:pt idx="45">
                  <c:v>4.8601395071568021E-5</c:v>
                </c:pt>
                <c:pt idx="46">
                  <c:v>2.9595465634857376E-5</c:v>
                </c:pt>
                <c:pt idx="47">
                  <c:v>1.0596756247815975E-5</c:v>
                </c:pt>
                <c:pt idx="48">
                  <c:v>-8.2396726603928272E-6</c:v>
                </c:pt>
                <c:pt idx="49">
                  <c:v>-2.6912129533318563E-5</c:v>
                </c:pt>
                <c:pt idx="50">
                  <c:v>4.4150627430683542E-6</c:v>
                </c:pt>
                <c:pt idx="51">
                  <c:v>-1.5540299184091388E-4</c:v>
                </c:pt>
                <c:pt idx="52">
                  <c:v>-8.1999121299469735E-5</c:v>
                </c:pt>
                <c:pt idx="53">
                  <c:v>-9.9815249102741532E-5</c:v>
                </c:pt>
                <c:pt idx="54">
                  <c:v>-1.1609261487022238E-4</c:v>
                </c:pt>
                <c:pt idx="55">
                  <c:v>-1.3344101451595591E-4</c:v>
                </c:pt>
                <c:pt idx="56">
                  <c:v>-1.5054186013574444E-4</c:v>
                </c:pt>
                <c:pt idx="57">
                  <c:v>-1.6704114324461727E-4</c:v>
                </c:pt>
                <c:pt idx="58">
                  <c:v>-1.8346625805842898E-4</c:v>
                </c:pt>
                <c:pt idx="59">
                  <c:v>-1.9948254305890423E-4</c:v>
                </c:pt>
                <c:pt idx="60">
                  <c:v>-2.1406642167787204E-4</c:v>
                </c:pt>
              </c:numCache>
            </c:numRef>
          </c:val>
          <c:smooth val="0"/>
          <c:extLst>
            <c:ext xmlns:c16="http://schemas.microsoft.com/office/drawing/2014/chart" uri="{C3380CC4-5D6E-409C-BE32-E72D297353CC}">
              <c16:uniqueId val="{00000001-54F0-47D6-B355-1B6D0C2BB031}"/>
            </c:ext>
          </c:extLst>
        </c:ser>
        <c:ser>
          <c:idx val="3"/>
          <c:order val="2"/>
          <c:spPr>
            <a:ln w="22225">
              <a:solidFill>
                <a:schemeClr val="accent6">
                  <a:lumMod val="75000"/>
                </a:schemeClr>
              </a:solidFill>
            </a:ln>
          </c:spPr>
          <c:marker>
            <c:symbol val="none"/>
          </c:marker>
          <c:val>
            <c:numRef>
              <c:f>'Fig 2.36'!$C$46:$BK$46</c:f>
              <c:numCache>
                <c:formatCode>0.0%</c:formatCode>
                <c:ptCount val="61"/>
                <c:pt idx="0">
                  <c:v>-4.6426884530381685E-5</c:v>
                </c:pt>
                <c:pt idx="1">
                  <c:v>-5.192650695162726E-5</c:v>
                </c:pt>
                <c:pt idx="2">
                  <c:v>-5.7308520186705181E-5</c:v>
                </c:pt>
                <c:pt idx="3">
                  <c:v>-6.2293476365216094E-5</c:v>
                </c:pt>
                <c:pt idx="4">
                  <c:v>-6.6911561060534197E-5</c:v>
                </c:pt>
                <c:pt idx="5">
                  <c:v>-7.1291133317163968E-5</c:v>
                </c:pt>
                <c:pt idx="6">
                  <c:v>-7.5328441274891134E-5</c:v>
                </c:pt>
                <c:pt idx="7">
                  <c:v>-7.7331896310095516E-5</c:v>
                </c:pt>
                <c:pt idx="8">
                  <c:v>-8.0436788928217595E-5</c:v>
                </c:pt>
                <c:pt idx="9">
                  <c:v>-8.3092461546252494E-5</c:v>
                </c:pt>
                <c:pt idx="10">
                  <c:v>-8.513776961782682E-5</c:v>
                </c:pt>
                <c:pt idx="11">
                  <c:v>-7.0471270294358845E-5</c:v>
                </c:pt>
                <c:pt idx="12">
                  <c:v>-6.5679666681583981E-5</c:v>
                </c:pt>
                <c:pt idx="13">
                  <c:v>-6.7055278999195167E-5</c:v>
                </c:pt>
                <c:pt idx="14">
                  <c:v>-6.7884447631172407E-5</c:v>
                </c:pt>
                <c:pt idx="15">
                  <c:v>-6.8669350130390328E-5</c:v>
                </c:pt>
                <c:pt idx="16">
                  <c:v>-6.797065222552412E-5</c:v>
                </c:pt>
                <c:pt idx="17">
                  <c:v>-9.2166414288996634E-5</c:v>
                </c:pt>
                <c:pt idx="18">
                  <c:v>-1.8117230888625713E-4</c:v>
                </c:pt>
                <c:pt idx="19">
                  <c:v>-9.4935947741126014E-5</c:v>
                </c:pt>
                <c:pt idx="20">
                  <c:v>-1.4151399120976293E-4</c:v>
                </c:pt>
                <c:pt idx="21">
                  <c:v>-2.8872705939608778E-4</c:v>
                </c:pt>
                <c:pt idx="22">
                  <c:v>-3.4882653858336887E-4</c:v>
                </c:pt>
                <c:pt idx="23">
                  <c:v>2.1392401154074481E-4</c:v>
                </c:pt>
                <c:pt idx="24">
                  <c:v>-9.6351601846134116E-4</c:v>
                </c:pt>
                <c:pt idx="25">
                  <c:v>-3.0211132454205369E-4</c:v>
                </c:pt>
                <c:pt idx="26">
                  <c:v>-3.9330119449121348E-5</c:v>
                </c:pt>
                <c:pt idx="27">
                  <c:v>-2.5088928464067628E-4</c:v>
                </c:pt>
                <c:pt idx="28">
                  <c:v>-7.5966109115266356E-4</c:v>
                </c:pt>
                <c:pt idx="29">
                  <c:v>-2.1864836365570461E-5</c:v>
                </c:pt>
                <c:pt idx="30">
                  <c:v>-2.2907322293841403E-4</c:v>
                </c:pt>
                <c:pt idx="31">
                  <c:v>-2.3645758766055458E-4</c:v>
                </c:pt>
                <c:pt idx="32">
                  <c:v>2.6897607805531631E-4</c:v>
                </c:pt>
                <c:pt idx="33">
                  <c:v>-7.5199672181602839E-4</c:v>
                </c:pt>
                <c:pt idx="34">
                  <c:v>-2.3228973831046495E-4</c:v>
                </c:pt>
                <c:pt idx="35">
                  <c:v>-2.4225594008653317E-4</c:v>
                </c:pt>
                <c:pt idx="36">
                  <c:v>-2.471155817023174E-4</c:v>
                </c:pt>
                <c:pt idx="37">
                  <c:v>-2.5255110462141239E-4</c:v>
                </c:pt>
                <c:pt idx="38">
                  <c:v>-2.62982695678593E-4</c:v>
                </c:pt>
                <c:pt idx="39">
                  <c:v>-2.6882084053059252E-4</c:v>
                </c:pt>
                <c:pt idx="40">
                  <c:v>-2.7619508555098982E-4</c:v>
                </c:pt>
                <c:pt idx="41">
                  <c:v>-2.9122575133833095E-4</c:v>
                </c:pt>
                <c:pt idx="42">
                  <c:v>-3.0472410827209195E-4</c:v>
                </c:pt>
                <c:pt idx="43">
                  <c:v>-3.2026071345914175E-4</c:v>
                </c:pt>
                <c:pt idx="44">
                  <c:v>-3.4071631514520639E-4</c:v>
                </c:pt>
                <c:pt idx="45">
                  <c:v>-3.636769760477776E-4</c:v>
                </c:pt>
                <c:pt idx="46">
                  <c:v>-3.8644543856913849E-4</c:v>
                </c:pt>
                <c:pt idx="47">
                  <c:v>-4.0889833515000973E-4</c:v>
                </c:pt>
                <c:pt idx="48">
                  <c:v>-4.3088041534899979E-4</c:v>
                </c:pt>
                <c:pt idx="49">
                  <c:v>-4.5236879040810862E-4</c:v>
                </c:pt>
                <c:pt idx="50">
                  <c:v>-4.2391717325862555E-4</c:v>
                </c:pt>
                <c:pt idx="51">
                  <c:v>-5.857560969200204E-4</c:v>
                </c:pt>
                <c:pt idx="52">
                  <c:v>-5.1394148468375533E-4</c:v>
                </c:pt>
                <c:pt idx="53">
                  <c:v>-5.3335755092964732E-4</c:v>
                </c:pt>
                <c:pt idx="54">
                  <c:v>-5.5068845015560086E-4</c:v>
                </c:pt>
                <c:pt idx="55">
                  <c:v>-5.6918000361250165E-4</c:v>
                </c:pt>
                <c:pt idx="56">
                  <c:v>-5.8729378546273914E-4</c:v>
                </c:pt>
                <c:pt idx="57">
                  <c:v>-6.0472795230248622E-4</c:v>
                </c:pt>
                <c:pt idx="58">
                  <c:v>-6.219960913700362E-4</c:v>
                </c:pt>
                <c:pt idx="59">
                  <c:v>-6.3872184956714761E-4</c:v>
                </c:pt>
                <c:pt idx="60">
                  <c:v>-6.5384692591186067E-4</c:v>
                </c:pt>
              </c:numCache>
            </c:numRef>
          </c:val>
          <c:smooth val="0"/>
          <c:extLst>
            <c:ext xmlns:c16="http://schemas.microsoft.com/office/drawing/2014/chart" uri="{C3380CC4-5D6E-409C-BE32-E72D297353CC}">
              <c16:uniqueId val="{00000002-54F0-47D6-B355-1B6D0C2BB031}"/>
            </c:ext>
          </c:extLst>
        </c:ser>
        <c:ser>
          <c:idx val="4"/>
          <c:order val="3"/>
          <c:spPr>
            <a:ln w="22225">
              <a:solidFill>
                <a:srgbClr val="800000"/>
              </a:solidFill>
            </a:ln>
          </c:spPr>
          <c:marker>
            <c:symbol val="none"/>
          </c:marker>
          <c:val>
            <c:numRef>
              <c:f>'Fig 2.36'!$C$47:$BK$47</c:f>
              <c:numCache>
                <c:formatCode>0.0%</c:formatCode>
                <c:ptCount val="61"/>
                <c:pt idx="0">
                  <c:v>-4.6793747797924112E-5</c:v>
                </c:pt>
                <c:pt idx="1">
                  <c:v>-5.2878203689932235E-5</c:v>
                </c:pt>
                <c:pt idx="2">
                  <c:v>-5.9254117099616366E-5</c:v>
                </c:pt>
                <c:pt idx="3">
                  <c:v>-6.5704270055144676E-5</c:v>
                </c:pt>
                <c:pt idx="4">
                  <c:v>-7.2428233819143983E-5</c:v>
                </c:pt>
                <c:pt idx="5">
                  <c:v>-7.9717695171011016E-5</c:v>
                </c:pt>
                <c:pt idx="6">
                  <c:v>-8.7555751478340937E-5</c:v>
                </c:pt>
                <c:pt idx="7">
                  <c:v>-9.4232276839578688E-5</c:v>
                </c:pt>
                <c:pt idx="8">
                  <c:v>-1.0316943568944303E-4</c:v>
                </c:pt>
                <c:pt idx="9">
                  <c:v>-1.1214288357397351E-4</c:v>
                </c:pt>
                <c:pt idx="10">
                  <c:v>-1.2179765574127366E-4</c:v>
                </c:pt>
                <c:pt idx="11">
                  <c:v>-1.1539225906243011E-4</c:v>
                </c:pt>
                <c:pt idx="12">
                  <c:v>-1.2001528922778171E-4</c:v>
                </c:pt>
                <c:pt idx="13">
                  <c:v>-1.3183932086513472E-4</c:v>
                </c:pt>
                <c:pt idx="14">
                  <c:v>-1.4461348424021914E-4</c:v>
                </c:pt>
                <c:pt idx="15">
                  <c:v>-1.5807562289316124E-4</c:v>
                </c:pt>
                <c:pt idx="16">
                  <c:v>-1.7139371113339408E-4</c:v>
                </c:pt>
                <c:pt idx="17">
                  <c:v>-2.1029393560301202E-4</c:v>
                </c:pt>
                <c:pt idx="18">
                  <c:v>-3.1553597205369321E-4</c:v>
                </c:pt>
                <c:pt idx="19">
                  <c:v>-2.445376562125734E-4</c:v>
                </c:pt>
                <c:pt idx="20">
                  <c:v>-3.0843083275589045E-4</c:v>
                </c:pt>
                <c:pt idx="21">
                  <c:v>-4.7607053375253727E-4</c:v>
                </c:pt>
                <c:pt idx="22">
                  <c:v>-5.5781103181962166E-4</c:v>
                </c:pt>
                <c:pt idx="23">
                  <c:v>-1.7592400812338482E-5</c:v>
                </c:pt>
                <c:pt idx="24">
                  <c:v>-1.2256065504827607E-3</c:v>
                </c:pt>
                <c:pt idx="25">
                  <c:v>-5.8535577494756019E-4</c:v>
                </c:pt>
                <c:pt idx="26">
                  <c:v>-3.4483084933123465E-4</c:v>
                </c:pt>
                <c:pt idx="27">
                  <c:v>-5.896205627711204E-4</c:v>
                </c:pt>
                <c:pt idx="28">
                  <c:v>-1.1249798412442669E-3</c:v>
                </c:pt>
                <c:pt idx="29">
                  <c:v>-4.0584051579428682E-4</c:v>
                </c:pt>
                <c:pt idx="30">
                  <c:v>-6.362364007590493E-4</c:v>
                </c:pt>
                <c:pt idx="31">
                  <c:v>-6.6415978432443623E-4</c:v>
                </c:pt>
                <c:pt idx="32">
                  <c:v>-1.6425650878215681E-4</c:v>
                </c:pt>
                <c:pt idx="33">
                  <c:v>-1.2318831535615971E-3</c:v>
                </c:pt>
                <c:pt idx="34">
                  <c:v>-7.178020867106838E-4</c:v>
                </c:pt>
                <c:pt idx="35">
                  <c:v>-7.4269259251225073E-4</c:v>
                </c:pt>
                <c:pt idx="36">
                  <c:v>-7.5982490001935687E-4</c:v>
                </c:pt>
                <c:pt idx="37">
                  <c:v>-7.7644493664985603E-4</c:v>
                </c:pt>
                <c:pt idx="38">
                  <c:v>-7.9832708911142802E-4</c:v>
                </c:pt>
                <c:pt idx="39">
                  <c:v>-8.1371606023861176E-4</c:v>
                </c:pt>
                <c:pt idx="40">
                  <c:v>-8.2987246893306832E-4</c:v>
                </c:pt>
                <c:pt idx="41">
                  <c:v>-8.5311401339449588E-4</c:v>
                </c:pt>
                <c:pt idx="42">
                  <c:v>-8.740157738462706E-4</c:v>
                </c:pt>
                <c:pt idx="43">
                  <c:v>-8.9632047546062132E-4</c:v>
                </c:pt>
                <c:pt idx="44">
                  <c:v>-9.2310682344787232E-4</c:v>
                </c:pt>
                <c:pt idx="45">
                  <c:v>-9.5194823667998918E-4</c:v>
                </c:pt>
                <c:pt idx="46">
                  <c:v>-9.801023533384523E-4</c:v>
                </c:pt>
                <c:pt idx="47">
                  <c:v>-1.0075285350203966E-3</c:v>
                </c:pt>
                <c:pt idx="48">
                  <c:v>-1.0340660925893808E-3</c:v>
                </c:pt>
                <c:pt idx="49">
                  <c:v>-1.0596558908342324E-3</c:v>
                </c:pt>
                <c:pt idx="50">
                  <c:v>-1.08435952624375E-3</c:v>
                </c:pt>
                <c:pt idx="51">
                  <c:v>-1.2003004164703457E-3</c:v>
                </c:pt>
                <c:pt idx="52">
                  <c:v>-1.1308124288944565E-3</c:v>
                </c:pt>
                <c:pt idx="53">
                  <c:v>-1.2453411944586268E-3</c:v>
                </c:pt>
                <c:pt idx="54">
                  <c:v>-1.0812124057978378E-3</c:v>
                </c:pt>
                <c:pt idx="55">
                  <c:v>-1.1920351746708135E-3</c:v>
                </c:pt>
                <c:pt idx="56">
                  <c:v>-1.2116356897378111E-3</c:v>
                </c:pt>
                <c:pt idx="57">
                  <c:v>-1.2304383410455255E-3</c:v>
                </c:pt>
                <c:pt idx="58">
                  <c:v>-1.2489401742061812E-3</c:v>
                </c:pt>
                <c:pt idx="59">
                  <c:v>-1.266695969509124E-3</c:v>
                </c:pt>
                <c:pt idx="60">
                  <c:v>-1.2825981187307711E-3</c:v>
                </c:pt>
              </c:numCache>
            </c:numRef>
          </c:val>
          <c:smooth val="0"/>
          <c:extLst>
            <c:ext xmlns:c16="http://schemas.microsoft.com/office/drawing/2014/chart" uri="{C3380CC4-5D6E-409C-BE32-E72D297353CC}">
              <c16:uniqueId val="{00000003-54F0-47D6-B355-1B6D0C2BB031}"/>
            </c:ext>
          </c:extLst>
        </c:ser>
        <c:dLbls>
          <c:showLegendKey val="0"/>
          <c:showVal val="0"/>
          <c:showCatName val="0"/>
          <c:showSerName val="0"/>
          <c:showPercent val="0"/>
          <c:showBubbleSize val="0"/>
        </c:dLbls>
        <c:smooth val="0"/>
        <c:axId val="144053376"/>
        <c:axId val="144055296"/>
      </c:lineChart>
      <c:catAx>
        <c:axId val="144053376"/>
        <c:scaling>
          <c:orientation val="minMax"/>
        </c:scaling>
        <c:delete val="0"/>
        <c:axPos val="b"/>
        <c:title>
          <c:tx>
            <c:rich>
              <a:bodyPr/>
              <a:lstStyle/>
              <a:p>
                <a:pPr>
                  <a:defRPr/>
                </a:pPr>
                <a:r>
                  <a:rPr lang="en-US"/>
                  <a:t>génération</a:t>
                </a:r>
              </a:p>
            </c:rich>
          </c:tx>
          <c:layout>
            <c:manualLayout>
              <c:xMode val="edge"/>
              <c:yMode val="edge"/>
              <c:x val="0.7920935393279922"/>
              <c:y val="0.65170176648503164"/>
            </c:manualLayout>
          </c:layout>
          <c:overlay val="0"/>
        </c:title>
        <c:numFmt formatCode="General" sourceLinked="1"/>
        <c:majorTickMark val="out"/>
        <c:minorTickMark val="none"/>
        <c:tickLblPos val="nextTo"/>
        <c:txPr>
          <a:bodyPr rot="-5400000" vert="horz"/>
          <a:lstStyle/>
          <a:p>
            <a:pPr>
              <a:defRPr/>
            </a:pPr>
            <a:endParaRPr lang="fr-FR"/>
          </a:p>
        </c:txPr>
        <c:crossAx val="144055296"/>
        <c:crosses val="autoZero"/>
        <c:auto val="1"/>
        <c:lblAlgn val="ctr"/>
        <c:lblOffset val="100"/>
        <c:tickLblSkip val="10"/>
        <c:noMultiLvlLbl val="0"/>
      </c:catAx>
      <c:valAx>
        <c:axId val="144055296"/>
        <c:scaling>
          <c:orientation val="minMax"/>
        </c:scaling>
        <c:delete val="0"/>
        <c:axPos val="l"/>
        <c:majorGridlines/>
        <c:numFmt formatCode="0.0%" sourceLinked="0"/>
        <c:majorTickMark val="out"/>
        <c:minorTickMark val="none"/>
        <c:tickLblPos val="nextTo"/>
        <c:crossAx val="144053376"/>
        <c:crosses val="autoZero"/>
        <c:crossBetween val="between"/>
      </c:valAx>
    </c:plotArea>
    <c:legend>
      <c:legendPos val="b"/>
      <c:layout>
        <c:manualLayout>
          <c:xMode val="edge"/>
          <c:yMode val="edge"/>
          <c:x val="1.6152222222222221E-2"/>
          <c:y val="0.91275263637528725"/>
          <c:w val="0.97710296296296295"/>
          <c:h val="8.7247363624712762E-2"/>
        </c:manualLayout>
      </c:layout>
      <c:overlay val="0"/>
    </c:legend>
    <c:plotVisOnly val="1"/>
    <c:dispBlanksAs val="gap"/>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06520269653072"/>
          <c:y val="3.5880680889992488E-2"/>
          <c:w val="0.56269312043651165"/>
          <c:h val="0.79692721336662209"/>
        </c:manualLayout>
      </c:layout>
      <c:lineChart>
        <c:grouping val="standard"/>
        <c:varyColors val="0"/>
        <c:ser>
          <c:idx val="1"/>
          <c:order val="0"/>
          <c:tx>
            <c:strRef>
              <c:f>'Fig 2.37'!$B$5</c:f>
              <c:strCache>
                <c:ptCount val="1"/>
                <c:pt idx="0">
                  <c:v>Revenus du ménage avant prélèvements sociaux et fiscaux</c:v>
                </c:pt>
              </c:strCache>
            </c:strRef>
          </c:tx>
          <c:spPr>
            <a:ln w="15875">
              <a:solidFill>
                <a:srgbClr val="0000FF"/>
              </a:solidFill>
            </a:ln>
          </c:spPr>
          <c:marker>
            <c:symbol val="x"/>
            <c:size val="4"/>
            <c:spPr>
              <a:solidFill>
                <a:sysClr val="window" lastClr="FFFFFF"/>
              </a:solidFill>
              <a:ln>
                <a:solidFill>
                  <a:srgbClr val="0000FF"/>
                </a:solidFill>
              </a:ln>
            </c:spPr>
          </c:marker>
          <c:cat>
            <c:strRef>
              <c:f>'Fig 2.37'!$C$3:$S$3</c:f>
              <c:strCache>
                <c:ptCount val="17"/>
                <c:pt idx="0">
                  <c:v>2002</c:v>
                </c:pt>
                <c:pt idx="1">
                  <c:v>2003</c:v>
                </c:pt>
                <c:pt idx="2">
                  <c:v>2004</c:v>
                </c:pt>
                <c:pt idx="3">
                  <c:v>2005</c:v>
                </c:pt>
                <c:pt idx="4">
                  <c:v>2006</c:v>
                </c:pt>
                <c:pt idx="5">
                  <c:v>2007</c:v>
                </c:pt>
                <c:pt idx="6">
                  <c:v>2008</c:v>
                </c:pt>
                <c:pt idx="7">
                  <c:v>2009</c:v>
                </c:pt>
                <c:pt idx="8">
                  <c:v>2010</c:v>
                </c:pt>
                <c:pt idx="9">
                  <c:v>2011</c:v>
                </c:pt>
                <c:pt idx="10">
                  <c:v>2012</c:v>
                </c:pt>
                <c:pt idx="12">
                  <c:v>2012*</c:v>
                </c:pt>
                <c:pt idx="13">
                  <c:v>2013*</c:v>
                </c:pt>
                <c:pt idx="14">
                  <c:v>2014*</c:v>
                </c:pt>
                <c:pt idx="15">
                  <c:v>2015*</c:v>
                </c:pt>
                <c:pt idx="16">
                  <c:v>2016*</c:v>
                </c:pt>
              </c:strCache>
            </c:strRef>
          </c:cat>
          <c:val>
            <c:numRef>
              <c:f>'Fig 2.37'!$C$5:$S$5</c:f>
              <c:numCache>
                <c:formatCode>_-* #\ ##0\ _€_-;\-* #\ ##0\ _€_-;_-* "-"??\ _€_-;_-@_-</c:formatCode>
                <c:ptCount val="17"/>
                <c:pt idx="0">
                  <c:v>2160.1524080822874</c:v>
                </c:pt>
                <c:pt idx="1">
                  <c:v>2172.3125992759992</c:v>
                </c:pt>
                <c:pt idx="2">
                  <c:v>2184.9967882944375</c:v>
                </c:pt>
                <c:pt idx="3">
                  <c:v>2227.0624972615524</c:v>
                </c:pt>
                <c:pt idx="4">
                  <c:v>2268.7486806116303</c:v>
                </c:pt>
                <c:pt idx="5">
                  <c:v>2313.2195753931164</c:v>
                </c:pt>
                <c:pt idx="6">
                  <c:v>2332.3024929429203</c:v>
                </c:pt>
                <c:pt idx="7">
                  <c:v>2359.6479263943415</c:v>
                </c:pt>
                <c:pt idx="8">
                  <c:v>2379.3602647150483</c:v>
                </c:pt>
                <c:pt idx="9">
                  <c:v>2401.6173950748957</c:v>
                </c:pt>
                <c:pt idx="10">
                  <c:v>2426.1809840658593</c:v>
                </c:pt>
                <c:pt idx="12">
                  <c:v>2461.3400164583036</c:v>
                </c:pt>
                <c:pt idx="13">
                  <c:v>2469.2686184899403</c:v>
                </c:pt>
                <c:pt idx="14">
                  <c:v>2473.4810149873865</c:v>
                </c:pt>
                <c:pt idx="15">
                  <c:v>2469.5663348657722</c:v>
                </c:pt>
                <c:pt idx="16">
                  <c:v>2474.6935943942926</c:v>
                </c:pt>
              </c:numCache>
            </c:numRef>
          </c:val>
          <c:smooth val="0"/>
          <c:extLst>
            <c:ext xmlns:c16="http://schemas.microsoft.com/office/drawing/2014/chart" uri="{C3380CC4-5D6E-409C-BE32-E72D297353CC}">
              <c16:uniqueId val="{00000000-6065-4DEB-9709-83A3DDD60C98}"/>
            </c:ext>
          </c:extLst>
        </c:ser>
        <c:ser>
          <c:idx val="2"/>
          <c:order val="1"/>
          <c:tx>
            <c:strRef>
              <c:f>'Fig 2.37'!$B$6</c:f>
              <c:strCache>
                <c:ptCount val="1"/>
                <c:pt idx="0">
                  <c:v>Revenu disponible du ménage</c:v>
                </c:pt>
              </c:strCache>
            </c:strRef>
          </c:tx>
          <c:spPr>
            <a:ln w="28575">
              <a:solidFill>
                <a:srgbClr val="0070C0"/>
              </a:solidFill>
            </a:ln>
          </c:spPr>
          <c:marker>
            <c:symbol val="circle"/>
            <c:size val="6"/>
            <c:spPr>
              <a:solidFill>
                <a:schemeClr val="bg1"/>
              </a:solidFill>
              <a:ln>
                <a:solidFill>
                  <a:srgbClr val="0070C0"/>
                </a:solidFill>
              </a:ln>
            </c:spPr>
          </c:marker>
          <c:cat>
            <c:strRef>
              <c:f>'Fig 2.37'!$C$3:$S$3</c:f>
              <c:strCache>
                <c:ptCount val="17"/>
                <c:pt idx="0">
                  <c:v>2002</c:v>
                </c:pt>
                <c:pt idx="1">
                  <c:v>2003</c:v>
                </c:pt>
                <c:pt idx="2">
                  <c:v>2004</c:v>
                </c:pt>
                <c:pt idx="3">
                  <c:v>2005</c:v>
                </c:pt>
                <c:pt idx="4">
                  <c:v>2006</c:v>
                </c:pt>
                <c:pt idx="5">
                  <c:v>2007</c:v>
                </c:pt>
                <c:pt idx="6">
                  <c:v>2008</c:v>
                </c:pt>
                <c:pt idx="7">
                  <c:v>2009</c:v>
                </c:pt>
                <c:pt idx="8">
                  <c:v>2010</c:v>
                </c:pt>
                <c:pt idx="9">
                  <c:v>2011</c:v>
                </c:pt>
                <c:pt idx="10">
                  <c:v>2012</c:v>
                </c:pt>
                <c:pt idx="12">
                  <c:v>2012*</c:v>
                </c:pt>
                <c:pt idx="13">
                  <c:v>2013*</c:v>
                </c:pt>
                <c:pt idx="14">
                  <c:v>2014*</c:v>
                </c:pt>
                <c:pt idx="15">
                  <c:v>2015*</c:v>
                </c:pt>
                <c:pt idx="16">
                  <c:v>2016*</c:v>
                </c:pt>
              </c:strCache>
            </c:strRef>
          </c:cat>
          <c:val>
            <c:numRef>
              <c:f>'Fig 2.37'!$C$6:$S$6</c:f>
              <c:numCache>
                <c:formatCode>_-* #\ ##0\ _€_-;\-* #\ ##0\ _€_-;_-* "-"??\ _€_-;_-@_-</c:formatCode>
                <c:ptCount val="17"/>
                <c:pt idx="0">
                  <c:v>1917.5557000000001</c:v>
                </c:pt>
                <c:pt idx="1">
                  <c:v>1926.6950777777779</c:v>
                </c:pt>
                <c:pt idx="2">
                  <c:v>1934.977638888889</c:v>
                </c:pt>
                <c:pt idx="3">
                  <c:v>1971.5351500000002</c:v>
                </c:pt>
                <c:pt idx="4">
                  <c:v>2009.520688888889</c:v>
                </c:pt>
                <c:pt idx="5">
                  <c:v>2051.2191000000003</c:v>
                </c:pt>
                <c:pt idx="6">
                  <c:v>2063.2145333333337</c:v>
                </c:pt>
                <c:pt idx="7">
                  <c:v>2082.0645000000004</c:v>
                </c:pt>
                <c:pt idx="8">
                  <c:v>2088.6334277777778</c:v>
                </c:pt>
                <c:pt idx="9">
                  <c:v>2093.4887222222223</c:v>
                </c:pt>
                <c:pt idx="10">
                  <c:v>2095.4488148508608</c:v>
                </c:pt>
                <c:pt idx="12">
                  <c:v>2134.1412426245915</c:v>
                </c:pt>
                <c:pt idx="13">
                  <c:v>2126.6788208136677</c:v>
                </c:pt>
                <c:pt idx="14">
                  <c:v>2124.6639993657736</c:v>
                </c:pt>
                <c:pt idx="15">
                  <c:v>2123.1917000000003</c:v>
                </c:pt>
                <c:pt idx="16">
                  <c:v>2129.6178250000003</c:v>
                </c:pt>
              </c:numCache>
            </c:numRef>
          </c:val>
          <c:smooth val="0"/>
          <c:extLst>
            <c:ext xmlns:c16="http://schemas.microsoft.com/office/drawing/2014/chart" uri="{C3380CC4-5D6E-409C-BE32-E72D297353CC}">
              <c16:uniqueId val="{00000001-6065-4DEB-9709-83A3DDD60C98}"/>
            </c:ext>
          </c:extLst>
        </c:ser>
        <c:ser>
          <c:idx val="0"/>
          <c:order val="2"/>
          <c:tx>
            <c:strRef>
              <c:f>'Fig 2.37'!$B$4</c:f>
              <c:strCache>
                <c:ptCount val="1"/>
                <c:pt idx="0">
                  <c:v>Somme des pensions brutes du ménage</c:v>
                </c:pt>
              </c:strCache>
            </c:strRef>
          </c:tx>
          <c:spPr>
            <a:ln w="50800" cmpd="dbl">
              <a:solidFill>
                <a:srgbClr val="7030A0"/>
              </a:solidFill>
            </a:ln>
          </c:spPr>
          <c:marker>
            <c:symbol val="none"/>
          </c:marker>
          <c:cat>
            <c:strRef>
              <c:f>'Fig 2.37'!$C$3:$S$3</c:f>
              <c:strCache>
                <c:ptCount val="17"/>
                <c:pt idx="0">
                  <c:v>2002</c:v>
                </c:pt>
                <c:pt idx="1">
                  <c:v>2003</c:v>
                </c:pt>
                <c:pt idx="2">
                  <c:v>2004</c:v>
                </c:pt>
                <c:pt idx="3">
                  <c:v>2005</c:v>
                </c:pt>
                <c:pt idx="4">
                  <c:v>2006</c:v>
                </c:pt>
                <c:pt idx="5">
                  <c:v>2007</c:v>
                </c:pt>
                <c:pt idx="6">
                  <c:v>2008</c:v>
                </c:pt>
                <c:pt idx="7">
                  <c:v>2009</c:v>
                </c:pt>
                <c:pt idx="8">
                  <c:v>2010</c:v>
                </c:pt>
                <c:pt idx="9">
                  <c:v>2011</c:v>
                </c:pt>
                <c:pt idx="10">
                  <c:v>2012</c:v>
                </c:pt>
                <c:pt idx="12">
                  <c:v>2012*</c:v>
                </c:pt>
                <c:pt idx="13">
                  <c:v>2013*</c:v>
                </c:pt>
                <c:pt idx="14">
                  <c:v>2014*</c:v>
                </c:pt>
                <c:pt idx="15">
                  <c:v>2015*</c:v>
                </c:pt>
                <c:pt idx="16">
                  <c:v>2016*</c:v>
                </c:pt>
              </c:strCache>
            </c:strRef>
          </c:cat>
          <c:val>
            <c:numRef>
              <c:f>'Fig 2.37'!$C$4:$S$4</c:f>
              <c:numCache>
                <c:formatCode>_-* #\ ##0\ _€_-;\-* #\ ##0\ _€_-;_-* "-"??\ _€_-;_-@_-</c:formatCode>
                <c:ptCount val="17"/>
                <c:pt idx="0">
                  <c:v>1526.2791141550722</c:v>
                </c:pt>
                <c:pt idx="1">
                  <c:v>1530.131958487269</c:v>
                </c:pt>
                <c:pt idx="2">
                  <c:v>1537.066029732986</c:v>
                </c:pt>
                <c:pt idx="3">
                  <c:v>1544.7749571687993</c:v>
                </c:pt>
                <c:pt idx="4">
                  <c:v>1567.3915942678948</c:v>
                </c:pt>
                <c:pt idx="5">
                  <c:v>1582.0091231552933</c:v>
                </c:pt>
                <c:pt idx="6">
                  <c:v>1608.6105706030205</c:v>
                </c:pt>
                <c:pt idx="7">
                  <c:v>1631.1385866422718</c:v>
                </c:pt>
                <c:pt idx="8">
                  <c:v>1666.9481550260632</c:v>
                </c:pt>
                <c:pt idx="9">
                  <c:v>1694.0378557487204</c:v>
                </c:pt>
                <c:pt idx="10">
                  <c:v>1722.0687909245812</c:v>
                </c:pt>
                <c:pt idx="12">
                  <c:v>1774.7480203334528</c:v>
                </c:pt>
                <c:pt idx="13">
                  <c:v>1794.7349901804598</c:v>
                </c:pt>
                <c:pt idx="14">
                  <c:v>1809.3187612340987</c:v>
                </c:pt>
                <c:pt idx="15">
                  <c:v>1826.0615495352854</c:v>
                </c:pt>
                <c:pt idx="16">
                  <c:v>1836.0817207113964</c:v>
                </c:pt>
              </c:numCache>
            </c:numRef>
          </c:val>
          <c:smooth val="0"/>
          <c:extLst>
            <c:ext xmlns:c16="http://schemas.microsoft.com/office/drawing/2014/chart" uri="{C3380CC4-5D6E-409C-BE32-E72D297353CC}">
              <c16:uniqueId val="{00000002-6065-4DEB-9709-83A3DDD60C98}"/>
            </c:ext>
          </c:extLst>
        </c:ser>
        <c:dLbls>
          <c:showLegendKey val="0"/>
          <c:showVal val="0"/>
          <c:showCatName val="0"/>
          <c:showSerName val="0"/>
          <c:showPercent val="0"/>
          <c:showBubbleSize val="0"/>
        </c:dLbls>
        <c:marker val="1"/>
        <c:smooth val="0"/>
        <c:axId val="144102528"/>
        <c:axId val="144104064"/>
      </c:lineChart>
      <c:catAx>
        <c:axId val="144102528"/>
        <c:scaling>
          <c:orientation val="minMax"/>
        </c:scaling>
        <c:delete val="0"/>
        <c:axPos val="b"/>
        <c:numFmt formatCode="General" sourceLinked="1"/>
        <c:majorTickMark val="out"/>
        <c:minorTickMark val="none"/>
        <c:tickLblPos val="nextTo"/>
        <c:txPr>
          <a:bodyPr rot="-5400000" vert="horz"/>
          <a:lstStyle/>
          <a:p>
            <a:pPr>
              <a:defRPr sz="1000"/>
            </a:pPr>
            <a:endParaRPr lang="fr-FR"/>
          </a:p>
        </c:txPr>
        <c:crossAx val="144104064"/>
        <c:crosses val="autoZero"/>
        <c:auto val="1"/>
        <c:lblAlgn val="ctr"/>
        <c:lblOffset val="100"/>
        <c:tickLblSkip val="1"/>
        <c:noMultiLvlLbl val="0"/>
      </c:catAx>
      <c:valAx>
        <c:axId val="144104064"/>
        <c:scaling>
          <c:orientation val="minMax"/>
          <c:max val="2500"/>
          <c:min val="1500"/>
        </c:scaling>
        <c:delete val="0"/>
        <c:axPos val="l"/>
        <c:majorGridlines>
          <c:spPr>
            <a:ln>
              <a:solidFill>
                <a:schemeClr val="bg1">
                  <a:lumMod val="85000"/>
                </a:schemeClr>
              </a:solidFill>
            </a:ln>
          </c:spPr>
        </c:majorGridlines>
        <c:numFmt formatCode="#,##0" sourceLinked="0"/>
        <c:majorTickMark val="out"/>
        <c:minorTickMark val="none"/>
        <c:tickLblPos val="nextTo"/>
        <c:crossAx val="144102528"/>
        <c:crosses val="autoZero"/>
        <c:crossBetween val="between"/>
        <c:majorUnit val="100"/>
      </c:valAx>
    </c:plotArea>
    <c:legend>
      <c:legendPos val="r"/>
      <c:layout>
        <c:manualLayout>
          <c:xMode val="edge"/>
          <c:yMode val="edge"/>
          <c:x val="0.68277009137533962"/>
          <c:y val="2.9622394761630404E-2"/>
          <c:w val="0.31139475180482112"/>
          <c:h val="0.8106735438557986"/>
        </c:manualLayout>
      </c:layout>
      <c:overlay val="0"/>
      <c:spPr>
        <a:solidFill>
          <a:schemeClr val="bg1"/>
        </a:solidFill>
      </c:spPr>
      <c:txPr>
        <a:bodyPr/>
        <a:lstStyle/>
        <a:p>
          <a:pPr>
            <a:defRPr b="1"/>
          </a:pPr>
          <a:endParaRPr lang="fr-FR"/>
        </a:p>
      </c:txPr>
    </c:legend>
    <c:plotVisOnly val="1"/>
    <c:dispBlanksAs val="gap"/>
    <c:showDLblsOverMax val="0"/>
  </c:chart>
  <c:printSettings>
    <c:headerFooter/>
    <c:pageMargins b="0.75000000000000089" l="0.70000000000000062" r="0.70000000000000062" t="0.75000000000000089" header="0.30000000000000032" footer="0.30000000000000032"/>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076620370370536E-2"/>
          <c:y val="3.5880555555555596E-2"/>
          <c:w val="0.86895763888889055"/>
          <c:h val="0.67959466791177403"/>
        </c:manualLayout>
      </c:layout>
      <c:lineChart>
        <c:grouping val="standard"/>
        <c:varyColors val="0"/>
        <c:ser>
          <c:idx val="1"/>
          <c:order val="0"/>
          <c:tx>
            <c:strRef>
              <c:f>'Fig 2.38'!$B$5</c:f>
              <c:strCache>
                <c:ptCount val="1"/>
                <c:pt idx="0">
                  <c:v>Actifs (en emploi ou au chômage)</c:v>
                </c:pt>
              </c:strCache>
            </c:strRef>
          </c:tx>
          <c:spPr>
            <a:ln w="28575">
              <a:solidFill>
                <a:srgbClr val="C00000"/>
              </a:solidFill>
            </a:ln>
          </c:spPr>
          <c:marker>
            <c:symbol val="square"/>
            <c:size val="4"/>
            <c:spPr>
              <a:solidFill>
                <a:sysClr val="window" lastClr="FFFFFF"/>
              </a:solidFill>
              <a:ln>
                <a:solidFill>
                  <a:srgbClr val="C00000"/>
                </a:solidFill>
              </a:ln>
            </c:spPr>
          </c:marker>
          <c:cat>
            <c:strRef>
              <c:f>'Fig 2.38'!$D$3:$U$3</c:f>
              <c:strCache>
                <c:ptCount val="18"/>
                <c:pt idx="0">
                  <c:v>0 à 4 ans</c:v>
                </c:pt>
                <c:pt idx="1">
                  <c:v>5 à 9 ans</c:v>
                </c:pt>
                <c:pt idx="2">
                  <c:v>10 à 14 ans</c:v>
                </c:pt>
                <c:pt idx="3">
                  <c:v>15 à 19 ans</c:v>
                </c:pt>
                <c:pt idx="4">
                  <c:v>20 à 24 ans</c:v>
                </c:pt>
                <c:pt idx="5">
                  <c:v>25 à 29 ans</c:v>
                </c:pt>
                <c:pt idx="6">
                  <c:v>30 à 34 ans</c:v>
                </c:pt>
                <c:pt idx="7">
                  <c:v>35 à 39 ans</c:v>
                </c:pt>
                <c:pt idx="8">
                  <c:v>40 à 44 ans</c:v>
                </c:pt>
                <c:pt idx="9">
                  <c:v>45 à 49 ans</c:v>
                </c:pt>
                <c:pt idx="10">
                  <c:v>50 à 54 ans</c:v>
                </c:pt>
                <c:pt idx="11">
                  <c:v>55 à 59 ans</c:v>
                </c:pt>
                <c:pt idx="12">
                  <c:v>60 à 64 ans</c:v>
                </c:pt>
                <c:pt idx="13">
                  <c:v>65 à 69 ans</c:v>
                </c:pt>
                <c:pt idx="14">
                  <c:v>70 à 74 ans</c:v>
                </c:pt>
                <c:pt idx="15">
                  <c:v>75 à 79 ans</c:v>
                </c:pt>
                <c:pt idx="16">
                  <c:v>80 à 84 ans</c:v>
                </c:pt>
                <c:pt idx="17">
                  <c:v>85 ans et plus</c:v>
                </c:pt>
              </c:strCache>
            </c:strRef>
          </c:cat>
          <c:val>
            <c:numRef>
              <c:f>'Fig 2.38'!$D$5:$Q$5</c:f>
              <c:numCache>
                <c:formatCode>0.0%</c:formatCode>
                <c:ptCount val="14"/>
                <c:pt idx="3">
                  <c:v>0.7400339270568278</c:v>
                </c:pt>
                <c:pt idx="4">
                  <c:v>0.82654792196776927</c:v>
                </c:pt>
                <c:pt idx="5">
                  <c:v>0.96225614927905001</c:v>
                </c:pt>
                <c:pt idx="6">
                  <c:v>0.99279050042408823</c:v>
                </c:pt>
                <c:pt idx="7">
                  <c:v>1.0288379983036471</c:v>
                </c:pt>
                <c:pt idx="8">
                  <c:v>1.03774385072095</c:v>
                </c:pt>
                <c:pt idx="9">
                  <c:v>1.0674300254452926</c:v>
                </c:pt>
                <c:pt idx="10">
                  <c:v>1.1382527565733673</c:v>
                </c:pt>
                <c:pt idx="11">
                  <c:v>1.2430025445292621</c:v>
                </c:pt>
                <c:pt idx="12">
                  <c:v>1.3833757421543682</c:v>
                </c:pt>
                <c:pt idx="13">
                  <c:v>1.5627650551314674</c:v>
                </c:pt>
              </c:numCache>
            </c:numRef>
          </c:val>
          <c:smooth val="0"/>
          <c:extLst>
            <c:ext xmlns:c16="http://schemas.microsoft.com/office/drawing/2014/chart" uri="{C3380CC4-5D6E-409C-BE32-E72D297353CC}">
              <c16:uniqueId val="{00000000-EF38-49F3-B040-A09165046FB2}"/>
            </c:ext>
          </c:extLst>
        </c:ser>
        <c:ser>
          <c:idx val="2"/>
          <c:order val="1"/>
          <c:tx>
            <c:strRef>
              <c:f>'Fig 2.38'!$B$6</c:f>
              <c:strCache>
                <c:ptCount val="1"/>
                <c:pt idx="0">
                  <c:v>Retraités (hors cumul emploi-retraite)</c:v>
                </c:pt>
              </c:strCache>
            </c:strRef>
          </c:tx>
          <c:spPr>
            <a:ln w="28575">
              <a:solidFill>
                <a:srgbClr val="0070C0"/>
              </a:solidFill>
            </a:ln>
          </c:spPr>
          <c:marker>
            <c:symbol val="circle"/>
            <c:size val="8"/>
            <c:spPr>
              <a:solidFill>
                <a:schemeClr val="bg1"/>
              </a:solidFill>
              <a:ln>
                <a:solidFill>
                  <a:srgbClr val="0070C0"/>
                </a:solidFill>
              </a:ln>
            </c:spPr>
          </c:marker>
          <c:cat>
            <c:strRef>
              <c:f>'Fig 2.38'!$D$3:$U$3</c:f>
              <c:strCache>
                <c:ptCount val="18"/>
                <c:pt idx="0">
                  <c:v>0 à 4 ans</c:v>
                </c:pt>
                <c:pt idx="1">
                  <c:v>5 à 9 ans</c:v>
                </c:pt>
                <c:pt idx="2">
                  <c:v>10 à 14 ans</c:v>
                </c:pt>
                <c:pt idx="3">
                  <c:v>15 à 19 ans</c:v>
                </c:pt>
                <c:pt idx="4">
                  <c:v>20 à 24 ans</c:v>
                </c:pt>
                <c:pt idx="5">
                  <c:v>25 à 29 ans</c:v>
                </c:pt>
                <c:pt idx="6">
                  <c:v>30 à 34 ans</c:v>
                </c:pt>
                <c:pt idx="7">
                  <c:v>35 à 39 ans</c:v>
                </c:pt>
                <c:pt idx="8">
                  <c:v>40 à 44 ans</c:v>
                </c:pt>
                <c:pt idx="9">
                  <c:v>45 à 49 ans</c:v>
                </c:pt>
                <c:pt idx="10">
                  <c:v>50 à 54 ans</c:v>
                </c:pt>
                <c:pt idx="11">
                  <c:v>55 à 59 ans</c:v>
                </c:pt>
                <c:pt idx="12">
                  <c:v>60 à 64 ans</c:v>
                </c:pt>
                <c:pt idx="13">
                  <c:v>65 à 69 ans</c:v>
                </c:pt>
                <c:pt idx="14">
                  <c:v>70 à 74 ans</c:v>
                </c:pt>
                <c:pt idx="15">
                  <c:v>75 à 79 ans</c:v>
                </c:pt>
                <c:pt idx="16">
                  <c:v>80 à 84 ans</c:v>
                </c:pt>
                <c:pt idx="17">
                  <c:v>85 ans et plus</c:v>
                </c:pt>
              </c:strCache>
            </c:strRef>
          </c:cat>
          <c:val>
            <c:numRef>
              <c:f>'Fig 2.38'!$D$6:$U$6</c:f>
              <c:numCache>
                <c:formatCode>0.0%</c:formatCode>
                <c:ptCount val="18"/>
                <c:pt idx="10">
                  <c:v>0.94189991518235794</c:v>
                </c:pt>
                <c:pt idx="11">
                  <c:v>0.99830364715860898</c:v>
                </c:pt>
                <c:pt idx="12">
                  <c:v>1.0822731128074639</c:v>
                </c:pt>
                <c:pt idx="13">
                  <c:v>1.0780322307039865</c:v>
                </c:pt>
                <c:pt idx="14">
                  <c:v>1.0932994062765056</c:v>
                </c:pt>
                <c:pt idx="15">
                  <c:v>1.0521628498727735</c:v>
                </c:pt>
                <c:pt idx="16">
                  <c:v>1.0042408821034776</c:v>
                </c:pt>
                <c:pt idx="17">
                  <c:v>1.0097540288379983</c:v>
                </c:pt>
              </c:numCache>
            </c:numRef>
          </c:val>
          <c:smooth val="0"/>
          <c:extLst>
            <c:ext xmlns:c16="http://schemas.microsoft.com/office/drawing/2014/chart" uri="{C3380CC4-5D6E-409C-BE32-E72D297353CC}">
              <c16:uniqueId val="{00000001-EF38-49F3-B040-A09165046FB2}"/>
            </c:ext>
          </c:extLst>
        </c:ser>
        <c:ser>
          <c:idx val="0"/>
          <c:order val="2"/>
          <c:tx>
            <c:strRef>
              <c:f>'Fig 2.38'!$B$4</c:f>
              <c:strCache>
                <c:ptCount val="1"/>
                <c:pt idx="0">
                  <c:v>Ensemble de la tranche d'âge</c:v>
                </c:pt>
              </c:strCache>
            </c:strRef>
          </c:tx>
          <c:spPr>
            <a:ln w="38100">
              <a:solidFill>
                <a:schemeClr val="tx1"/>
              </a:solidFill>
            </a:ln>
          </c:spPr>
          <c:marker>
            <c:symbol val="none"/>
          </c:marker>
          <c:cat>
            <c:strRef>
              <c:f>'Fig 2.38'!$D$3:$U$3</c:f>
              <c:strCache>
                <c:ptCount val="18"/>
                <c:pt idx="0">
                  <c:v>0 à 4 ans</c:v>
                </c:pt>
                <c:pt idx="1">
                  <c:v>5 à 9 ans</c:v>
                </c:pt>
                <c:pt idx="2">
                  <c:v>10 à 14 ans</c:v>
                </c:pt>
                <c:pt idx="3">
                  <c:v>15 à 19 ans</c:v>
                </c:pt>
                <c:pt idx="4">
                  <c:v>20 à 24 ans</c:v>
                </c:pt>
                <c:pt idx="5">
                  <c:v>25 à 29 ans</c:v>
                </c:pt>
                <c:pt idx="6">
                  <c:v>30 à 34 ans</c:v>
                </c:pt>
                <c:pt idx="7">
                  <c:v>35 à 39 ans</c:v>
                </c:pt>
                <c:pt idx="8">
                  <c:v>40 à 44 ans</c:v>
                </c:pt>
                <c:pt idx="9">
                  <c:v>45 à 49 ans</c:v>
                </c:pt>
                <c:pt idx="10">
                  <c:v>50 à 54 ans</c:v>
                </c:pt>
                <c:pt idx="11">
                  <c:v>55 à 59 ans</c:v>
                </c:pt>
                <c:pt idx="12">
                  <c:v>60 à 64 ans</c:v>
                </c:pt>
                <c:pt idx="13">
                  <c:v>65 à 69 ans</c:v>
                </c:pt>
                <c:pt idx="14">
                  <c:v>70 à 74 ans</c:v>
                </c:pt>
                <c:pt idx="15">
                  <c:v>75 à 79 ans</c:v>
                </c:pt>
                <c:pt idx="16">
                  <c:v>80 à 84 ans</c:v>
                </c:pt>
                <c:pt idx="17">
                  <c:v>85 ans et plus</c:v>
                </c:pt>
              </c:strCache>
            </c:strRef>
          </c:cat>
          <c:val>
            <c:numRef>
              <c:f>'Fig 2.38'!$D$4:$U$4</c:f>
              <c:numCache>
                <c:formatCode>0.0%</c:formatCode>
                <c:ptCount val="18"/>
                <c:pt idx="0">
                  <c:v>0.88337574215436809</c:v>
                </c:pt>
                <c:pt idx="1">
                  <c:v>0.9007633587786259</c:v>
                </c:pt>
                <c:pt idx="2">
                  <c:v>0.90033927056827823</c:v>
                </c:pt>
                <c:pt idx="3">
                  <c:v>0.89016115351993219</c:v>
                </c:pt>
                <c:pt idx="4">
                  <c:v>0.85284139100932999</c:v>
                </c:pt>
                <c:pt idx="5">
                  <c:v>0.92154368108566587</c:v>
                </c:pt>
                <c:pt idx="6">
                  <c:v>0.94529262086513999</c:v>
                </c:pt>
                <c:pt idx="7">
                  <c:v>0.98515691263782867</c:v>
                </c:pt>
                <c:pt idx="8">
                  <c:v>1.0076335877862594</c:v>
                </c:pt>
                <c:pt idx="9">
                  <c:v>1.0284139100932994</c:v>
                </c:pt>
                <c:pt idx="10">
                  <c:v>1.0860899067005938</c:v>
                </c:pt>
                <c:pt idx="11">
                  <c:v>1.1573367260390162</c:v>
                </c:pt>
                <c:pt idx="12">
                  <c:v>1.159457167090755</c:v>
                </c:pt>
                <c:pt idx="13">
                  <c:v>1.11323155216285</c:v>
                </c:pt>
                <c:pt idx="14">
                  <c:v>1.1123833757421544</c:v>
                </c:pt>
                <c:pt idx="15">
                  <c:v>1.0559796437659033</c:v>
                </c:pt>
                <c:pt idx="16">
                  <c:v>1.0059372349448685</c:v>
                </c:pt>
                <c:pt idx="17">
                  <c:v>1.0080576759966073</c:v>
                </c:pt>
              </c:numCache>
            </c:numRef>
          </c:val>
          <c:smooth val="0"/>
          <c:extLst>
            <c:ext xmlns:c16="http://schemas.microsoft.com/office/drawing/2014/chart" uri="{C3380CC4-5D6E-409C-BE32-E72D297353CC}">
              <c16:uniqueId val="{00000002-EF38-49F3-B040-A09165046FB2}"/>
            </c:ext>
          </c:extLst>
        </c:ser>
        <c:dLbls>
          <c:showLegendKey val="0"/>
          <c:showVal val="0"/>
          <c:showCatName val="0"/>
          <c:showSerName val="0"/>
          <c:showPercent val="0"/>
          <c:showBubbleSize val="0"/>
        </c:dLbls>
        <c:marker val="1"/>
        <c:smooth val="0"/>
        <c:axId val="144554624"/>
        <c:axId val="144564608"/>
      </c:lineChart>
      <c:catAx>
        <c:axId val="144554624"/>
        <c:scaling>
          <c:orientation val="minMax"/>
        </c:scaling>
        <c:delete val="0"/>
        <c:axPos val="b"/>
        <c:numFmt formatCode="General" sourceLinked="1"/>
        <c:majorTickMark val="out"/>
        <c:minorTickMark val="none"/>
        <c:tickLblPos val="nextTo"/>
        <c:txPr>
          <a:bodyPr rot="-5400000" vert="horz"/>
          <a:lstStyle/>
          <a:p>
            <a:pPr>
              <a:defRPr sz="1000"/>
            </a:pPr>
            <a:endParaRPr lang="fr-FR"/>
          </a:p>
        </c:txPr>
        <c:crossAx val="144564608"/>
        <c:crosses val="autoZero"/>
        <c:auto val="1"/>
        <c:lblAlgn val="ctr"/>
        <c:lblOffset val="100"/>
        <c:tickLblSkip val="1"/>
        <c:noMultiLvlLbl val="0"/>
      </c:catAx>
      <c:valAx>
        <c:axId val="144564608"/>
        <c:scaling>
          <c:orientation val="minMax"/>
          <c:max val="1.4"/>
          <c:min val="0.8"/>
        </c:scaling>
        <c:delete val="0"/>
        <c:axPos val="l"/>
        <c:majorGridlines>
          <c:spPr>
            <a:ln>
              <a:solidFill>
                <a:schemeClr val="bg1">
                  <a:lumMod val="85000"/>
                </a:schemeClr>
              </a:solidFill>
            </a:ln>
          </c:spPr>
        </c:majorGridlines>
        <c:numFmt formatCode="0%" sourceLinked="0"/>
        <c:majorTickMark val="out"/>
        <c:minorTickMark val="none"/>
        <c:tickLblPos val="nextTo"/>
        <c:crossAx val="144554624"/>
        <c:crosses val="autoZero"/>
        <c:crossBetween val="between"/>
        <c:majorUnit val="5.0000000000000024E-2"/>
      </c:valAx>
    </c:plotArea>
    <c:legend>
      <c:legendPos val="t"/>
      <c:layout>
        <c:manualLayout>
          <c:xMode val="edge"/>
          <c:yMode val="edge"/>
          <c:x val="9.8427959662936867E-2"/>
          <c:y val="2.6315780385488194E-2"/>
          <c:w val="0.53647719298245589"/>
          <c:h val="0.18310844622584396"/>
        </c:manualLayout>
      </c:layout>
      <c:overlay val="0"/>
      <c:txPr>
        <a:bodyPr/>
        <a:lstStyle/>
        <a:p>
          <a:pPr>
            <a:defRPr b="1"/>
          </a:pPr>
          <a:endParaRPr lang="fr-FR"/>
        </a:p>
      </c:txPr>
    </c:legend>
    <c:plotVisOnly val="1"/>
    <c:dispBlanksAs val="gap"/>
    <c:showDLblsOverMax val="0"/>
  </c:chart>
  <c:printSettings>
    <c:headerFooter/>
    <c:pageMargins b="0.75000000000000089" l="0.70000000000000062" r="0.70000000000000062" t="0.75000000000000089" header="0.30000000000000032" footer="0.30000000000000032"/>
    <c:pageSetup/>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005349764183422"/>
          <c:y val="3.0754761904761903E-2"/>
          <c:w val="0.84162963451939365"/>
          <c:h val="0.72676898148148161"/>
        </c:manualLayout>
      </c:layout>
      <c:lineChart>
        <c:grouping val="standard"/>
        <c:varyColors val="0"/>
        <c:ser>
          <c:idx val="0"/>
          <c:order val="0"/>
          <c:tx>
            <c:strRef>
              <c:f>'Fig 2.39'!$C$5</c:f>
              <c:strCache>
                <c:ptCount val="1"/>
                <c:pt idx="0">
                  <c:v>ensemble</c:v>
                </c:pt>
              </c:strCache>
            </c:strRef>
          </c:tx>
          <c:spPr>
            <a:ln w="31750">
              <a:solidFill>
                <a:schemeClr val="tx1"/>
              </a:solidFill>
            </a:ln>
          </c:spPr>
          <c:marker>
            <c:symbol val="none"/>
          </c:marker>
          <c:cat>
            <c:numRef>
              <c:f>'Fig 2.39'!$Q$4:$Y$4</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'Fig 2.39'!$Q$5:$Y$5</c:f>
              <c:numCache>
                <c:formatCode>0.0%</c:formatCode>
                <c:ptCount val="9"/>
                <c:pt idx="0">
                  <c:v>0.6362350499475341</c:v>
                </c:pt>
                <c:pt idx="1">
                  <c:v>0.62804149402198062</c:v>
                </c:pt>
                <c:pt idx="2">
                  <c:v>0.63825667905647299</c:v>
                </c:pt>
                <c:pt idx="3">
                  <c:v>0.64918341765799081</c:v>
                </c:pt>
                <c:pt idx="4">
                  <c:v>0.65976250087796995</c:v>
                </c:pt>
                <c:pt idx="5">
                  <c:v>0.66034941515530732</c:v>
                </c:pt>
                <c:pt idx="6">
                  <c:v>0.6557674673109396</c:v>
                </c:pt>
                <c:pt idx="7">
                  <c:v>0.65622104709747175</c:v>
                </c:pt>
                <c:pt idx="8">
                  <c:v>0.65783293627030726</c:v>
                </c:pt>
              </c:numCache>
            </c:numRef>
          </c:val>
          <c:smooth val="0"/>
          <c:extLst>
            <c:ext xmlns:c16="http://schemas.microsoft.com/office/drawing/2014/chart" uri="{C3380CC4-5D6E-409C-BE32-E72D297353CC}">
              <c16:uniqueId val="{00000000-1123-4D2D-A6C4-D82BD9C51E1F}"/>
            </c:ext>
          </c:extLst>
        </c:ser>
        <c:ser>
          <c:idx val="1"/>
          <c:order val="1"/>
          <c:tx>
            <c:strRef>
              <c:f>'Fig 2.39'!$C$6</c:f>
              <c:strCache>
                <c:ptCount val="1"/>
                <c:pt idx="0">
                  <c:v>femmes</c:v>
                </c:pt>
              </c:strCache>
            </c:strRef>
          </c:tx>
          <c:spPr>
            <a:ln w="22225">
              <a:solidFill>
                <a:schemeClr val="accent4">
                  <a:lumMod val="75000"/>
                </a:schemeClr>
              </a:solidFill>
              <a:prstDash val="solid"/>
            </a:ln>
          </c:spPr>
          <c:marker>
            <c:symbol val="none"/>
          </c:marker>
          <c:cat>
            <c:numRef>
              <c:f>'Fig 2.39'!$Q$4:$Y$4</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'Fig 2.39'!$Q$6:$Y$6</c:f>
              <c:numCache>
                <c:formatCode>0.0%</c:formatCode>
                <c:ptCount val="9"/>
                <c:pt idx="0">
                  <c:v>0.51778888784835031</c:v>
                </c:pt>
                <c:pt idx="1">
                  <c:v>0.51285553722091504</c:v>
                </c:pt>
                <c:pt idx="2">
                  <c:v>0.52092143150174586</c:v>
                </c:pt>
                <c:pt idx="3">
                  <c:v>0.53420661875121622</c:v>
                </c:pt>
                <c:pt idx="4">
                  <c:v>0.55024228771398687</c:v>
                </c:pt>
                <c:pt idx="5">
                  <c:v>0.55244837956869886</c:v>
                </c:pt>
                <c:pt idx="6">
                  <c:v>0.54948105614525866</c:v>
                </c:pt>
                <c:pt idx="7">
                  <c:v>0.55165685244872276</c:v>
                </c:pt>
                <c:pt idx="8">
                  <c:v>0.55524726094061894</c:v>
                </c:pt>
              </c:numCache>
            </c:numRef>
          </c:val>
          <c:smooth val="0"/>
          <c:extLst>
            <c:ext xmlns:c16="http://schemas.microsoft.com/office/drawing/2014/chart" uri="{C3380CC4-5D6E-409C-BE32-E72D297353CC}">
              <c16:uniqueId val="{00000001-1123-4D2D-A6C4-D82BD9C51E1F}"/>
            </c:ext>
          </c:extLst>
        </c:ser>
        <c:ser>
          <c:idx val="2"/>
          <c:order val="2"/>
          <c:tx>
            <c:strRef>
              <c:f>'Fig 2.39'!$C$7</c:f>
              <c:strCache>
                <c:ptCount val="1"/>
                <c:pt idx="0">
                  <c:v>hommes</c:v>
                </c:pt>
              </c:strCache>
            </c:strRef>
          </c:tx>
          <c:spPr>
            <a:ln w="22225">
              <a:solidFill>
                <a:schemeClr val="accent6">
                  <a:lumMod val="75000"/>
                </a:schemeClr>
              </a:solidFill>
            </a:ln>
          </c:spPr>
          <c:marker>
            <c:symbol val="none"/>
          </c:marker>
          <c:cat>
            <c:numRef>
              <c:f>'Fig 2.39'!$Q$4:$Y$4</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'Fig 2.39'!$Q$7:$Y$7</c:f>
              <c:numCache>
                <c:formatCode>0.0%</c:formatCode>
                <c:ptCount val="9"/>
                <c:pt idx="0">
                  <c:v>0.77039206734084054</c:v>
                </c:pt>
                <c:pt idx="1">
                  <c:v>0.76007882209675448</c:v>
                </c:pt>
                <c:pt idx="2">
                  <c:v>0.7748007314344858</c:v>
                </c:pt>
                <c:pt idx="3">
                  <c:v>0.7840866080057477</c:v>
                </c:pt>
                <c:pt idx="4">
                  <c:v>0.78758748704021442</c:v>
                </c:pt>
                <c:pt idx="5">
                  <c:v>0.78577303777444474</c:v>
                </c:pt>
                <c:pt idx="6">
                  <c:v>0.77937299417907746</c:v>
                </c:pt>
                <c:pt idx="7">
                  <c:v>0.77805883403361176</c:v>
                </c:pt>
                <c:pt idx="8">
                  <c:v>0.77776621104332211</c:v>
                </c:pt>
              </c:numCache>
            </c:numRef>
          </c:val>
          <c:smooth val="0"/>
          <c:extLst>
            <c:ext xmlns:c16="http://schemas.microsoft.com/office/drawing/2014/chart" uri="{C3380CC4-5D6E-409C-BE32-E72D297353CC}">
              <c16:uniqueId val="{00000002-1123-4D2D-A6C4-D82BD9C51E1F}"/>
            </c:ext>
          </c:extLst>
        </c:ser>
        <c:dLbls>
          <c:showLegendKey val="0"/>
          <c:showVal val="0"/>
          <c:showCatName val="0"/>
          <c:showSerName val="0"/>
          <c:showPercent val="0"/>
          <c:showBubbleSize val="0"/>
        </c:dLbls>
        <c:smooth val="0"/>
        <c:axId val="145168256"/>
        <c:axId val="145170432"/>
      </c:lineChart>
      <c:catAx>
        <c:axId val="145168256"/>
        <c:scaling>
          <c:orientation val="minMax"/>
        </c:scaling>
        <c:delete val="0"/>
        <c:axPos val="b"/>
        <c:title>
          <c:tx>
            <c:rich>
              <a:bodyPr/>
              <a:lstStyle/>
              <a:p>
                <a:pPr>
                  <a:defRPr/>
                </a:pPr>
                <a:r>
                  <a:rPr lang="fr-FR"/>
                  <a:t>année</a:t>
                </a:r>
              </a:p>
            </c:rich>
          </c:tx>
          <c:layout>
            <c:manualLayout>
              <c:xMode val="edge"/>
              <c:yMode val="edge"/>
              <c:x val="0.84245904558404561"/>
              <c:y val="0.67570416666666722"/>
            </c:manualLayout>
          </c:layout>
          <c:overlay val="0"/>
        </c:title>
        <c:numFmt formatCode="General" sourceLinked="1"/>
        <c:majorTickMark val="out"/>
        <c:minorTickMark val="none"/>
        <c:tickLblPos val="nextTo"/>
        <c:txPr>
          <a:bodyPr rot="-5400000" vert="horz"/>
          <a:lstStyle/>
          <a:p>
            <a:pPr>
              <a:defRPr sz="900"/>
            </a:pPr>
            <a:endParaRPr lang="fr-FR"/>
          </a:p>
        </c:txPr>
        <c:crossAx val="145170432"/>
        <c:crosses val="autoZero"/>
        <c:auto val="1"/>
        <c:lblAlgn val="ctr"/>
        <c:lblOffset val="100"/>
        <c:tickLblSkip val="1"/>
        <c:noMultiLvlLbl val="0"/>
      </c:catAx>
      <c:valAx>
        <c:axId val="145170432"/>
        <c:scaling>
          <c:orientation val="minMax"/>
          <c:max val="0.8"/>
          <c:min val="0.5"/>
        </c:scaling>
        <c:delete val="0"/>
        <c:axPos val="l"/>
        <c:majorGridlines>
          <c:spPr>
            <a:ln>
              <a:solidFill>
                <a:schemeClr val="bg1">
                  <a:lumMod val="85000"/>
                </a:schemeClr>
              </a:solidFill>
            </a:ln>
          </c:spPr>
        </c:majorGridlines>
        <c:numFmt formatCode="0%" sourceLinked="0"/>
        <c:majorTickMark val="out"/>
        <c:minorTickMark val="none"/>
        <c:tickLblPos val="nextTo"/>
        <c:crossAx val="145168256"/>
        <c:crosses val="autoZero"/>
        <c:crossBetween val="between"/>
        <c:majorUnit val="5.0000000000000024E-2"/>
      </c:valAx>
    </c:plotArea>
    <c:legend>
      <c:legendPos val="b"/>
      <c:layout>
        <c:manualLayout>
          <c:xMode val="edge"/>
          <c:yMode val="edge"/>
          <c:x val="3.121515068947215E-2"/>
          <c:y val="0.92033412042502949"/>
          <c:w val="0.94905223920426296"/>
          <c:h val="6.9348288075560802E-2"/>
        </c:manualLayout>
      </c:layout>
      <c:overlay val="0"/>
      <c:txPr>
        <a:bodyPr/>
        <a:lstStyle/>
        <a:p>
          <a:pPr>
            <a:defRPr sz="900"/>
          </a:pPr>
          <a:endParaRPr lang="fr-FR"/>
        </a:p>
      </c:txPr>
    </c:legend>
    <c:plotVisOnly val="1"/>
    <c:dispBlanksAs val="gap"/>
    <c:showDLblsOverMax val="0"/>
  </c:chart>
  <c:printSettings>
    <c:headerFooter/>
    <c:pageMargins b="0.75000000000000056" l="0.70000000000000051" r="0.70000000000000051" t="0.75000000000000056" header="0.30000000000000027" footer="0.30000000000000027"/>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076620370370536E-2"/>
          <c:y val="3.5880555555555596E-2"/>
          <c:w val="0.86895763888889055"/>
          <c:h val="0.7570499123294242"/>
        </c:manualLayout>
      </c:layout>
      <c:lineChart>
        <c:grouping val="standard"/>
        <c:varyColors val="0"/>
        <c:ser>
          <c:idx val="1"/>
          <c:order val="0"/>
          <c:tx>
            <c:strRef>
              <c:f>'Fig 2.40'!$B$5</c:f>
              <c:strCache>
                <c:ptCount val="1"/>
                <c:pt idx="0">
                  <c:v>Actifs (en emploi ou au chômage)</c:v>
                </c:pt>
              </c:strCache>
            </c:strRef>
          </c:tx>
          <c:spPr>
            <a:ln w="28575">
              <a:solidFill>
                <a:srgbClr val="C00000"/>
              </a:solidFill>
            </a:ln>
          </c:spPr>
          <c:marker>
            <c:symbol val="square"/>
            <c:size val="4"/>
            <c:spPr>
              <a:solidFill>
                <a:sysClr val="window" lastClr="FFFFFF"/>
              </a:solidFill>
              <a:ln>
                <a:solidFill>
                  <a:srgbClr val="C00000"/>
                </a:solidFill>
              </a:ln>
            </c:spPr>
          </c:marker>
          <c:cat>
            <c:strRef>
              <c:f>'Fig 2.40'!$C$3:$Y$3</c:f>
              <c:strCache>
                <c:ptCount val="23"/>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8">
                  <c:v>2012*</c:v>
                </c:pt>
                <c:pt idx="19">
                  <c:v>2013*</c:v>
                </c:pt>
                <c:pt idx="20">
                  <c:v>2014*</c:v>
                </c:pt>
                <c:pt idx="21">
                  <c:v>2015*</c:v>
                </c:pt>
                <c:pt idx="22">
                  <c:v>2016*</c:v>
                </c:pt>
              </c:strCache>
            </c:strRef>
          </c:cat>
          <c:val>
            <c:numRef>
              <c:f>'Fig 2.40'!$C$5:$Y$5</c:f>
              <c:numCache>
                <c:formatCode>_-* #\ ##0\ _€_-;\-* #\ ##0\ _€_-;_-* "-"??\ _€_-;_-@_-</c:formatCode>
                <c:ptCount val="23"/>
                <c:pt idx="0">
                  <c:v>1790.7468333333336</c:v>
                </c:pt>
                <c:pt idx="1">
                  <c:v>1808.1687722222223</c:v>
                </c:pt>
                <c:pt idx="2">
                  <c:v>1841.2990166666668</c:v>
                </c:pt>
                <c:pt idx="3">
                  <c:v>1886.4246944444449</c:v>
                </c:pt>
                <c:pt idx="4">
                  <c:v>1934.4064277777779</c:v>
                </c:pt>
                <c:pt idx="5">
                  <c:v>1984.1017944444447</c:v>
                </c:pt>
                <c:pt idx="6">
                  <c:v>2013.5191666666667</c:v>
                </c:pt>
                <c:pt idx="7">
                  <c:v>2024.0865722222225</c:v>
                </c:pt>
                <c:pt idx="8">
                  <c:v>2026.0858111111113</c:v>
                </c:pt>
                <c:pt idx="9">
                  <c:v>2045.2213833333335</c:v>
                </c:pt>
                <c:pt idx="10">
                  <c:v>2081.4932888888889</c:v>
                </c:pt>
                <c:pt idx="11">
                  <c:v>2122.0492777777781</c:v>
                </c:pt>
                <c:pt idx="12">
                  <c:v>2153.4658888888889</c:v>
                </c:pt>
                <c:pt idx="13">
                  <c:v>2168.3173777777783</c:v>
                </c:pt>
                <c:pt idx="14">
                  <c:v>2176.3143333333333</c:v>
                </c:pt>
                <c:pt idx="15">
                  <c:v>2167.7461666666668</c:v>
                </c:pt>
                <c:pt idx="16">
                  <c:v>2146.0663154714475</c:v>
                </c:pt>
                <c:pt idx="18">
                  <c:v>2150.3498809713901</c:v>
                </c:pt>
                <c:pt idx="19">
                  <c:v>2125.1909388888889</c:v>
                </c:pt>
                <c:pt idx="20">
                  <c:v>2123.4773055555556</c:v>
                </c:pt>
                <c:pt idx="21">
                  <c:v>2137.186372222222</c:v>
                </c:pt>
                <c:pt idx="22">
                  <c:v>2148.8962000000001</c:v>
                </c:pt>
              </c:numCache>
            </c:numRef>
          </c:val>
          <c:smooth val="0"/>
          <c:extLst>
            <c:ext xmlns:c16="http://schemas.microsoft.com/office/drawing/2014/chart" uri="{C3380CC4-5D6E-409C-BE32-E72D297353CC}">
              <c16:uniqueId val="{00000000-2782-4E46-BB44-F28D5387DDD8}"/>
            </c:ext>
          </c:extLst>
        </c:ser>
        <c:ser>
          <c:idx val="2"/>
          <c:order val="1"/>
          <c:tx>
            <c:strRef>
              <c:f>'Fig 2.40'!$B$6</c:f>
              <c:strCache>
                <c:ptCount val="1"/>
                <c:pt idx="0">
                  <c:v>Retraités (hors cumul emploi-retraite)</c:v>
                </c:pt>
              </c:strCache>
            </c:strRef>
          </c:tx>
          <c:spPr>
            <a:ln w="28575">
              <a:solidFill>
                <a:srgbClr val="0070C0"/>
              </a:solidFill>
            </a:ln>
          </c:spPr>
          <c:marker>
            <c:symbol val="circle"/>
            <c:size val="6"/>
            <c:spPr>
              <a:solidFill>
                <a:schemeClr val="bg1"/>
              </a:solidFill>
              <a:ln>
                <a:solidFill>
                  <a:srgbClr val="0070C0"/>
                </a:solidFill>
              </a:ln>
            </c:spPr>
          </c:marker>
          <c:cat>
            <c:strRef>
              <c:f>'Fig 2.40'!$C$3:$Y$3</c:f>
              <c:strCache>
                <c:ptCount val="23"/>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8">
                  <c:v>2012*</c:v>
                </c:pt>
                <c:pt idx="19">
                  <c:v>2013*</c:v>
                </c:pt>
                <c:pt idx="20">
                  <c:v>2014*</c:v>
                </c:pt>
                <c:pt idx="21">
                  <c:v>2015*</c:v>
                </c:pt>
                <c:pt idx="22">
                  <c:v>2016*</c:v>
                </c:pt>
              </c:strCache>
            </c:strRef>
          </c:cat>
          <c:val>
            <c:numRef>
              <c:f>'Fig 2.40'!$C$6:$Y$6</c:f>
              <c:numCache>
                <c:formatCode>_-* #\ ##0\ _€_-;\-* #\ ##0\ _€_-;_-* "-"??\ _€_-;_-@_-</c:formatCode>
                <c:ptCount val="23"/>
                <c:pt idx="0">
                  <c:v>1724.7719500000001</c:v>
                </c:pt>
                <c:pt idx="1">
                  <c:v>1736.1961722222225</c:v>
                </c:pt>
                <c:pt idx="2">
                  <c:v>1777.8945833333337</c:v>
                </c:pt>
                <c:pt idx="3">
                  <c:v>1828.1611611111114</c:v>
                </c:pt>
                <c:pt idx="4">
                  <c:v>1874.4292611111114</c:v>
                </c:pt>
                <c:pt idx="5">
                  <c:v>1898.4201277777779</c:v>
                </c:pt>
                <c:pt idx="6">
                  <c:v>1917.5557000000001</c:v>
                </c:pt>
                <c:pt idx="7">
                  <c:v>1926.6950777777779</c:v>
                </c:pt>
                <c:pt idx="8">
                  <c:v>1934.977638888889</c:v>
                </c:pt>
                <c:pt idx="9">
                  <c:v>1971.5351500000002</c:v>
                </c:pt>
                <c:pt idx="10">
                  <c:v>2009.520688888889</c:v>
                </c:pt>
                <c:pt idx="11">
                  <c:v>2051.2191000000003</c:v>
                </c:pt>
                <c:pt idx="12">
                  <c:v>2063.2145333333337</c:v>
                </c:pt>
                <c:pt idx="13">
                  <c:v>2082.0645000000004</c:v>
                </c:pt>
                <c:pt idx="14">
                  <c:v>2088.6334277777778</c:v>
                </c:pt>
                <c:pt idx="15">
                  <c:v>2093.4887222222223</c:v>
                </c:pt>
                <c:pt idx="16">
                  <c:v>2095.4488148508608</c:v>
                </c:pt>
                <c:pt idx="18">
                  <c:v>2134.1412426245915</c:v>
                </c:pt>
                <c:pt idx="19">
                  <c:v>2126.6788208136677</c:v>
                </c:pt>
                <c:pt idx="20">
                  <c:v>2124.6639993657736</c:v>
                </c:pt>
                <c:pt idx="21">
                  <c:v>2123.1917000000003</c:v>
                </c:pt>
                <c:pt idx="22">
                  <c:v>2129.6178250000003</c:v>
                </c:pt>
              </c:numCache>
            </c:numRef>
          </c:val>
          <c:smooth val="0"/>
          <c:extLst>
            <c:ext xmlns:c16="http://schemas.microsoft.com/office/drawing/2014/chart" uri="{C3380CC4-5D6E-409C-BE32-E72D297353CC}">
              <c16:uniqueId val="{00000001-2782-4E46-BB44-F28D5387DDD8}"/>
            </c:ext>
          </c:extLst>
        </c:ser>
        <c:ser>
          <c:idx val="0"/>
          <c:order val="2"/>
          <c:tx>
            <c:strRef>
              <c:f>'Fig 2.40'!$B$4</c:f>
              <c:strCache>
                <c:ptCount val="1"/>
                <c:pt idx="0">
                  <c:v>Ensemble de la population</c:v>
                </c:pt>
              </c:strCache>
            </c:strRef>
          </c:tx>
          <c:spPr>
            <a:ln w="38100">
              <a:solidFill>
                <a:schemeClr val="tx1"/>
              </a:solidFill>
            </a:ln>
          </c:spPr>
          <c:marker>
            <c:symbol val="none"/>
          </c:marker>
          <c:cat>
            <c:strRef>
              <c:f>'Fig 2.40'!$C$3:$Y$3</c:f>
              <c:strCache>
                <c:ptCount val="23"/>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8">
                  <c:v>2012*</c:v>
                </c:pt>
                <c:pt idx="19">
                  <c:v>2013*</c:v>
                </c:pt>
                <c:pt idx="20">
                  <c:v>2014*</c:v>
                </c:pt>
                <c:pt idx="21">
                  <c:v>2015*</c:v>
                </c:pt>
                <c:pt idx="22">
                  <c:v>2016*</c:v>
                </c:pt>
              </c:strCache>
            </c:strRef>
          </c:cat>
          <c:val>
            <c:numRef>
              <c:f>'Fig 2.40'!$C$4:$Y$4</c:f>
              <c:numCache>
                <c:formatCode>_-* #\ ##0\ _€_-;\-* #\ ##0\ _€_-;_-* "-"??\ _€_-;_-@_-</c:formatCode>
                <c:ptCount val="23"/>
                <c:pt idx="0">
                  <c:v>1684.9299750000002</c:v>
                </c:pt>
                <c:pt idx="1">
                  <c:v>1699.0674500000002</c:v>
                </c:pt>
                <c:pt idx="2">
                  <c:v>1730.7696666666668</c:v>
                </c:pt>
                <c:pt idx="3">
                  <c:v>1774.1817111111113</c:v>
                </c:pt>
                <c:pt idx="4">
                  <c:v>1819.5929944444447</c:v>
                </c:pt>
                <c:pt idx="5">
                  <c:v>1863.005038888889</c:v>
                </c:pt>
                <c:pt idx="6">
                  <c:v>1889.2807500000001</c:v>
                </c:pt>
                <c:pt idx="7">
                  <c:v>1899.5625500000001</c:v>
                </c:pt>
                <c:pt idx="8">
                  <c:v>1902.9898166666667</c:v>
                </c:pt>
                <c:pt idx="9">
                  <c:v>1925.2670500000002</c:v>
                </c:pt>
                <c:pt idx="10">
                  <c:v>1958.9685055555556</c:v>
                </c:pt>
                <c:pt idx="11">
                  <c:v>1998.667677777778</c:v>
                </c:pt>
                <c:pt idx="12">
                  <c:v>2023.2297555555556</c:v>
                </c:pt>
                <c:pt idx="13">
                  <c:v>2040.366088888889</c:v>
                </c:pt>
                <c:pt idx="14">
                  <c:v>2045.7925944444448</c:v>
                </c:pt>
                <c:pt idx="15">
                  <c:v>2041.7941166666667</c:v>
                </c:pt>
                <c:pt idx="16">
                  <c:v>2023.2586776371311</c:v>
                </c:pt>
                <c:pt idx="18">
                  <c:v>2028.393851945855</c:v>
                </c:pt>
                <c:pt idx="19">
                  <c:v>2007.8070555555555</c:v>
                </c:pt>
                <c:pt idx="20">
                  <c:v>2001.809338888889</c:v>
                </c:pt>
                <c:pt idx="21">
                  <c:v>2009.8062944444448</c:v>
                </c:pt>
                <c:pt idx="22">
                  <c:v>2016.5180250000001</c:v>
                </c:pt>
              </c:numCache>
            </c:numRef>
          </c:val>
          <c:smooth val="0"/>
          <c:extLst>
            <c:ext xmlns:c16="http://schemas.microsoft.com/office/drawing/2014/chart" uri="{C3380CC4-5D6E-409C-BE32-E72D297353CC}">
              <c16:uniqueId val="{00000002-2782-4E46-BB44-F28D5387DDD8}"/>
            </c:ext>
          </c:extLst>
        </c:ser>
        <c:dLbls>
          <c:showLegendKey val="0"/>
          <c:showVal val="0"/>
          <c:showCatName val="0"/>
          <c:showSerName val="0"/>
          <c:showPercent val="0"/>
          <c:showBubbleSize val="0"/>
        </c:dLbls>
        <c:marker val="1"/>
        <c:smooth val="0"/>
        <c:axId val="157117440"/>
        <c:axId val="157127424"/>
      </c:lineChart>
      <c:catAx>
        <c:axId val="157117440"/>
        <c:scaling>
          <c:orientation val="minMax"/>
        </c:scaling>
        <c:delete val="0"/>
        <c:axPos val="b"/>
        <c:numFmt formatCode="General" sourceLinked="1"/>
        <c:majorTickMark val="out"/>
        <c:minorTickMark val="none"/>
        <c:tickLblPos val="nextTo"/>
        <c:txPr>
          <a:bodyPr rot="-5400000" vert="horz"/>
          <a:lstStyle/>
          <a:p>
            <a:pPr>
              <a:defRPr sz="1000"/>
            </a:pPr>
            <a:endParaRPr lang="fr-FR"/>
          </a:p>
        </c:txPr>
        <c:crossAx val="157127424"/>
        <c:crosses val="autoZero"/>
        <c:auto val="1"/>
        <c:lblAlgn val="ctr"/>
        <c:lblOffset val="100"/>
        <c:tickLblSkip val="1"/>
        <c:noMultiLvlLbl val="0"/>
      </c:catAx>
      <c:valAx>
        <c:axId val="157127424"/>
        <c:scaling>
          <c:orientation val="minMax"/>
          <c:max val="2200"/>
          <c:min val="1600"/>
        </c:scaling>
        <c:delete val="0"/>
        <c:axPos val="l"/>
        <c:majorGridlines>
          <c:spPr>
            <a:ln>
              <a:solidFill>
                <a:schemeClr val="bg1">
                  <a:lumMod val="85000"/>
                </a:schemeClr>
              </a:solidFill>
            </a:ln>
          </c:spPr>
        </c:majorGridlines>
        <c:numFmt formatCode="#,##0" sourceLinked="0"/>
        <c:majorTickMark val="out"/>
        <c:minorTickMark val="none"/>
        <c:tickLblPos val="nextTo"/>
        <c:crossAx val="157117440"/>
        <c:crosses val="autoZero"/>
        <c:crossBetween val="between"/>
        <c:majorUnit val="100"/>
      </c:valAx>
    </c:plotArea>
    <c:legend>
      <c:legendPos val="t"/>
      <c:layout>
        <c:manualLayout>
          <c:xMode val="edge"/>
          <c:yMode val="edge"/>
          <c:x val="0.38613101436566383"/>
          <c:y val="0.5187087921063811"/>
          <c:w val="0.57669364415294955"/>
          <c:h val="0.22183596345062673"/>
        </c:manualLayout>
      </c:layout>
      <c:overlay val="0"/>
      <c:spPr>
        <a:solidFill>
          <a:schemeClr val="bg1"/>
        </a:solidFill>
      </c:spPr>
      <c:txPr>
        <a:bodyPr/>
        <a:lstStyle/>
        <a:p>
          <a:pPr>
            <a:defRPr b="1"/>
          </a:pPr>
          <a:endParaRPr lang="fr-FR"/>
        </a:p>
      </c:txPr>
    </c:legend>
    <c:plotVisOnly val="1"/>
    <c:dispBlanksAs val="gap"/>
    <c:showDLblsOverMax val="0"/>
  </c:chart>
  <c:printSettings>
    <c:headerFooter/>
    <c:pageMargins b="0.75000000000000089" l="0.70000000000000062" r="0.70000000000000062" t="0.75000000000000089"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87134394782748"/>
          <c:y val="3.0754761904761903E-2"/>
          <c:w val="0.87176704822136353"/>
          <c:h val="0.70913009259259341"/>
        </c:manualLayout>
      </c:layout>
      <c:lineChart>
        <c:grouping val="standard"/>
        <c:varyColors val="0"/>
        <c:ser>
          <c:idx val="0"/>
          <c:order val="0"/>
          <c:tx>
            <c:strRef>
              <c:f>'Fig 2.41'!$C$5</c:f>
              <c:strCache>
                <c:ptCount val="1"/>
                <c:pt idx="0">
                  <c:v>ensemble</c:v>
                </c:pt>
              </c:strCache>
            </c:strRef>
          </c:tx>
          <c:spPr>
            <a:ln w="31750">
              <a:solidFill>
                <a:sysClr val="windowText" lastClr="000000"/>
              </a:solidFill>
            </a:ln>
          </c:spPr>
          <c:marker>
            <c:symbol val="none"/>
          </c:marker>
          <c:cat>
            <c:strRef>
              <c:f>('Fig 2.41'!$D$4:$T$4,'Fig 2.41'!$Z$4:$AE$4)</c:f>
              <c:strCache>
                <c:ptCount val="23"/>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8">
                  <c:v>2012*</c:v>
                </c:pt>
                <c:pt idx="19">
                  <c:v>2013*</c:v>
                </c:pt>
                <c:pt idx="20">
                  <c:v>2014*</c:v>
                </c:pt>
                <c:pt idx="21">
                  <c:v>2015*</c:v>
                </c:pt>
                <c:pt idx="22">
                  <c:v>2016*</c:v>
                </c:pt>
              </c:strCache>
            </c:strRef>
          </c:cat>
          <c:val>
            <c:numRef>
              <c:f>('Fig 2.41'!$D$5:$T$5,'Fig 2.41'!$Z$5:$AE$5)</c:f>
              <c:numCache>
                <c:formatCode>0.0%</c:formatCode>
                <c:ptCount val="23"/>
                <c:pt idx="0">
                  <c:v>1.0236460717009916</c:v>
                </c:pt>
                <c:pt idx="1">
                  <c:v>1.0218524121701127</c:v>
                </c:pt>
                <c:pt idx="2">
                  <c:v>1.0272277227722773</c:v>
                </c:pt>
                <c:pt idx="3">
                  <c:v>1.0304249839021249</c:v>
                </c:pt>
                <c:pt idx="4">
                  <c:v>1.0301365562706011</c:v>
                </c:pt>
                <c:pt idx="5">
                  <c:v>1.019009658132761</c:v>
                </c:pt>
                <c:pt idx="6">
                  <c:v>1.0149659863945579</c:v>
                </c:pt>
                <c:pt idx="7">
                  <c:v>1.0142835663809953</c:v>
                </c:pt>
                <c:pt idx="8">
                  <c:v>1.0168092450847965</c:v>
                </c:pt>
                <c:pt idx="9">
                  <c:v>1.0240320427236316</c:v>
                </c:pt>
                <c:pt idx="10">
                  <c:v>1.0258055110074356</c:v>
                </c:pt>
                <c:pt idx="11">
                  <c:v>1.0262932266361817</c:v>
                </c:pt>
                <c:pt idx="12">
                  <c:v>1.0197628458498025</c:v>
                </c:pt>
                <c:pt idx="13">
                  <c:v>1.0204367301231803</c:v>
                </c:pt>
                <c:pt idx="14">
                  <c:v>1.020940946530783</c:v>
                </c:pt>
                <c:pt idx="15">
                  <c:v>1.0253182263253602</c:v>
                </c:pt>
                <c:pt idx="16">
                  <c:v>1.0356801322597253</c:v>
                </c:pt>
                <c:pt idx="18">
                  <c:v>1.0521335590606786</c:v>
                </c:pt>
                <c:pt idx="19">
                  <c:v>1.0592047751447018</c:v>
                </c:pt>
                <c:pt idx="20">
                  <c:v>1.0613718090380553</c:v>
                </c:pt>
                <c:pt idx="21">
                  <c:v>1.0564160864004546</c:v>
                </c:pt>
                <c:pt idx="22">
                  <c:v>1.0560866794136392</c:v>
                </c:pt>
              </c:numCache>
            </c:numRef>
          </c:val>
          <c:smooth val="0"/>
          <c:extLst>
            <c:ext xmlns:c16="http://schemas.microsoft.com/office/drawing/2014/chart" uri="{C3380CC4-5D6E-409C-BE32-E72D297353CC}">
              <c16:uniqueId val="{00000000-3107-435A-BD71-C1A52235FB9F}"/>
            </c:ext>
          </c:extLst>
        </c:ser>
        <c:ser>
          <c:idx val="1"/>
          <c:order val="1"/>
          <c:tx>
            <c:strRef>
              <c:f>'Fig 2.41'!$C$6</c:f>
              <c:strCache>
                <c:ptCount val="1"/>
                <c:pt idx="0">
                  <c:v>femmes</c:v>
                </c:pt>
              </c:strCache>
            </c:strRef>
          </c:tx>
          <c:spPr>
            <a:ln w="22225">
              <a:solidFill>
                <a:schemeClr val="accent4">
                  <a:lumMod val="75000"/>
                  <a:alpha val="50000"/>
                </a:schemeClr>
              </a:solidFill>
              <a:prstDash val="solid"/>
            </a:ln>
          </c:spPr>
          <c:marker>
            <c:symbol val="none"/>
          </c:marker>
          <c:cat>
            <c:strRef>
              <c:f>('Fig 2.41'!$D$4:$T$4,'Fig 2.41'!$Z$4:$AE$4)</c:f>
              <c:strCache>
                <c:ptCount val="23"/>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8">
                  <c:v>2012*</c:v>
                </c:pt>
                <c:pt idx="19">
                  <c:v>2013*</c:v>
                </c:pt>
                <c:pt idx="20">
                  <c:v>2014*</c:v>
                </c:pt>
                <c:pt idx="21">
                  <c:v>2015*</c:v>
                </c:pt>
                <c:pt idx="22">
                  <c:v>2016*</c:v>
                </c:pt>
              </c:strCache>
            </c:strRef>
          </c:cat>
          <c:val>
            <c:numRef>
              <c:f>('Fig 2.41'!$D$6:$T$6,'Fig 2.41'!$Z$6:$AE$6)</c:f>
              <c:numCache>
                <c:formatCode>0.0%</c:formatCode>
                <c:ptCount val="23"/>
                <c:pt idx="0">
                  <c:v>0.99733319234736739</c:v>
                </c:pt>
                <c:pt idx="1">
                  <c:v>0.99363089014285655</c:v>
                </c:pt>
                <c:pt idx="2">
                  <c:v>0.99596314389260787</c:v>
                </c:pt>
                <c:pt idx="3">
                  <c:v>1.0005147769646514</c:v>
                </c:pt>
                <c:pt idx="4">
                  <c:v>1.0035533595801205</c:v>
                </c:pt>
                <c:pt idx="5">
                  <c:v>0.99276821900227874</c:v>
                </c:pt>
                <c:pt idx="6">
                  <c:v>0.98838977652889359</c:v>
                </c:pt>
                <c:pt idx="7">
                  <c:v>0.98387404833373537</c:v>
                </c:pt>
                <c:pt idx="8">
                  <c:v>0.98836821920131857</c:v>
                </c:pt>
                <c:pt idx="9">
                  <c:v>0.99508585404850147</c:v>
                </c:pt>
                <c:pt idx="10">
                  <c:v>0.99872094395704913</c:v>
                </c:pt>
                <c:pt idx="11">
                  <c:v>0.99797413198621054</c:v>
                </c:pt>
                <c:pt idx="12">
                  <c:v>0.99145728814672318</c:v>
                </c:pt>
                <c:pt idx="13">
                  <c:v>0.99472452375401754</c:v>
                </c:pt>
                <c:pt idx="14">
                  <c:v>0.99805962456307273</c:v>
                </c:pt>
                <c:pt idx="15">
                  <c:v>1.004280730077129</c:v>
                </c:pt>
                <c:pt idx="16">
                  <c:v>1.0155371944832587</c:v>
                </c:pt>
                <c:pt idx="18">
                  <c:v>1.0339465545593205</c:v>
                </c:pt>
                <c:pt idx="19">
                  <c:v>1.0392068221036435</c:v>
                </c:pt>
                <c:pt idx="20">
                  <c:v>1.0407096061411121</c:v>
                </c:pt>
                <c:pt idx="21">
                  <c:v>1.0328453928396124</c:v>
                </c:pt>
                <c:pt idx="22">
                  <c:v>1.0328411542543483</c:v>
                </c:pt>
              </c:numCache>
            </c:numRef>
          </c:val>
          <c:smooth val="0"/>
          <c:extLst>
            <c:ext xmlns:c16="http://schemas.microsoft.com/office/drawing/2014/chart" uri="{C3380CC4-5D6E-409C-BE32-E72D297353CC}">
              <c16:uniqueId val="{00000001-3107-435A-BD71-C1A52235FB9F}"/>
            </c:ext>
          </c:extLst>
        </c:ser>
        <c:ser>
          <c:idx val="2"/>
          <c:order val="2"/>
          <c:tx>
            <c:strRef>
              <c:f>'Fig 2.41'!$C$7</c:f>
              <c:strCache>
                <c:ptCount val="1"/>
                <c:pt idx="0">
                  <c:v>hommes</c:v>
                </c:pt>
              </c:strCache>
            </c:strRef>
          </c:tx>
          <c:spPr>
            <a:ln w="22225">
              <a:solidFill>
                <a:schemeClr val="accent6">
                  <a:lumMod val="75000"/>
                  <a:alpha val="50000"/>
                </a:schemeClr>
              </a:solidFill>
            </a:ln>
          </c:spPr>
          <c:marker>
            <c:symbol val="none"/>
          </c:marker>
          <c:cat>
            <c:strRef>
              <c:f>('Fig 2.41'!$D$4:$T$4,'Fig 2.41'!$Z$4:$AE$4)</c:f>
              <c:strCache>
                <c:ptCount val="23"/>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8">
                  <c:v>2012*</c:v>
                </c:pt>
                <c:pt idx="19">
                  <c:v>2013*</c:v>
                </c:pt>
                <c:pt idx="20">
                  <c:v>2014*</c:v>
                </c:pt>
                <c:pt idx="21">
                  <c:v>2015*</c:v>
                </c:pt>
                <c:pt idx="22">
                  <c:v>2016*</c:v>
                </c:pt>
              </c:strCache>
            </c:strRef>
          </c:cat>
          <c:val>
            <c:numRef>
              <c:f>('Fig 2.41'!$D$7:$T$7,'Fig 2.41'!$Z$7:$AE$7)</c:f>
              <c:numCache>
                <c:formatCode>0.0%</c:formatCode>
                <c:ptCount val="23"/>
                <c:pt idx="0">
                  <c:v>1.0554817170202302</c:v>
                </c:pt>
                <c:pt idx="1">
                  <c:v>1.0559598613474446</c:v>
                </c:pt>
                <c:pt idx="2">
                  <c:v>1.0649237260396289</c:v>
                </c:pt>
                <c:pt idx="3">
                  <c:v>1.0666118034710559</c:v>
                </c:pt>
                <c:pt idx="4">
                  <c:v>1.0624000684973378</c:v>
                </c:pt>
                <c:pt idx="5">
                  <c:v>1.0512234409205201</c:v>
                </c:pt>
                <c:pt idx="6">
                  <c:v>1.047851436299621</c:v>
                </c:pt>
                <c:pt idx="7">
                  <c:v>1.0520800225836224</c:v>
                </c:pt>
                <c:pt idx="8">
                  <c:v>1.0521575709959494</c:v>
                </c:pt>
                <c:pt idx="9">
                  <c:v>1.0596538449948079</c:v>
                </c:pt>
                <c:pt idx="10">
                  <c:v>1.0588278389186789</c:v>
                </c:pt>
                <c:pt idx="11">
                  <c:v>1.0606224760259906</c:v>
                </c:pt>
                <c:pt idx="12">
                  <c:v>1.0541898231413114</c:v>
                </c:pt>
                <c:pt idx="13">
                  <c:v>1.0518229114796087</c:v>
                </c:pt>
                <c:pt idx="14">
                  <c:v>1.0489809283356579</c:v>
                </c:pt>
                <c:pt idx="15">
                  <c:v>1.0512113230755096</c:v>
                </c:pt>
                <c:pt idx="16">
                  <c:v>1.0605027142004551</c:v>
                </c:pt>
                <c:pt idx="18">
                  <c:v>1.0745666781896113</c:v>
                </c:pt>
                <c:pt idx="19">
                  <c:v>1.0838341139681653</c:v>
                </c:pt>
                <c:pt idx="20">
                  <c:v>1.0867537180609073</c:v>
                </c:pt>
                <c:pt idx="21">
                  <c:v>1.0852881335665558</c:v>
                </c:pt>
                <c:pt idx="22">
                  <c:v>1.0845430453022129</c:v>
                </c:pt>
              </c:numCache>
            </c:numRef>
          </c:val>
          <c:smooth val="0"/>
          <c:extLst>
            <c:ext xmlns:c16="http://schemas.microsoft.com/office/drawing/2014/chart" uri="{C3380CC4-5D6E-409C-BE32-E72D297353CC}">
              <c16:uniqueId val="{00000002-3107-435A-BD71-C1A52235FB9F}"/>
            </c:ext>
          </c:extLst>
        </c:ser>
        <c:dLbls>
          <c:showLegendKey val="0"/>
          <c:showVal val="0"/>
          <c:showCatName val="0"/>
          <c:showSerName val="0"/>
          <c:showPercent val="0"/>
          <c:showBubbleSize val="0"/>
        </c:dLbls>
        <c:smooth val="0"/>
        <c:axId val="163828480"/>
        <c:axId val="163830400"/>
      </c:lineChart>
      <c:catAx>
        <c:axId val="163828480"/>
        <c:scaling>
          <c:orientation val="minMax"/>
        </c:scaling>
        <c:delete val="0"/>
        <c:axPos val="b"/>
        <c:title>
          <c:tx>
            <c:rich>
              <a:bodyPr/>
              <a:lstStyle/>
              <a:p>
                <a:pPr>
                  <a:defRPr/>
                </a:pPr>
                <a:r>
                  <a:rPr lang="fr-FR"/>
                  <a:t>année</a:t>
                </a:r>
              </a:p>
            </c:rich>
          </c:tx>
          <c:layout>
            <c:manualLayout>
              <c:xMode val="edge"/>
              <c:yMode val="edge"/>
              <c:x val="0.88908063193840881"/>
              <c:y val="0.65218564814814872"/>
            </c:manualLayout>
          </c:layout>
          <c:overlay val="0"/>
        </c:title>
        <c:numFmt formatCode="General" sourceLinked="1"/>
        <c:majorTickMark val="out"/>
        <c:minorTickMark val="none"/>
        <c:tickLblPos val="nextTo"/>
        <c:txPr>
          <a:bodyPr rot="-5400000" vert="horz"/>
          <a:lstStyle/>
          <a:p>
            <a:pPr>
              <a:defRPr sz="900">
                <a:solidFill>
                  <a:srgbClr val="002060"/>
                </a:solidFill>
              </a:defRPr>
            </a:pPr>
            <a:endParaRPr lang="fr-FR"/>
          </a:p>
        </c:txPr>
        <c:crossAx val="163830400"/>
        <c:crosses val="autoZero"/>
        <c:auto val="1"/>
        <c:lblAlgn val="ctr"/>
        <c:lblOffset val="100"/>
        <c:tickLblSkip val="1"/>
        <c:noMultiLvlLbl val="0"/>
      </c:catAx>
      <c:valAx>
        <c:axId val="163830400"/>
        <c:scaling>
          <c:orientation val="minMax"/>
          <c:max val="1.1000000000000001"/>
          <c:min val="0.9"/>
        </c:scaling>
        <c:delete val="0"/>
        <c:axPos val="l"/>
        <c:majorGridlines/>
        <c:numFmt formatCode="0%" sourceLinked="0"/>
        <c:majorTickMark val="out"/>
        <c:minorTickMark val="none"/>
        <c:tickLblPos val="nextTo"/>
        <c:crossAx val="163828480"/>
        <c:crosses val="autoZero"/>
        <c:crossBetween val="between"/>
        <c:majorUnit val="5.0000000000000024E-2"/>
      </c:valAx>
    </c:plotArea>
    <c:legend>
      <c:legendPos val="b"/>
      <c:layout>
        <c:manualLayout>
          <c:xMode val="edge"/>
          <c:yMode val="edge"/>
          <c:x val="3.121515068947215E-2"/>
          <c:y val="0.92033412042502949"/>
          <c:w val="0.94905223920426296"/>
          <c:h val="6.9348288075560802E-2"/>
        </c:manualLayout>
      </c:layout>
      <c:overlay val="0"/>
      <c:txPr>
        <a:bodyPr/>
        <a:lstStyle/>
        <a:p>
          <a:pPr>
            <a:defRPr sz="900">
              <a:solidFill>
                <a:srgbClr val="002060"/>
              </a:solidFill>
            </a:defRPr>
          </a:pPr>
          <a:endParaRPr lang="fr-FR"/>
        </a:p>
      </c:txPr>
    </c:legend>
    <c:plotVisOnly val="1"/>
    <c:dispBlanksAs val="gap"/>
    <c:showDLblsOverMax val="0"/>
  </c:chart>
  <c:spPr>
    <a:solidFill>
      <a:srgbClr val="C6D9F1"/>
    </a:solidFill>
    <a:ln>
      <a:solidFill>
        <a:srgbClr val="002060"/>
      </a:solidFill>
    </a:ln>
  </c:spPr>
  <c:printSettings>
    <c:headerFooter/>
    <c:pageMargins b="0.75000000000000056" l="0.70000000000000051" r="0.70000000000000051" t="0.75000000000000056" header="0.30000000000000027" footer="0.30000000000000027"/>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882371794871789"/>
          <c:y val="3.2064285714285698E-2"/>
          <c:w val="0.80694444444444535"/>
          <c:h val="0.69883888888888934"/>
        </c:manualLayout>
      </c:layout>
      <c:lineChart>
        <c:grouping val="standard"/>
        <c:varyColors val="0"/>
        <c:ser>
          <c:idx val="5"/>
          <c:order val="0"/>
          <c:tx>
            <c:strRef>
              <c:f>'Fig 2.3'!$C$5</c:f>
              <c:strCache>
                <c:ptCount val="1"/>
                <c:pt idx="0">
                  <c:v>Obs</c:v>
                </c:pt>
              </c:strCache>
            </c:strRef>
          </c:tx>
          <c:spPr>
            <a:ln w="50800">
              <a:solidFill>
                <a:schemeClr val="bg1">
                  <a:lumMod val="50000"/>
                </a:schemeClr>
              </a:solidFill>
            </a:ln>
          </c:spPr>
          <c:marker>
            <c:symbol val="none"/>
          </c:marker>
          <c:cat>
            <c:numRef>
              <c:f>'Fig 2.3'!$D$4:$BV$4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2.3'!$D$5:$BV$5</c:f>
              <c:numCache>
                <c:formatCode>0.0%</c:formatCode>
                <c:ptCount val="71"/>
                <c:pt idx="5">
                  <c:v>0.4892174528519625</c:v>
                </c:pt>
                <c:pt idx="6">
                  <c:v>0.48884658014433513</c:v>
                </c:pt>
                <c:pt idx="7">
                  <c:v>0.49059973370888749</c:v>
                </c:pt>
                <c:pt idx="8">
                  <c:v>0.49465740898799282</c:v>
                </c:pt>
                <c:pt idx="9">
                  <c:v>0.50354350683105387</c:v>
                </c:pt>
                <c:pt idx="10">
                  <c:v>0.49752234725342154</c:v>
                </c:pt>
                <c:pt idx="11">
                  <c:v>0.50592438210151869</c:v>
                </c:pt>
                <c:pt idx="12">
                  <c:v>0.51304857577123952</c:v>
                </c:pt>
                <c:pt idx="13">
                  <c:v>0.51848518265830112</c:v>
                </c:pt>
                <c:pt idx="14">
                  <c:v>0.51810227798530339</c:v>
                </c:pt>
                <c:pt idx="15">
                  <c:v>0.51443930441368946</c:v>
                </c:pt>
                <c:pt idx="16">
                  <c:v>0.51316100332882186</c:v>
                </c:pt>
                <c:pt idx="17">
                  <c:v>0.51349191926533699</c:v>
                </c:pt>
              </c:numCache>
            </c:numRef>
          </c:val>
          <c:smooth val="0"/>
          <c:extLst>
            <c:ext xmlns:c16="http://schemas.microsoft.com/office/drawing/2014/chart" uri="{C3380CC4-5D6E-409C-BE32-E72D297353CC}">
              <c16:uniqueId val="{00000000-375F-4156-8138-7DC8834C82FD}"/>
            </c:ext>
          </c:extLst>
        </c:ser>
        <c:ser>
          <c:idx val="0"/>
          <c:order val="1"/>
          <c:tx>
            <c:strRef>
              <c:f>'Fig 2.1 arr'!#REF!</c:f>
              <c:strCache>
                <c:ptCount val="1"/>
                <c:pt idx="0">
                  <c:v>#REF!</c:v>
                </c:pt>
              </c:strCache>
            </c:strRef>
          </c:tx>
          <c:spPr>
            <a:ln w="22225">
              <a:solidFill>
                <a:schemeClr val="tx1"/>
              </a:solidFill>
            </a:ln>
          </c:spPr>
          <c:marker>
            <c:symbol val="x"/>
            <c:size val="4"/>
            <c:spPr>
              <a:noFill/>
              <a:ln>
                <a:solidFill>
                  <a:schemeClr val="tx1"/>
                </a:solidFill>
              </a:ln>
            </c:spPr>
          </c:marker>
          <c:cat>
            <c:numRef>
              <c:f>'Fig 2.3'!$D$4:$BV$4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2.1 arr'!#REF!</c:f>
              <c:numCache>
                <c:formatCode>General</c:formatCode>
                <c:ptCount val="1"/>
                <c:pt idx="0">
                  <c:v>1</c:v>
                </c:pt>
              </c:numCache>
            </c:numRef>
          </c:val>
          <c:smooth val="0"/>
          <c:extLst>
            <c:ext xmlns:c16="http://schemas.microsoft.com/office/drawing/2014/chart" uri="{C3380CC4-5D6E-409C-BE32-E72D297353CC}">
              <c16:uniqueId val="{00000001-375F-4156-8138-7DC8834C82FD}"/>
            </c:ext>
          </c:extLst>
        </c:ser>
        <c:ser>
          <c:idx val="1"/>
          <c:order val="2"/>
          <c:tx>
            <c:strRef>
              <c:f>'Fig 2.3'!$C$6</c:f>
              <c:strCache>
                <c:ptCount val="1"/>
                <c:pt idx="0">
                  <c:v>1,8%</c:v>
                </c:pt>
              </c:strCache>
            </c:strRef>
          </c:tx>
          <c:spPr>
            <a:ln w="28575">
              <a:solidFill>
                <a:srgbClr val="006600"/>
              </a:solidFill>
            </a:ln>
          </c:spPr>
          <c:marker>
            <c:symbol val="none"/>
          </c:marker>
          <c:cat>
            <c:numRef>
              <c:f>'Fig 2.3'!$D$4:$BV$4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2.3'!$D$6:$BV$6</c:f>
              <c:numCache>
                <c:formatCode>0.0%</c:formatCode>
                <c:ptCount val="71"/>
                <c:pt idx="17">
                  <c:v>0.51349191926533699</c:v>
                </c:pt>
                <c:pt idx="18">
                  <c:v>0.51356609120226515</c:v>
                </c:pt>
                <c:pt idx="19">
                  <c:v>0.51034325188383534</c:v>
                </c:pt>
                <c:pt idx="20">
                  <c:v>0.51089859978028551</c:v>
                </c:pt>
                <c:pt idx="21">
                  <c:v>0.50856281550519178</c:v>
                </c:pt>
                <c:pt idx="22">
                  <c:v>0.5065744739401552</c:v>
                </c:pt>
                <c:pt idx="23">
                  <c:v>0.50504862836051223</c:v>
                </c:pt>
                <c:pt idx="24">
                  <c:v>0.50136196029256641</c:v>
                </c:pt>
                <c:pt idx="25">
                  <c:v>0.49703594854538952</c:v>
                </c:pt>
                <c:pt idx="26">
                  <c:v>0.49163929948025442</c:v>
                </c:pt>
                <c:pt idx="27">
                  <c:v>0.4866454263334738</c:v>
                </c:pt>
                <c:pt idx="28">
                  <c:v>0.48102412179162907</c:v>
                </c:pt>
                <c:pt idx="29">
                  <c:v>0.47673974321237506</c:v>
                </c:pt>
                <c:pt idx="30">
                  <c:v>0.4717236134878956</c:v>
                </c:pt>
                <c:pt idx="31">
                  <c:v>0.46587871990564012</c:v>
                </c:pt>
                <c:pt idx="32">
                  <c:v>0.45996665937522119</c:v>
                </c:pt>
                <c:pt idx="33">
                  <c:v>0.45614307111956442</c:v>
                </c:pt>
                <c:pt idx="34">
                  <c:v>0.45056922943567884</c:v>
                </c:pt>
                <c:pt idx="35">
                  <c:v>0.44549849609104625</c:v>
                </c:pt>
                <c:pt idx="36">
                  <c:v>0.44007815747114276</c:v>
                </c:pt>
                <c:pt idx="37">
                  <c:v>0.43473475524633237</c:v>
                </c:pt>
                <c:pt idx="38">
                  <c:v>0.42987464831215683</c:v>
                </c:pt>
                <c:pt idx="39">
                  <c:v>0.42533071861521282</c:v>
                </c:pt>
                <c:pt idx="40">
                  <c:v>0.42052146142341557</c:v>
                </c:pt>
                <c:pt idx="41">
                  <c:v>0.41538106631780802</c:v>
                </c:pt>
                <c:pt idx="42">
                  <c:v>0.41004510582085602</c:v>
                </c:pt>
                <c:pt idx="43">
                  <c:v>0.405172220396953</c:v>
                </c:pt>
                <c:pt idx="44">
                  <c:v>0.40183439930205395</c:v>
                </c:pt>
                <c:pt idx="45">
                  <c:v>0.39907436783533656</c:v>
                </c:pt>
                <c:pt idx="46">
                  <c:v>0.39433591720198502</c:v>
                </c:pt>
                <c:pt idx="47">
                  <c:v>0.39015071449577404</c:v>
                </c:pt>
                <c:pt idx="48">
                  <c:v>0.38588064613822842</c:v>
                </c:pt>
                <c:pt idx="49">
                  <c:v>0.38197729707508976</c:v>
                </c:pt>
                <c:pt idx="50">
                  <c:v>0.37799361540415738</c:v>
                </c:pt>
                <c:pt idx="51">
                  <c:v>0.37429508836904285</c:v>
                </c:pt>
                <c:pt idx="52">
                  <c:v>0.37034184497848122</c:v>
                </c:pt>
                <c:pt idx="53">
                  <c:v>0.36758245323428218</c:v>
                </c:pt>
                <c:pt idx="54">
                  <c:v>0.36545935590674433</c:v>
                </c:pt>
                <c:pt idx="55">
                  <c:v>0.36252548651407912</c:v>
                </c:pt>
                <c:pt idx="56">
                  <c:v>0.35962501663269608</c:v>
                </c:pt>
                <c:pt idx="57">
                  <c:v>0.35646257285594912</c:v>
                </c:pt>
                <c:pt idx="58">
                  <c:v>0.35445019071149081</c:v>
                </c:pt>
                <c:pt idx="59">
                  <c:v>0.35206257040266903</c:v>
                </c:pt>
                <c:pt idx="60">
                  <c:v>0.34951760714973618</c:v>
                </c:pt>
                <c:pt idx="61">
                  <c:v>0.34775067844369434</c:v>
                </c:pt>
                <c:pt idx="62">
                  <c:v>0.34612938901407858</c:v>
                </c:pt>
                <c:pt idx="63">
                  <c:v>0.34470905649513983</c:v>
                </c:pt>
                <c:pt idx="64">
                  <c:v>0.34271476701110398</c:v>
                </c:pt>
                <c:pt idx="65">
                  <c:v>0.34052743140701403</c:v>
                </c:pt>
                <c:pt idx="66">
                  <c:v>0.33928093474540738</c:v>
                </c:pt>
                <c:pt idx="67">
                  <c:v>0.33709627471808939</c:v>
                </c:pt>
                <c:pt idx="68">
                  <c:v>0.33507450558159524</c:v>
                </c:pt>
                <c:pt idx="69">
                  <c:v>0.33330074033172724</c:v>
                </c:pt>
                <c:pt idx="70">
                  <c:v>0.33068936080092248</c:v>
                </c:pt>
              </c:numCache>
            </c:numRef>
          </c:val>
          <c:smooth val="0"/>
          <c:extLst>
            <c:ext xmlns:c16="http://schemas.microsoft.com/office/drawing/2014/chart" uri="{C3380CC4-5D6E-409C-BE32-E72D297353CC}">
              <c16:uniqueId val="{00000002-375F-4156-8138-7DC8834C82FD}"/>
            </c:ext>
          </c:extLst>
        </c:ser>
        <c:ser>
          <c:idx val="2"/>
          <c:order val="3"/>
          <c:tx>
            <c:strRef>
              <c:f>'Fig 2.3'!$C$7</c:f>
              <c:strCache>
                <c:ptCount val="1"/>
                <c:pt idx="0">
                  <c:v>1,5%</c:v>
                </c:pt>
              </c:strCache>
            </c:strRef>
          </c:tx>
          <c:spPr>
            <a:ln w="28575">
              <a:solidFill>
                <a:schemeClr val="accent5">
                  <a:lumMod val="75000"/>
                </a:schemeClr>
              </a:solidFill>
            </a:ln>
          </c:spPr>
          <c:marker>
            <c:symbol val="none"/>
          </c:marker>
          <c:cat>
            <c:numRef>
              <c:f>'Fig 2.3'!$D$4:$BV$4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2.3'!$D$7:$BV$7</c:f>
              <c:numCache>
                <c:formatCode>0.0%</c:formatCode>
                <c:ptCount val="71"/>
                <c:pt idx="17">
                  <c:v>0.51349191926533699</c:v>
                </c:pt>
                <c:pt idx="18">
                  <c:v>0.51356609120226515</c:v>
                </c:pt>
                <c:pt idx="19">
                  <c:v>0.51034325188383534</c:v>
                </c:pt>
                <c:pt idx="20">
                  <c:v>0.51089859978028551</c:v>
                </c:pt>
                <c:pt idx="21">
                  <c:v>0.50856281550519178</c:v>
                </c:pt>
                <c:pt idx="22">
                  <c:v>0.50657449576009539</c:v>
                </c:pt>
                <c:pt idx="23">
                  <c:v>0.50518045221891472</c:v>
                </c:pt>
                <c:pt idx="24">
                  <c:v>0.50174435746100576</c:v>
                </c:pt>
                <c:pt idx="25">
                  <c:v>0.49777758327151927</c:v>
                </c:pt>
                <c:pt idx="26">
                  <c:v>0.49282568092882573</c:v>
                </c:pt>
                <c:pt idx="27">
                  <c:v>0.48835316395887673</c:v>
                </c:pt>
                <c:pt idx="28">
                  <c:v>0.48333116089271377</c:v>
                </c:pt>
                <c:pt idx="29">
                  <c:v>0.47974431687783148</c:v>
                </c:pt>
                <c:pt idx="30">
                  <c:v>0.47551005473668706</c:v>
                </c:pt>
                <c:pt idx="31">
                  <c:v>0.47049677981135163</c:v>
                </c:pt>
                <c:pt idx="32">
                  <c:v>0.46548131126322623</c:v>
                </c:pt>
                <c:pt idx="33">
                  <c:v>0.46252257023874543</c:v>
                </c:pt>
                <c:pt idx="34">
                  <c:v>0.45774855798694025</c:v>
                </c:pt>
                <c:pt idx="35">
                  <c:v>0.45345202960510789</c:v>
                </c:pt>
                <c:pt idx="36">
                  <c:v>0.44876145984904098</c:v>
                </c:pt>
                <c:pt idx="37">
                  <c:v>0.44410448832694482</c:v>
                </c:pt>
                <c:pt idx="38">
                  <c:v>0.43990384388958254</c:v>
                </c:pt>
                <c:pt idx="39">
                  <c:v>0.43599936902142528</c:v>
                </c:pt>
                <c:pt idx="40">
                  <c:v>0.43179615395769433</c:v>
                </c:pt>
                <c:pt idx="41">
                  <c:v>0.42721839162121777</c:v>
                </c:pt>
                <c:pt idx="42">
                  <c:v>0.42240242620438168</c:v>
                </c:pt>
                <c:pt idx="43">
                  <c:v>0.41802856234933217</c:v>
                </c:pt>
                <c:pt idx="44">
                  <c:v>0.41521005297578034</c:v>
                </c:pt>
                <c:pt idx="45">
                  <c:v>0.41296317062728227</c:v>
                </c:pt>
                <c:pt idx="46">
                  <c:v>0.40865080324015712</c:v>
                </c:pt>
                <c:pt idx="47">
                  <c:v>0.40487796531518067</c:v>
                </c:pt>
                <c:pt idx="48">
                  <c:v>0.40098173354113148</c:v>
                </c:pt>
                <c:pt idx="49">
                  <c:v>0.39745162233396264</c:v>
                </c:pt>
                <c:pt idx="50">
                  <c:v>0.39381845913947544</c:v>
                </c:pt>
                <c:pt idx="51">
                  <c:v>0.39045519716656002</c:v>
                </c:pt>
                <c:pt idx="52">
                  <c:v>0.38679200677021114</c:v>
                </c:pt>
                <c:pt idx="53">
                  <c:v>0.38434361932241645</c:v>
                </c:pt>
                <c:pt idx="54">
                  <c:v>0.38230120332402845</c:v>
                </c:pt>
                <c:pt idx="55">
                  <c:v>0.37994799484632874</c:v>
                </c:pt>
                <c:pt idx="56">
                  <c:v>0.37726532959341691</c:v>
                </c:pt>
                <c:pt idx="57">
                  <c:v>0.37428182299979879</c:v>
                </c:pt>
                <c:pt idx="58">
                  <c:v>0.37251168473679008</c:v>
                </c:pt>
                <c:pt idx="59">
                  <c:v>0.37032285314531183</c:v>
                </c:pt>
                <c:pt idx="60">
                  <c:v>0.36797531566036179</c:v>
                </c:pt>
                <c:pt idx="61">
                  <c:v>0.36642713701221574</c:v>
                </c:pt>
                <c:pt idx="62">
                  <c:v>0.36502201194981609</c:v>
                </c:pt>
                <c:pt idx="63">
                  <c:v>0.36381678148151614</c:v>
                </c:pt>
                <c:pt idx="64">
                  <c:v>0.36197777526508046</c:v>
                </c:pt>
                <c:pt idx="65">
                  <c:v>0.35991749864838479</c:v>
                </c:pt>
                <c:pt idx="66">
                  <c:v>0.3588455872894864</c:v>
                </c:pt>
                <c:pt idx="67">
                  <c:v>0.35676024283319041</c:v>
                </c:pt>
                <c:pt idx="68">
                  <c:v>0.35482942997319816</c:v>
                </c:pt>
                <c:pt idx="69">
                  <c:v>0.35315270000374976</c:v>
                </c:pt>
                <c:pt idx="70">
                  <c:v>0.35057742387130969</c:v>
                </c:pt>
              </c:numCache>
            </c:numRef>
          </c:val>
          <c:smooth val="0"/>
          <c:extLst>
            <c:ext xmlns:c16="http://schemas.microsoft.com/office/drawing/2014/chart" uri="{C3380CC4-5D6E-409C-BE32-E72D297353CC}">
              <c16:uniqueId val="{00000003-375F-4156-8138-7DC8834C82FD}"/>
            </c:ext>
          </c:extLst>
        </c:ser>
        <c:ser>
          <c:idx val="3"/>
          <c:order val="4"/>
          <c:tx>
            <c:strRef>
              <c:f>'Fig 2.3'!$C$8</c:f>
              <c:strCache>
                <c:ptCount val="1"/>
                <c:pt idx="0">
                  <c:v>1,3%</c:v>
                </c:pt>
              </c:strCache>
            </c:strRef>
          </c:tx>
          <c:spPr>
            <a:ln w="28575">
              <a:solidFill>
                <a:schemeClr val="accent6">
                  <a:lumMod val="75000"/>
                </a:schemeClr>
              </a:solidFill>
            </a:ln>
          </c:spPr>
          <c:marker>
            <c:symbol val="none"/>
          </c:marker>
          <c:cat>
            <c:numRef>
              <c:f>'Fig 2.3'!$D$4:$BV$4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2.3'!$D$8:$BV$8</c:f>
              <c:numCache>
                <c:formatCode>0.0%</c:formatCode>
                <c:ptCount val="71"/>
                <c:pt idx="17">
                  <c:v>0.51349191926533699</c:v>
                </c:pt>
                <c:pt idx="18">
                  <c:v>0.51356609120226515</c:v>
                </c:pt>
                <c:pt idx="19">
                  <c:v>0.51034325188383534</c:v>
                </c:pt>
                <c:pt idx="20">
                  <c:v>0.51089859978028551</c:v>
                </c:pt>
                <c:pt idx="21">
                  <c:v>0.50856430187730828</c:v>
                </c:pt>
                <c:pt idx="22">
                  <c:v>0.5065744739401552</c:v>
                </c:pt>
                <c:pt idx="23">
                  <c:v>0.50527652737852524</c:v>
                </c:pt>
                <c:pt idx="24">
                  <c:v>0.50200644979673614</c:v>
                </c:pt>
                <c:pt idx="25">
                  <c:v>0.4982774426709819</c:v>
                </c:pt>
                <c:pt idx="26">
                  <c:v>0.49363088576779124</c:v>
                </c:pt>
                <c:pt idx="27">
                  <c:v>0.48952583255249477</c:v>
                </c:pt>
                <c:pt idx="28">
                  <c:v>0.48492903963685341</c:v>
                </c:pt>
                <c:pt idx="29">
                  <c:v>0.48183091230771491</c:v>
                </c:pt>
                <c:pt idx="30">
                  <c:v>0.47813413031188023</c:v>
                </c:pt>
                <c:pt idx="31">
                  <c:v>0.4737044341124782</c:v>
                </c:pt>
                <c:pt idx="32">
                  <c:v>0.46932132126458626</c:v>
                </c:pt>
                <c:pt idx="33">
                  <c:v>0.46697086148703987</c:v>
                </c:pt>
                <c:pt idx="34">
                  <c:v>0.46276088087560019</c:v>
                </c:pt>
                <c:pt idx="35">
                  <c:v>0.45901408319676223</c:v>
                </c:pt>
                <c:pt idx="36">
                  <c:v>0.45484501603231758</c:v>
                </c:pt>
                <c:pt idx="37">
                  <c:v>0.45068643731208929</c:v>
                </c:pt>
                <c:pt idx="38">
                  <c:v>0.44696563797733124</c:v>
                </c:pt>
                <c:pt idx="39">
                  <c:v>0.44352450786643649</c:v>
                </c:pt>
                <c:pt idx="40">
                  <c:v>0.43975578536020854</c:v>
                </c:pt>
                <c:pt idx="41">
                  <c:v>0.43558505936654596</c:v>
                </c:pt>
                <c:pt idx="42">
                  <c:v>0.43114586036681263</c:v>
                </c:pt>
                <c:pt idx="43">
                  <c:v>0.42713580481636665</c:v>
                </c:pt>
                <c:pt idx="44">
                  <c:v>0.42469475311622151</c:v>
                </c:pt>
                <c:pt idx="45">
                  <c:v>0.42282842491974304</c:v>
                </c:pt>
                <c:pt idx="46">
                  <c:v>0.41882148200444619</c:v>
                </c:pt>
                <c:pt idx="47">
                  <c:v>0.41535281296298898</c:v>
                </c:pt>
                <c:pt idx="48">
                  <c:v>0.41173572389176039</c:v>
                </c:pt>
                <c:pt idx="49">
                  <c:v>0.40847780692869096</c:v>
                </c:pt>
                <c:pt idx="50">
                  <c:v>0.40509222849080345</c:v>
                </c:pt>
                <c:pt idx="51">
                  <c:v>0.40196592540438858</c:v>
                </c:pt>
                <c:pt idx="52">
                  <c:v>0.39850968969886491</c:v>
                </c:pt>
                <c:pt idx="53">
                  <c:v>0.39628250677925386</c:v>
                </c:pt>
                <c:pt idx="54">
                  <c:v>0.39448130915165353</c:v>
                </c:pt>
                <c:pt idx="55">
                  <c:v>0.39235969220005312</c:v>
                </c:pt>
                <c:pt idx="56">
                  <c:v>0.38985639013069245</c:v>
                </c:pt>
                <c:pt idx="57">
                  <c:v>0.3870241408675954</c:v>
                </c:pt>
                <c:pt idx="58">
                  <c:v>0.38543031198687028</c:v>
                </c:pt>
                <c:pt idx="59">
                  <c:v>0.38338483531026296</c:v>
                </c:pt>
                <c:pt idx="60">
                  <c:v>0.38115698340433135</c:v>
                </c:pt>
                <c:pt idx="61">
                  <c:v>0.37973903716034774</c:v>
                </c:pt>
                <c:pt idx="62">
                  <c:v>0.37845139988573073</c:v>
                </c:pt>
                <c:pt idx="63">
                  <c:v>0.37735421742901343</c:v>
                </c:pt>
                <c:pt idx="64">
                  <c:v>0.37557837766136343</c:v>
                </c:pt>
                <c:pt idx="65">
                  <c:v>0.37355252500191388</c:v>
                </c:pt>
                <c:pt idx="66">
                  <c:v>0.37253810363556883</c:v>
                </c:pt>
                <c:pt idx="67">
                  <c:v>0.37044966593128131</c:v>
                </c:pt>
                <c:pt idx="68">
                  <c:v>0.3685041409374632</c:v>
                </c:pt>
                <c:pt idx="69">
                  <c:v>0.36680509203522682</c:v>
                </c:pt>
                <c:pt idx="70">
                  <c:v>0.36415817672132927</c:v>
                </c:pt>
              </c:numCache>
            </c:numRef>
          </c:val>
          <c:smooth val="0"/>
          <c:extLst>
            <c:ext xmlns:c16="http://schemas.microsoft.com/office/drawing/2014/chart" uri="{C3380CC4-5D6E-409C-BE32-E72D297353CC}">
              <c16:uniqueId val="{00000004-375F-4156-8138-7DC8834C82FD}"/>
            </c:ext>
          </c:extLst>
        </c:ser>
        <c:ser>
          <c:idx val="4"/>
          <c:order val="5"/>
          <c:tx>
            <c:strRef>
              <c:f>'Fig 2.3'!$C$9</c:f>
              <c:strCache>
                <c:ptCount val="1"/>
                <c:pt idx="0">
                  <c:v>1%</c:v>
                </c:pt>
              </c:strCache>
            </c:strRef>
          </c:tx>
          <c:spPr>
            <a:ln w="28575">
              <a:solidFill>
                <a:srgbClr val="800000"/>
              </a:solidFill>
            </a:ln>
          </c:spPr>
          <c:marker>
            <c:symbol val="none"/>
          </c:marker>
          <c:cat>
            <c:numRef>
              <c:f>'Fig 2.3'!$D$4:$BV$4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2.3'!$D$9:$BV$9</c:f>
              <c:numCache>
                <c:formatCode>0.0%</c:formatCode>
                <c:ptCount val="71"/>
                <c:pt idx="17">
                  <c:v>0.51349191926533699</c:v>
                </c:pt>
                <c:pt idx="18">
                  <c:v>0.51356609120226515</c:v>
                </c:pt>
                <c:pt idx="19">
                  <c:v>0.51034325188383534</c:v>
                </c:pt>
                <c:pt idx="20">
                  <c:v>0.51089859978028551</c:v>
                </c:pt>
                <c:pt idx="21">
                  <c:v>0.50856281550519178</c:v>
                </c:pt>
                <c:pt idx="22">
                  <c:v>0.50657449576009539</c:v>
                </c:pt>
                <c:pt idx="23">
                  <c:v>0.50541892179935988</c:v>
                </c:pt>
                <c:pt idx="24">
                  <c:v>0.50240241172144506</c:v>
                </c:pt>
                <c:pt idx="25">
                  <c:v>0.49902550697681575</c:v>
                </c:pt>
                <c:pt idx="26">
                  <c:v>0.49483045398867848</c:v>
                </c:pt>
                <c:pt idx="27">
                  <c:v>0.4912720714659049</c:v>
                </c:pt>
                <c:pt idx="28">
                  <c:v>0.48731063153398085</c:v>
                </c:pt>
                <c:pt idx="29">
                  <c:v>0.48493839585985465</c:v>
                </c:pt>
                <c:pt idx="30">
                  <c:v>0.48205690985067701</c:v>
                </c:pt>
                <c:pt idx="31">
                  <c:v>0.47851570171724833</c:v>
                </c:pt>
                <c:pt idx="32">
                  <c:v>0.47508734574848116</c:v>
                </c:pt>
                <c:pt idx="33">
                  <c:v>0.47366188023038824</c:v>
                </c:pt>
                <c:pt idx="34">
                  <c:v>0.47032252737345981</c:v>
                </c:pt>
                <c:pt idx="35">
                  <c:v>0.46741658080043619</c:v>
                </c:pt>
                <c:pt idx="36">
                  <c:v>0.46406410709289736</c:v>
                </c:pt>
                <c:pt idx="37">
                  <c:v>0.46068019155978268</c:v>
                </c:pt>
                <c:pt idx="38">
                  <c:v>0.45771631989568679</c:v>
                </c:pt>
                <c:pt idx="39">
                  <c:v>0.45501164943710859</c:v>
                </c:pt>
                <c:pt idx="40">
                  <c:v>0.45194729816714019</c:v>
                </c:pt>
                <c:pt idx="41">
                  <c:v>0.44843328031362117</c:v>
                </c:pt>
                <c:pt idx="42">
                  <c:v>0.44460567066260254</c:v>
                </c:pt>
                <c:pt idx="43">
                  <c:v>0.44120099027965443</c:v>
                </c:pt>
                <c:pt idx="44">
                  <c:v>0.43939958450020217</c:v>
                </c:pt>
                <c:pt idx="45">
                  <c:v>0.43815274652916364</c:v>
                </c:pt>
                <c:pt idx="46">
                  <c:v>0.43467312605874048</c:v>
                </c:pt>
                <c:pt idx="47">
                  <c:v>0.43171651383326687</c:v>
                </c:pt>
                <c:pt idx="48">
                  <c:v>0.42858274305456151</c:v>
                </c:pt>
                <c:pt idx="49">
                  <c:v>0.42579574035656514</c:v>
                </c:pt>
                <c:pt idx="50">
                  <c:v>0.42284830902727283</c:v>
                </c:pt>
                <c:pt idx="51">
                  <c:v>0.42014865425043979</c:v>
                </c:pt>
                <c:pt idx="52">
                  <c:v>0.41708566117617563</c:v>
                </c:pt>
                <c:pt idx="53">
                  <c:v>0.41543788976185075</c:v>
                </c:pt>
                <c:pt idx="54">
                  <c:v>0.41385124013835334</c:v>
                </c:pt>
                <c:pt idx="55">
                  <c:v>0.41175332016300242</c:v>
                </c:pt>
                <c:pt idx="56">
                  <c:v>0.40961427569461856</c:v>
                </c:pt>
                <c:pt idx="57">
                  <c:v>0.4071019178236463</c:v>
                </c:pt>
                <c:pt idx="58">
                  <c:v>0.4058645167114921</c:v>
                </c:pt>
                <c:pt idx="59">
                  <c:v>0.40412722756979963</c:v>
                </c:pt>
                <c:pt idx="60">
                  <c:v>0.40217088985361255</c:v>
                </c:pt>
                <c:pt idx="61">
                  <c:v>0.40103568334085077</c:v>
                </c:pt>
                <c:pt idx="62">
                  <c:v>0.40001228580245113</c:v>
                </c:pt>
                <c:pt idx="63">
                  <c:v>0.39916477199293898</c:v>
                </c:pt>
                <c:pt idx="64">
                  <c:v>0.39756810695003336</c:v>
                </c:pt>
                <c:pt idx="65">
                  <c:v>0.39567470076478728</c:v>
                </c:pt>
                <c:pt idx="66">
                  <c:v>0.39482103551940489</c:v>
                </c:pt>
                <c:pt idx="67">
                  <c:v>0.39280188093779195</c:v>
                </c:pt>
                <c:pt idx="68">
                  <c:v>0.39091300426803016</c:v>
                </c:pt>
                <c:pt idx="69">
                  <c:v>0.38925819555677954</c:v>
                </c:pt>
                <c:pt idx="70">
                  <c:v>0.38657337720770574</c:v>
                </c:pt>
              </c:numCache>
            </c:numRef>
          </c:val>
          <c:smooth val="0"/>
          <c:extLst>
            <c:ext xmlns:c16="http://schemas.microsoft.com/office/drawing/2014/chart" uri="{C3380CC4-5D6E-409C-BE32-E72D297353CC}">
              <c16:uniqueId val="{00000005-375F-4156-8138-7DC8834C82FD}"/>
            </c:ext>
          </c:extLst>
        </c:ser>
        <c:dLbls>
          <c:showLegendKey val="0"/>
          <c:showVal val="0"/>
          <c:showCatName val="0"/>
          <c:showSerName val="0"/>
          <c:showPercent val="0"/>
          <c:showBubbleSize val="0"/>
        </c:dLbls>
        <c:smooth val="0"/>
        <c:axId val="106674048"/>
        <c:axId val="106675584"/>
      </c:lineChart>
      <c:catAx>
        <c:axId val="106674048"/>
        <c:scaling>
          <c:orientation val="minMax"/>
        </c:scaling>
        <c:delete val="0"/>
        <c:axPos val="b"/>
        <c:numFmt formatCode="General" sourceLinked="1"/>
        <c:majorTickMark val="out"/>
        <c:minorTickMark val="none"/>
        <c:tickLblPos val="nextTo"/>
        <c:txPr>
          <a:bodyPr rot="-5400000" vert="horz"/>
          <a:lstStyle/>
          <a:p>
            <a:pPr>
              <a:defRPr/>
            </a:pPr>
            <a:endParaRPr lang="fr-FR"/>
          </a:p>
        </c:txPr>
        <c:crossAx val="106675584"/>
        <c:crosses val="autoZero"/>
        <c:auto val="1"/>
        <c:lblAlgn val="ctr"/>
        <c:lblOffset val="100"/>
        <c:tickLblSkip val="10"/>
        <c:noMultiLvlLbl val="0"/>
      </c:catAx>
      <c:valAx>
        <c:axId val="106675584"/>
        <c:scaling>
          <c:orientation val="minMax"/>
          <c:max val="0.60000000000000031"/>
          <c:min val="0.30000000000000016"/>
        </c:scaling>
        <c:delete val="0"/>
        <c:axPos val="l"/>
        <c:majorGridlines/>
        <c:numFmt formatCode="0%" sourceLinked="0"/>
        <c:majorTickMark val="out"/>
        <c:minorTickMark val="none"/>
        <c:tickLblPos val="nextTo"/>
        <c:crossAx val="106674048"/>
        <c:crosses val="autoZero"/>
        <c:crossBetween val="between"/>
        <c:majorUnit val="0.05"/>
      </c:valAx>
    </c:plotArea>
    <c:legend>
      <c:legendPos val="b"/>
      <c:legendEntry>
        <c:idx val="1"/>
        <c:delete val="1"/>
      </c:legendEntry>
      <c:layout>
        <c:manualLayout>
          <c:xMode val="edge"/>
          <c:yMode val="edge"/>
          <c:x val="1.6152269089850929E-2"/>
          <c:y val="0.88251484018264836"/>
          <c:w val="0.9771029629629624"/>
          <c:h val="0.117485317460317"/>
        </c:manualLayout>
      </c:layout>
      <c:overlay val="0"/>
    </c:legend>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885707108945125E-2"/>
          <c:y val="3.2064285714285712E-2"/>
          <c:w val="0.83795338689374788"/>
          <c:h val="0.69883888888888979"/>
        </c:manualLayout>
      </c:layout>
      <c:lineChart>
        <c:grouping val="standard"/>
        <c:varyColors val="0"/>
        <c:ser>
          <c:idx val="5"/>
          <c:order val="0"/>
          <c:tx>
            <c:strRef>
              <c:f>'Fig 2.42'!$D$5</c:f>
              <c:strCache>
                <c:ptCount val="1"/>
                <c:pt idx="0">
                  <c:v>Obs</c:v>
                </c:pt>
              </c:strCache>
            </c:strRef>
          </c:tx>
          <c:spPr>
            <a:ln w="50800">
              <a:solidFill>
                <a:schemeClr val="bg1">
                  <a:lumMod val="50000"/>
                </a:schemeClr>
              </a:solidFill>
            </a:ln>
          </c:spPr>
          <c:marker>
            <c:symbol val="none"/>
          </c:marker>
          <c:cat>
            <c:numRef>
              <c:f>'Fig 2.42'!$F$4:$BN$4</c:f>
              <c:numCache>
                <c:formatCode>General</c:formatCode>
                <c:ptCount val="6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pt idx="41">
                  <c:v>2051</c:v>
                </c:pt>
                <c:pt idx="42">
                  <c:v>2052</c:v>
                </c:pt>
                <c:pt idx="43">
                  <c:v>2053</c:v>
                </c:pt>
                <c:pt idx="44">
                  <c:v>2054</c:v>
                </c:pt>
                <c:pt idx="45">
                  <c:v>2055</c:v>
                </c:pt>
                <c:pt idx="46">
                  <c:v>2056</c:v>
                </c:pt>
                <c:pt idx="47">
                  <c:v>2057</c:v>
                </c:pt>
                <c:pt idx="48">
                  <c:v>2058</c:v>
                </c:pt>
                <c:pt idx="49">
                  <c:v>2059</c:v>
                </c:pt>
                <c:pt idx="50">
                  <c:v>2060</c:v>
                </c:pt>
                <c:pt idx="51">
                  <c:v>2061</c:v>
                </c:pt>
                <c:pt idx="52">
                  <c:v>2062</c:v>
                </c:pt>
                <c:pt idx="53">
                  <c:v>2063</c:v>
                </c:pt>
                <c:pt idx="54">
                  <c:v>2064</c:v>
                </c:pt>
                <c:pt idx="55">
                  <c:v>2065</c:v>
                </c:pt>
                <c:pt idx="56">
                  <c:v>2066</c:v>
                </c:pt>
                <c:pt idx="57">
                  <c:v>2067</c:v>
                </c:pt>
                <c:pt idx="58">
                  <c:v>2068</c:v>
                </c:pt>
                <c:pt idx="59">
                  <c:v>2069</c:v>
                </c:pt>
                <c:pt idx="60">
                  <c:v>2070</c:v>
                </c:pt>
              </c:numCache>
            </c:numRef>
          </c:cat>
          <c:val>
            <c:numRef>
              <c:f>'Fig 2.42'!$F$5:$BN$5</c:f>
              <c:numCache>
                <c:formatCode>#,##0</c:formatCode>
                <c:ptCount val="61"/>
                <c:pt idx="0">
                  <c:v>1497.1774534588071</c:v>
                </c:pt>
                <c:pt idx="1">
                  <c:v>1513.01376953968</c:v>
                </c:pt>
                <c:pt idx="2">
                  <c:v>1525.7127331358556</c:v>
                </c:pt>
                <c:pt idx="3">
                  <c:v>1531.4206197817082</c:v>
                </c:pt>
                <c:pt idx="4">
                  <c:v>1529.0585010970826</c:v>
                </c:pt>
                <c:pt idx="5">
                  <c:v>1533.7995969275908</c:v>
                </c:pt>
                <c:pt idx="6">
                  <c:v>1550.9949952025372</c:v>
                </c:pt>
                <c:pt idx="7">
                  <c:v>1568.4821101013197</c:v>
                </c:pt>
              </c:numCache>
            </c:numRef>
          </c:val>
          <c:smooth val="0"/>
          <c:extLst>
            <c:ext xmlns:c16="http://schemas.microsoft.com/office/drawing/2014/chart" uri="{C3380CC4-5D6E-409C-BE32-E72D297353CC}">
              <c16:uniqueId val="{00000000-26F0-4AF7-9D63-860B2AA7DFC4}"/>
            </c:ext>
          </c:extLst>
        </c:ser>
        <c:ser>
          <c:idx val="1"/>
          <c:order val="1"/>
          <c:tx>
            <c:strRef>
              <c:f>'Fig 2.42'!$D$6</c:f>
              <c:strCache>
                <c:ptCount val="1"/>
                <c:pt idx="0">
                  <c:v>1,8%</c:v>
                </c:pt>
              </c:strCache>
            </c:strRef>
          </c:tx>
          <c:spPr>
            <a:ln w="22225">
              <a:solidFill>
                <a:srgbClr val="006600"/>
              </a:solidFill>
            </a:ln>
          </c:spPr>
          <c:marker>
            <c:symbol val="none"/>
          </c:marker>
          <c:cat>
            <c:numRef>
              <c:f>'Fig 2.42'!$E$4:$BN$4</c:f>
              <c:numCache>
                <c:formatCode>General</c:formatCode>
                <c:ptCount val="6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pt idx="42">
                  <c:v>2051</c:v>
                </c:pt>
                <c:pt idx="43">
                  <c:v>2052</c:v>
                </c:pt>
                <c:pt idx="44">
                  <c:v>2053</c:v>
                </c:pt>
                <c:pt idx="45">
                  <c:v>2054</c:v>
                </c:pt>
                <c:pt idx="46">
                  <c:v>2055</c:v>
                </c:pt>
                <c:pt idx="47">
                  <c:v>2056</c:v>
                </c:pt>
                <c:pt idx="48">
                  <c:v>2057</c:v>
                </c:pt>
                <c:pt idx="49">
                  <c:v>2058</c:v>
                </c:pt>
                <c:pt idx="50">
                  <c:v>2059</c:v>
                </c:pt>
                <c:pt idx="51">
                  <c:v>2060</c:v>
                </c:pt>
                <c:pt idx="52">
                  <c:v>2061</c:v>
                </c:pt>
                <c:pt idx="53">
                  <c:v>2062</c:v>
                </c:pt>
                <c:pt idx="54">
                  <c:v>2063</c:v>
                </c:pt>
                <c:pt idx="55">
                  <c:v>2064</c:v>
                </c:pt>
                <c:pt idx="56">
                  <c:v>2065</c:v>
                </c:pt>
                <c:pt idx="57">
                  <c:v>2066</c:v>
                </c:pt>
                <c:pt idx="58">
                  <c:v>2067</c:v>
                </c:pt>
                <c:pt idx="59">
                  <c:v>2068</c:v>
                </c:pt>
                <c:pt idx="60">
                  <c:v>2069</c:v>
                </c:pt>
                <c:pt idx="61">
                  <c:v>2070</c:v>
                </c:pt>
              </c:numCache>
            </c:numRef>
          </c:cat>
          <c:val>
            <c:numRef>
              <c:f>'Fig 2.42'!$F$6:$BN$6</c:f>
              <c:numCache>
                <c:formatCode>#,##0</c:formatCode>
                <c:ptCount val="61"/>
                <c:pt idx="7">
                  <c:v>1568.4821101013197</c:v>
                </c:pt>
                <c:pt idx="8">
                  <c:v>1543.4919868885274</c:v>
                </c:pt>
                <c:pt idx="9">
                  <c:v>1552.1150251126664</c:v>
                </c:pt>
                <c:pt idx="10">
                  <c:v>1563.1268375578563</c:v>
                </c:pt>
                <c:pt idx="11">
                  <c:v>1569.9841798638702</c:v>
                </c:pt>
                <c:pt idx="12">
                  <c:v>1579.4844306716616</c:v>
                </c:pt>
                <c:pt idx="13">
                  <c:v>1594.0960294008105</c:v>
                </c:pt>
                <c:pt idx="14">
                  <c:v>1603.1899406735374</c:v>
                </c:pt>
                <c:pt idx="15">
                  <c:v>1611.4488433594206</c:v>
                </c:pt>
                <c:pt idx="16">
                  <c:v>1617.3833725376762</c:v>
                </c:pt>
                <c:pt idx="17">
                  <c:v>1625.7694434553771</c:v>
                </c:pt>
                <c:pt idx="18">
                  <c:v>1633.1839059043718</c:v>
                </c:pt>
                <c:pt idx="19">
                  <c:v>1643.8882322959998</c:v>
                </c:pt>
                <c:pt idx="20">
                  <c:v>1653.2677777408867</c:v>
                </c:pt>
                <c:pt idx="21">
                  <c:v>1660.866822647833</c:v>
                </c:pt>
                <c:pt idx="22">
                  <c:v>1669.3064340681324</c:v>
                </c:pt>
                <c:pt idx="23">
                  <c:v>1685.2276438273591</c:v>
                </c:pt>
                <c:pt idx="24">
                  <c:v>1694.5984293525273</c:v>
                </c:pt>
                <c:pt idx="25">
                  <c:v>1705.6868078828675</c:v>
                </c:pt>
                <c:pt idx="26">
                  <c:v>1715.2626854596742</c:v>
                </c:pt>
                <c:pt idx="27">
                  <c:v>1724.9359195103696</c:v>
                </c:pt>
                <c:pt idx="28">
                  <c:v>1736.3537758201464</c:v>
                </c:pt>
                <c:pt idx="29">
                  <c:v>1748.9238897386649</c:v>
                </c:pt>
                <c:pt idx="30">
                  <c:v>1759.729071571667</c:v>
                </c:pt>
                <c:pt idx="31">
                  <c:v>1769.6819221136154</c:v>
                </c:pt>
                <c:pt idx="32">
                  <c:v>1779.344982062031</c:v>
                </c:pt>
                <c:pt idx="33">
                  <c:v>1791.4639546228457</c:v>
                </c:pt>
                <c:pt idx="34">
                  <c:v>1807.2986307014476</c:v>
                </c:pt>
                <c:pt idx="35">
                  <c:v>1823.2795277057728</c:v>
                </c:pt>
                <c:pt idx="36">
                  <c:v>1837.932109396761</c:v>
                </c:pt>
                <c:pt idx="37">
                  <c:v>1850.1643026506722</c:v>
                </c:pt>
                <c:pt idx="38">
                  <c:v>1863.5818865089091</c:v>
                </c:pt>
                <c:pt idx="39">
                  <c:v>1877.2132509220598</c:v>
                </c:pt>
                <c:pt idx="40">
                  <c:v>1891.6833131208539</c:v>
                </c:pt>
                <c:pt idx="41">
                  <c:v>1905.9783172651298</c:v>
                </c:pt>
                <c:pt idx="42">
                  <c:v>1922.3059177780199</c:v>
                </c:pt>
                <c:pt idx="43">
                  <c:v>1941.3861768202248</c:v>
                </c:pt>
                <c:pt idx="44">
                  <c:v>1962.3281340904371</c:v>
                </c:pt>
                <c:pt idx="45">
                  <c:v>1983.1296880948273</c:v>
                </c:pt>
                <c:pt idx="46">
                  <c:v>2002.1218797668437</c:v>
                </c:pt>
                <c:pt idx="47">
                  <c:v>2022.9128812885076</c:v>
                </c:pt>
                <c:pt idx="48">
                  <c:v>2044.7879539187938</c:v>
                </c:pt>
                <c:pt idx="49">
                  <c:v>2067.9868033795897</c:v>
                </c:pt>
                <c:pt idx="50">
                  <c:v>2091.8624855226508</c:v>
                </c:pt>
                <c:pt idx="51">
                  <c:v>2117.4855224198709</c:v>
                </c:pt>
                <c:pt idx="52">
                  <c:v>2145.6692276139397</c:v>
                </c:pt>
                <c:pt idx="53">
                  <c:v>2173.6961094633311</c:v>
                </c:pt>
                <c:pt idx="54">
                  <c:v>2200.8197851027085</c:v>
                </c:pt>
                <c:pt idx="55">
                  <c:v>2228.6122518717648</c:v>
                </c:pt>
                <c:pt idx="56">
                  <c:v>2256.2610012656987</c:v>
                </c:pt>
                <c:pt idx="57">
                  <c:v>2284.5475886431964</c:v>
                </c:pt>
                <c:pt idx="58">
                  <c:v>2311.9242192315692</c:v>
                </c:pt>
                <c:pt idx="59">
                  <c:v>2338.5327826576408</c:v>
                </c:pt>
                <c:pt idx="60">
                  <c:v>2365.447591263252</c:v>
                </c:pt>
              </c:numCache>
            </c:numRef>
          </c:val>
          <c:smooth val="0"/>
          <c:extLst>
            <c:ext xmlns:c16="http://schemas.microsoft.com/office/drawing/2014/chart" uri="{C3380CC4-5D6E-409C-BE32-E72D297353CC}">
              <c16:uniqueId val="{00000001-26F0-4AF7-9D63-860B2AA7DFC4}"/>
            </c:ext>
          </c:extLst>
        </c:ser>
        <c:ser>
          <c:idx val="2"/>
          <c:order val="2"/>
          <c:tx>
            <c:strRef>
              <c:f>'Fig 2.42'!$D$7</c:f>
              <c:strCache>
                <c:ptCount val="1"/>
                <c:pt idx="0">
                  <c:v>1,5%</c:v>
                </c:pt>
              </c:strCache>
            </c:strRef>
          </c:tx>
          <c:spPr>
            <a:ln w="22225">
              <a:solidFill>
                <a:schemeClr val="accent5">
                  <a:lumMod val="75000"/>
                </a:schemeClr>
              </a:solidFill>
            </a:ln>
          </c:spPr>
          <c:marker>
            <c:symbol val="none"/>
          </c:marker>
          <c:cat>
            <c:numRef>
              <c:f>'Fig 2.42'!$E$4:$BN$4</c:f>
              <c:numCache>
                <c:formatCode>General</c:formatCode>
                <c:ptCount val="6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pt idx="42">
                  <c:v>2051</c:v>
                </c:pt>
                <c:pt idx="43">
                  <c:v>2052</c:v>
                </c:pt>
                <c:pt idx="44">
                  <c:v>2053</c:v>
                </c:pt>
                <c:pt idx="45">
                  <c:v>2054</c:v>
                </c:pt>
                <c:pt idx="46">
                  <c:v>2055</c:v>
                </c:pt>
                <c:pt idx="47">
                  <c:v>2056</c:v>
                </c:pt>
                <c:pt idx="48">
                  <c:v>2057</c:v>
                </c:pt>
                <c:pt idx="49">
                  <c:v>2058</c:v>
                </c:pt>
                <c:pt idx="50">
                  <c:v>2059</c:v>
                </c:pt>
                <c:pt idx="51">
                  <c:v>2060</c:v>
                </c:pt>
                <c:pt idx="52">
                  <c:v>2061</c:v>
                </c:pt>
                <c:pt idx="53">
                  <c:v>2062</c:v>
                </c:pt>
                <c:pt idx="54">
                  <c:v>2063</c:v>
                </c:pt>
                <c:pt idx="55">
                  <c:v>2064</c:v>
                </c:pt>
                <c:pt idx="56">
                  <c:v>2065</c:v>
                </c:pt>
                <c:pt idx="57">
                  <c:v>2066</c:v>
                </c:pt>
                <c:pt idx="58">
                  <c:v>2067</c:v>
                </c:pt>
                <c:pt idx="59">
                  <c:v>2068</c:v>
                </c:pt>
                <c:pt idx="60">
                  <c:v>2069</c:v>
                </c:pt>
                <c:pt idx="61">
                  <c:v>2070</c:v>
                </c:pt>
              </c:numCache>
            </c:numRef>
          </c:cat>
          <c:val>
            <c:numRef>
              <c:f>'Fig 2.42'!$F$7:$BN$7</c:f>
              <c:numCache>
                <c:formatCode>#,##0</c:formatCode>
                <c:ptCount val="61"/>
                <c:pt idx="7">
                  <c:v>1568.4821101013197</c:v>
                </c:pt>
                <c:pt idx="8">
                  <c:v>1543.4919868885274</c:v>
                </c:pt>
                <c:pt idx="9">
                  <c:v>1552.1150251126664</c:v>
                </c:pt>
                <c:pt idx="10">
                  <c:v>1563.1268375578563</c:v>
                </c:pt>
                <c:pt idx="11">
                  <c:v>1569.9841798638702</c:v>
                </c:pt>
                <c:pt idx="12">
                  <c:v>1579.4844987055985</c:v>
                </c:pt>
                <c:pt idx="13">
                  <c:v>1594.0395665541437</c:v>
                </c:pt>
                <c:pt idx="14">
                  <c:v>1602.9873266222758</c:v>
                </c:pt>
                <c:pt idx="15">
                  <c:v>1610.9882462818152</c:v>
                </c:pt>
                <c:pt idx="16">
                  <c:v>1616.4940881352034</c:v>
                </c:pt>
                <c:pt idx="17">
                  <c:v>1624.2495338056738</c:v>
                </c:pt>
                <c:pt idx="18">
                  <c:v>1630.8559102644435</c:v>
                </c:pt>
                <c:pt idx="19">
                  <c:v>1640.6063498336075</c:v>
                </c:pt>
                <c:pt idx="20">
                  <c:v>1648.8919926593485</c:v>
                </c:pt>
                <c:pt idx="21">
                  <c:v>1655.1646834143505</c:v>
                </c:pt>
                <c:pt idx="22">
                  <c:v>1662.0835341609099</c:v>
                </c:pt>
                <c:pt idx="23">
                  <c:v>1676.2916072326088</c:v>
                </c:pt>
                <c:pt idx="24">
                  <c:v>1683.8742951808063</c:v>
                </c:pt>
                <c:pt idx="25">
                  <c:v>1693.0901178785632</c:v>
                </c:pt>
                <c:pt idx="26">
                  <c:v>1700.7102107825901</c:v>
                </c:pt>
                <c:pt idx="27">
                  <c:v>1708.3072012894718</c:v>
                </c:pt>
                <c:pt idx="28">
                  <c:v>1717.5310946099419</c:v>
                </c:pt>
                <c:pt idx="29">
                  <c:v>1727.8210254017768</c:v>
                </c:pt>
                <c:pt idx="30">
                  <c:v>1736.2694602865297</c:v>
                </c:pt>
                <c:pt idx="31">
                  <c:v>1743.8000391097632</c:v>
                </c:pt>
                <c:pt idx="32">
                  <c:v>1750.9421099881959</c:v>
                </c:pt>
                <c:pt idx="33">
                  <c:v>1760.3963913041437</c:v>
                </c:pt>
                <c:pt idx="34">
                  <c:v>1773.3922970629244</c:v>
                </c:pt>
                <c:pt idx="35">
                  <c:v>1786.4313303385024</c:v>
                </c:pt>
                <c:pt idx="36">
                  <c:v>1798.0611724951361</c:v>
                </c:pt>
                <c:pt idx="37">
                  <c:v>1807.2085018115135</c:v>
                </c:pt>
                <c:pt idx="38">
                  <c:v>1817.4045414892869</c:v>
                </c:pt>
                <c:pt idx="39">
                  <c:v>1827.7142315466435</c:v>
                </c:pt>
                <c:pt idx="40">
                  <c:v>1838.7522141108864</c:v>
                </c:pt>
                <c:pt idx="41">
                  <c:v>1849.4971075716305</c:v>
                </c:pt>
                <c:pt idx="42">
                  <c:v>1862.0624159217041</c:v>
                </c:pt>
                <c:pt idx="43">
                  <c:v>1876.7442572887405</c:v>
                </c:pt>
                <c:pt idx="44">
                  <c:v>1893.5932346834854</c:v>
                </c:pt>
                <c:pt idx="45">
                  <c:v>1910.1250888780198</c:v>
                </c:pt>
                <c:pt idx="46">
                  <c:v>1925.1247385702566</c:v>
                </c:pt>
                <c:pt idx="47">
                  <c:v>1941.1696751913735</c:v>
                </c:pt>
                <c:pt idx="48">
                  <c:v>1958.1265070060253</c:v>
                </c:pt>
                <c:pt idx="49">
                  <c:v>1976.2722485555121</c:v>
                </c:pt>
                <c:pt idx="50">
                  <c:v>1994.934882264708</c:v>
                </c:pt>
                <c:pt idx="51">
                  <c:v>2015.1510880459732</c:v>
                </c:pt>
                <c:pt idx="52">
                  <c:v>2037.6441217197928</c:v>
                </c:pt>
                <c:pt idx="53">
                  <c:v>2059.8035577555765</c:v>
                </c:pt>
                <c:pt idx="54">
                  <c:v>2080.9092879692362</c:v>
                </c:pt>
                <c:pt idx="55">
                  <c:v>2102.4587564575277</c:v>
                </c:pt>
                <c:pt idx="56">
                  <c:v>2123.6928690716099</c:v>
                </c:pt>
                <c:pt idx="57">
                  <c:v>2145.3425256882315</c:v>
                </c:pt>
                <c:pt idx="58">
                  <c:v>2165.9461624786509</c:v>
                </c:pt>
                <c:pt idx="59">
                  <c:v>2185.661309868739</c:v>
                </c:pt>
                <c:pt idx="60">
                  <c:v>2205.555910951327</c:v>
                </c:pt>
              </c:numCache>
            </c:numRef>
          </c:val>
          <c:smooth val="0"/>
          <c:extLst>
            <c:ext xmlns:c16="http://schemas.microsoft.com/office/drawing/2014/chart" uri="{C3380CC4-5D6E-409C-BE32-E72D297353CC}">
              <c16:uniqueId val="{00000002-26F0-4AF7-9D63-860B2AA7DFC4}"/>
            </c:ext>
          </c:extLst>
        </c:ser>
        <c:ser>
          <c:idx val="3"/>
          <c:order val="3"/>
          <c:tx>
            <c:strRef>
              <c:f>'Fig 2.42'!$D$8</c:f>
              <c:strCache>
                <c:ptCount val="1"/>
                <c:pt idx="0">
                  <c:v>1,3%</c:v>
                </c:pt>
              </c:strCache>
            </c:strRef>
          </c:tx>
          <c:spPr>
            <a:ln w="22225">
              <a:solidFill>
                <a:schemeClr val="accent6">
                  <a:lumMod val="75000"/>
                </a:schemeClr>
              </a:solidFill>
            </a:ln>
          </c:spPr>
          <c:marker>
            <c:symbol val="none"/>
          </c:marker>
          <c:cat>
            <c:numRef>
              <c:f>'Fig 2.42'!$E$4:$BN$4</c:f>
              <c:numCache>
                <c:formatCode>General</c:formatCode>
                <c:ptCount val="6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pt idx="42">
                  <c:v>2051</c:v>
                </c:pt>
                <c:pt idx="43">
                  <c:v>2052</c:v>
                </c:pt>
                <c:pt idx="44">
                  <c:v>2053</c:v>
                </c:pt>
                <c:pt idx="45">
                  <c:v>2054</c:v>
                </c:pt>
                <c:pt idx="46">
                  <c:v>2055</c:v>
                </c:pt>
                <c:pt idx="47">
                  <c:v>2056</c:v>
                </c:pt>
                <c:pt idx="48">
                  <c:v>2057</c:v>
                </c:pt>
                <c:pt idx="49">
                  <c:v>2058</c:v>
                </c:pt>
                <c:pt idx="50">
                  <c:v>2059</c:v>
                </c:pt>
                <c:pt idx="51">
                  <c:v>2060</c:v>
                </c:pt>
                <c:pt idx="52">
                  <c:v>2061</c:v>
                </c:pt>
                <c:pt idx="53">
                  <c:v>2062</c:v>
                </c:pt>
                <c:pt idx="54">
                  <c:v>2063</c:v>
                </c:pt>
                <c:pt idx="55">
                  <c:v>2064</c:v>
                </c:pt>
                <c:pt idx="56">
                  <c:v>2065</c:v>
                </c:pt>
                <c:pt idx="57">
                  <c:v>2066</c:v>
                </c:pt>
                <c:pt idx="58">
                  <c:v>2067</c:v>
                </c:pt>
                <c:pt idx="59">
                  <c:v>2068</c:v>
                </c:pt>
                <c:pt idx="60">
                  <c:v>2069</c:v>
                </c:pt>
                <c:pt idx="61">
                  <c:v>2070</c:v>
                </c:pt>
              </c:numCache>
            </c:numRef>
          </c:cat>
          <c:val>
            <c:numRef>
              <c:f>'Fig 2.42'!$F$8:$BN$8</c:f>
              <c:numCache>
                <c:formatCode>#,##0</c:formatCode>
                <c:ptCount val="61"/>
                <c:pt idx="7">
                  <c:v>1568.4821101013197</c:v>
                </c:pt>
                <c:pt idx="8">
                  <c:v>1543.4919868885274</c:v>
                </c:pt>
                <c:pt idx="9">
                  <c:v>1552.1150251126664</c:v>
                </c:pt>
                <c:pt idx="10">
                  <c:v>1563.1268375578563</c:v>
                </c:pt>
                <c:pt idx="11">
                  <c:v>1569.9887684429741</c:v>
                </c:pt>
                <c:pt idx="12">
                  <c:v>1579.4844306716614</c:v>
                </c:pt>
                <c:pt idx="13">
                  <c:v>1594.0276333191655</c:v>
                </c:pt>
                <c:pt idx="14">
                  <c:v>1602.874220844209</c:v>
                </c:pt>
                <c:pt idx="15">
                  <c:v>1610.695741563065</c:v>
                </c:pt>
                <c:pt idx="16">
                  <c:v>1615.9406970086509</c:v>
                </c:pt>
                <c:pt idx="17">
                  <c:v>1623.3350048751465</c:v>
                </c:pt>
                <c:pt idx="18">
                  <c:v>1629.4790229010609</c:v>
                </c:pt>
                <c:pt idx="19">
                  <c:v>1638.6592943422872</c:v>
                </c:pt>
                <c:pt idx="20">
                  <c:v>1646.2503818867031</c:v>
                </c:pt>
                <c:pt idx="21">
                  <c:v>1651.7123000287722</c:v>
                </c:pt>
                <c:pt idx="22">
                  <c:v>1657.7028455659265</c:v>
                </c:pt>
                <c:pt idx="23">
                  <c:v>1670.84293082402</c:v>
                </c:pt>
                <c:pt idx="24">
                  <c:v>1677.3045617510734</c:v>
                </c:pt>
                <c:pt idx="25">
                  <c:v>1685.3524817865371</c:v>
                </c:pt>
                <c:pt idx="26">
                  <c:v>1691.7555894711143</c:v>
                </c:pt>
                <c:pt idx="27">
                  <c:v>1698.0798713624956</c:v>
                </c:pt>
                <c:pt idx="28">
                  <c:v>1705.9535698810321</c:v>
                </c:pt>
                <c:pt idx="29">
                  <c:v>1714.8263115277023</c:v>
                </c:pt>
                <c:pt idx="30">
                  <c:v>1721.7866955065272</c:v>
                </c:pt>
                <c:pt idx="31">
                  <c:v>1727.7901440701387</c:v>
                </c:pt>
                <c:pt idx="32">
                  <c:v>1733.3459220178165</c:v>
                </c:pt>
                <c:pt idx="33">
                  <c:v>1741.1225031853164</c:v>
                </c:pt>
                <c:pt idx="34">
                  <c:v>1752.3415507648049</c:v>
                </c:pt>
                <c:pt idx="35">
                  <c:v>1763.5286844987293</c:v>
                </c:pt>
                <c:pt idx="36">
                  <c:v>1773.2585406061773</c:v>
                </c:pt>
                <c:pt idx="37">
                  <c:v>1780.463044138739</c:v>
                </c:pt>
                <c:pt idx="38">
                  <c:v>1788.6371547692834</c:v>
                </c:pt>
                <c:pt idx="39">
                  <c:v>1796.8449848381663</c:v>
                </c:pt>
                <c:pt idx="40">
                  <c:v>1805.6917775131085</c:v>
                </c:pt>
                <c:pt idx="41">
                  <c:v>1814.1639768468617</c:v>
                </c:pt>
                <c:pt idx="42">
                  <c:v>1824.3282408222583</c:v>
                </c:pt>
                <c:pt idx="43">
                  <c:v>1836.5023576772253</c:v>
                </c:pt>
                <c:pt idx="44">
                  <c:v>1850.7571481157152</c:v>
                </c:pt>
                <c:pt idx="45">
                  <c:v>1864.6277044414051</c:v>
                </c:pt>
                <c:pt idx="46">
                  <c:v>1876.889851888649</c:v>
                </c:pt>
                <c:pt idx="47">
                  <c:v>1890.0301201831353</c:v>
                </c:pt>
                <c:pt idx="48">
                  <c:v>1903.9473228318855</c:v>
                </c:pt>
                <c:pt idx="49">
                  <c:v>1918.9028259340237</c:v>
                </c:pt>
                <c:pt idx="50">
                  <c:v>1934.2334396482383</c:v>
                </c:pt>
                <c:pt idx="51">
                  <c:v>1950.9376699845814</c:v>
                </c:pt>
                <c:pt idx="52">
                  <c:v>1969.705429978233</c:v>
                </c:pt>
                <c:pt idx="53">
                  <c:v>1987.9975267586074</c:v>
                </c:pt>
                <c:pt idx="54">
                  <c:v>2005.1143197355498</c:v>
                </c:pt>
                <c:pt idx="55">
                  <c:v>2022.5025648291628</c:v>
                </c:pt>
                <c:pt idx="56">
                  <c:v>2039.426547792998</c:v>
                </c:pt>
                <c:pt idx="57">
                  <c:v>2056.5901230515597</c:v>
                </c:pt>
                <c:pt idx="58">
                  <c:v>2072.5836918760951</c:v>
                </c:pt>
                <c:pt idx="59">
                  <c:v>2087.5736580949651</c:v>
                </c:pt>
                <c:pt idx="60">
                  <c:v>2102.6720392782699</c:v>
                </c:pt>
              </c:numCache>
            </c:numRef>
          </c:val>
          <c:smooth val="0"/>
          <c:extLst>
            <c:ext xmlns:c16="http://schemas.microsoft.com/office/drawing/2014/chart" uri="{C3380CC4-5D6E-409C-BE32-E72D297353CC}">
              <c16:uniqueId val="{00000003-26F0-4AF7-9D63-860B2AA7DFC4}"/>
            </c:ext>
          </c:extLst>
        </c:ser>
        <c:ser>
          <c:idx val="4"/>
          <c:order val="4"/>
          <c:tx>
            <c:strRef>
              <c:f>'Fig 2.42'!$D$9</c:f>
              <c:strCache>
                <c:ptCount val="1"/>
                <c:pt idx="0">
                  <c:v>1%</c:v>
                </c:pt>
              </c:strCache>
            </c:strRef>
          </c:tx>
          <c:spPr>
            <a:ln w="22225">
              <a:solidFill>
                <a:srgbClr val="800000"/>
              </a:solidFill>
            </a:ln>
          </c:spPr>
          <c:marker>
            <c:symbol val="none"/>
          </c:marker>
          <c:cat>
            <c:numRef>
              <c:f>'Fig 2.42'!$E$4:$BN$4</c:f>
              <c:numCache>
                <c:formatCode>General</c:formatCode>
                <c:ptCount val="6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pt idx="42">
                  <c:v>2051</c:v>
                </c:pt>
                <c:pt idx="43">
                  <c:v>2052</c:v>
                </c:pt>
                <c:pt idx="44">
                  <c:v>2053</c:v>
                </c:pt>
                <c:pt idx="45">
                  <c:v>2054</c:v>
                </c:pt>
                <c:pt idx="46">
                  <c:v>2055</c:v>
                </c:pt>
                <c:pt idx="47">
                  <c:v>2056</c:v>
                </c:pt>
                <c:pt idx="48">
                  <c:v>2057</c:v>
                </c:pt>
                <c:pt idx="49">
                  <c:v>2058</c:v>
                </c:pt>
                <c:pt idx="50">
                  <c:v>2059</c:v>
                </c:pt>
                <c:pt idx="51">
                  <c:v>2060</c:v>
                </c:pt>
                <c:pt idx="52">
                  <c:v>2061</c:v>
                </c:pt>
                <c:pt idx="53">
                  <c:v>2062</c:v>
                </c:pt>
                <c:pt idx="54">
                  <c:v>2063</c:v>
                </c:pt>
                <c:pt idx="55">
                  <c:v>2064</c:v>
                </c:pt>
                <c:pt idx="56">
                  <c:v>2065</c:v>
                </c:pt>
                <c:pt idx="57">
                  <c:v>2066</c:v>
                </c:pt>
                <c:pt idx="58">
                  <c:v>2067</c:v>
                </c:pt>
                <c:pt idx="59">
                  <c:v>2068</c:v>
                </c:pt>
                <c:pt idx="60">
                  <c:v>2069</c:v>
                </c:pt>
                <c:pt idx="61">
                  <c:v>2070</c:v>
                </c:pt>
              </c:numCache>
            </c:numRef>
          </c:cat>
          <c:val>
            <c:numRef>
              <c:f>'Fig 2.42'!$F$9:$BN$9</c:f>
              <c:numCache>
                <c:formatCode>#,##0</c:formatCode>
                <c:ptCount val="61"/>
                <c:pt idx="7">
                  <c:v>1568.4821101013197</c:v>
                </c:pt>
                <c:pt idx="8">
                  <c:v>1543.4919868885274</c:v>
                </c:pt>
                <c:pt idx="9">
                  <c:v>1552.1150251126664</c:v>
                </c:pt>
                <c:pt idx="10">
                  <c:v>1563.1268375578563</c:v>
                </c:pt>
                <c:pt idx="11">
                  <c:v>1569.9841798638702</c:v>
                </c:pt>
                <c:pt idx="12">
                  <c:v>1579.4844987055985</c:v>
                </c:pt>
                <c:pt idx="13">
                  <c:v>1594.0040895166633</c:v>
                </c:pt>
                <c:pt idx="14">
                  <c:v>1602.712178285951</c:v>
                </c:pt>
                <c:pt idx="15">
                  <c:v>1610.2468308106709</c:v>
                </c:pt>
                <c:pt idx="16">
                  <c:v>1615.0724752834003</c:v>
                </c:pt>
                <c:pt idx="17">
                  <c:v>1621.8980744547202</c:v>
                </c:pt>
                <c:pt idx="18">
                  <c:v>1627.3211024853535</c:v>
                </c:pt>
                <c:pt idx="19">
                  <c:v>1635.5932710293018</c:v>
                </c:pt>
                <c:pt idx="20">
                  <c:v>1642.1333826804944</c:v>
                </c:pt>
                <c:pt idx="21">
                  <c:v>1646.3709113759687</c:v>
                </c:pt>
                <c:pt idx="22">
                  <c:v>1650.9211368239464</c:v>
                </c:pt>
                <c:pt idx="23">
                  <c:v>1662.4273429839027</c:v>
                </c:pt>
                <c:pt idx="24">
                  <c:v>1667.2141727725636</c:v>
                </c:pt>
                <c:pt idx="25">
                  <c:v>1673.4822122509026</c:v>
                </c:pt>
                <c:pt idx="26">
                  <c:v>1678.0942120335035</c:v>
                </c:pt>
                <c:pt idx="27">
                  <c:v>1682.5162703850422</c:v>
                </c:pt>
                <c:pt idx="28">
                  <c:v>1688.4084040300502</c:v>
                </c:pt>
                <c:pt idx="29">
                  <c:v>1695.2158226441093</c:v>
                </c:pt>
                <c:pt idx="30">
                  <c:v>1700.0429910614364</c:v>
                </c:pt>
                <c:pt idx="31">
                  <c:v>1703.852928619307</c:v>
                </c:pt>
                <c:pt idx="32">
                  <c:v>1707.1422345960943</c:v>
                </c:pt>
                <c:pt idx="33">
                  <c:v>1712.5569237614363</c:v>
                </c:pt>
                <c:pt idx="34">
                  <c:v>1721.2735822132624</c:v>
                </c:pt>
                <c:pt idx="35">
                  <c:v>1729.8696576045329</c:v>
                </c:pt>
                <c:pt idx="36">
                  <c:v>1736.9251143556112</c:v>
                </c:pt>
                <c:pt idx="37">
                  <c:v>1741.4279705304345</c:v>
                </c:pt>
                <c:pt idx="38">
                  <c:v>1746.7861112954577</c:v>
                </c:pt>
                <c:pt idx="39">
                  <c:v>1752.09002144851</c:v>
                </c:pt>
                <c:pt idx="40">
                  <c:v>1757.925862782567</c:v>
                </c:pt>
                <c:pt idx="41">
                  <c:v>1763.3150398377427</c:v>
                </c:pt>
                <c:pt idx="42">
                  <c:v>1770.4831070981556</c:v>
                </c:pt>
                <c:pt idx="43">
                  <c:v>1779.2088186428823</c:v>
                </c:pt>
                <c:pt idx="44">
                  <c:v>1789.3099610257036</c:v>
                </c:pt>
                <c:pt idx="45">
                  <c:v>1798.7188264216054</c:v>
                </c:pt>
                <c:pt idx="46">
                  <c:v>1806.7758756618307</c:v>
                </c:pt>
                <c:pt idx="47">
                  <c:v>1816.1023277667423</c:v>
                </c:pt>
                <c:pt idx="48">
                  <c:v>1826.0361233283629</c:v>
                </c:pt>
                <c:pt idx="49">
                  <c:v>1836.8198598009053</c:v>
                </c:pt>
                <c:pt idx="50">
                  <c:v>1847.8012266790008</c:v>
                </c:pt>
                <c:pt idx="51">
                  <c:v>1859.9232832505352</c:v>
                </c:pt>
                <c:pt idx="52">
                  <c:v>1873.8303242566958</c:v>
                </c:pt>
                <c:pt idx="53">
                  <c:v>1887.0980981923899</c:v>
                </c:pt>
                <c:pt idx="54">
                  <c:v>1899.0548191966739</c:v>
                </c:pt>
                <c:pt idx="55">
                  <c:v>1911.0625460130307</c:v>
                </c:pt>
                <c:pt idx="56">
                  <c:v>1922.4288786125708</c:v>
                </c:pt>
                <c:pt idx="57">
                  <c:v>1933.8328533725989</c:v>
                </c:pt>
                <c:pt idx="58">
                  <c:v>1943.9546767617553</c:v>
                </c:pt>
                <c:pt idx="59">
                  <c:v>1952.9612960770464</c:v>
                </c:pt>
                <c:pt idx="60">
                  <c:v>1962.0096443443858</c:v>
                </c:pt>
              </c:numCache>
            </c:numRef>
          </c:val>
          <c:smooth val="0"/>
          <c:extLst>
            <c:ext xmlns:c16="http://schemas.microsoft.com/office/drawing/2014/chart" uri="{C3380CC4-5D6E-409C-BE32-E72D297353CC}">
              <c16:uniqueId val="{00000004-26F0-4AF7-9D63-860B2AA7DFC4}"/>
            </c:ext>
          </c:extLst>
        </c:ser>
        <c:dLbls>
          <c:showLegendKey val="0"/>
          <c:showVal val="0"/>
          <c:showCatName val="0"/>
          <c:showSerName val="0"/>
          <c:showPercent val="0"/>
          <c:showBubbleSize val="0"/>
        </c:dLbls>
        <c:smooth val="0"/>
        <c:axId val="167851520"/>
        <c:axId val="167853056"/>
      </c:lineChart>
      <c:catAx>
        <c:axId val="167851520"/>
        <c:scaling>
          <c:orientation val="minMax"/>
        </c:scaling>
        <c:delete val="0"/>
        <c:axPos val="b"/>
        <c:numFmt formatCode="General" sourceLinked="1"/>
        <c:majorTickMark val="out"/>
        <c:minorTickMark val="none"/>
        <c:tickLblPos val="nextTo"/>
        <c:txPr>
          <a:bodyPr rot="-5400000" vert="horz"/>
          <a:lstStyle/>
          <a:p>
            <a:pPr>
              <a:defRPr sz="1200"/>
            </a:pPr>
            <a:endParaRPr lang="fr-FR"/>
          </a:p>
        </c:txPr>
        <c:crossAx val="167853056"/>
        <c:crosses val="autoZero"/>
        <c:auto val="1"/>
        <c:lblAlgn val="ctr"/>
        <c:lblOffset val="100"/>
        <c:tickLblSkip val="10"/>
        <c:noMultiLvlLbl val="0"/>
      </c:catAx>
      <c:valAx>
        <c:axId val="167853056"/>
        <c:scaling>
          <c:orientation val="minMax"/>
          <c:max val="2400"/>
          <c:min val="1400"/>
        </c:scaling>
        <c:delete val="0"/>
        <c:axPos val="l"/>
        <c:majorGridlines/>
        <c:numFmt formatCode="#,##0" sourceLinked="0"/>
        <c:majorTickMark val="out"/>
        <c:minorTickMark val="none"/>
        <c:tickLblPos val="nextTo"/>
        <c:txPr>
          <a:bodyPr/>
          <a:lstStyle/>
          <a:p>
            <a:pPr>
              <a:defRPr sz="1200"/>
            </a:pPr>
            <a:endParaRPr lang="fr-FR"/>
          </a:p>
        </c:txPr>
        <c:crossAx val="167851520"/>
        <c:crosses val="autoZero"/>
        <c:crossBetween val="between"/>
        <c:majorUnit val="200"/>
      </c:valAx>
    </c:plotArea>
    <c:legend>
      <c:legendPos val="b"/>
      <c:layout>
        <c:manualLayout>
          <c:xMode val="edge"/>
          <c:yMode val="edge"/>
          <c:x val="1.6152222222222221E-2"/>
          <c:y val="0.88251468253968268"/>
          <c:w val="0.97710296296296195"/>
          <c:h val="0.11748531746031746"/>
        </c:manualLayout>
      </c:layout>
      <c:overlay val="0"/>
      <c:txPr>
        <a:bodyPr/>
        <a:lstStyle/>
        <a:p>
          <a:pPr>
            <a:defRPr sz="1200"/>
          </a:pPr>
          <a:endParaRPr lang="fr-FR"/>
        </a:p>
      </c:txPr>
    </c:legend>
    <c:plotVisOnly val="1"/>
    <c:dispBlanksAs val="gap"/>
    <c:showDLblsOverMax val="0"/>
  </c:chart>
  <c:printSettings>
    <c:headerFooter/>
    <c:pageMargins b="0.75000000000000089" l="0.70000000000000062" r="0.70000000000000062" t="0.75000000000000089" header="0.30000000000000032" footer="0.3000000000000003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885707108945125E-2"/>
          <c:y val="3.2064285714285712E-2"/>
          <c:w val="0.83317612500509974"/>
          <c:h val="0.69883888888888979"/>
        </c:manualLayout>
      </c:layout>
      <c:lineChart>
        <c:grouping val="standard"/>
        <c:varyColors val="0"/>
        <c:ser>
          <c:idx val="5"/>
          <c:order val="0"/>
          <c:tx>
            <c:strRef>
              <c:f>'Fig 2.42'!$D$10</c:f>
              <c:strCache>
                <c:ptCount val="1"/>
                <c:pt idx="0">
                  <c:v>Obs</c:v>
                </c:pt>
              </c:strCache>
            </c:strRef>
          </c:tx>
          <c:spPr>
            <a:ln w="50800">
              <a:solidFill>
                <a:schemeClr val="bg1">
                  <a:lumMod val="50000"/>
                </a:schemeClr>
              </a:solidFill>
            </a:ln>
          </c:spPr>
          <c:marker>
            <c:symbol val="none"/>
          </c:marker>
          <c:cat>
            <c:numRef>
              <c:f>'Fig 2.42'!$F$4:$BN$4</c:f>
              <c:numCache>
                <c:formatCode>General</c:formatCode>
                <c:ptCount val="6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pt idx="41">
                  <c:v>2051</c:v>
                </c:pt>
                <c:pt idx="42">
                  <c:v>2052</c:v>
                </c:pt>
                <c:pt idx="43">
                  <c:v>2053</c:v>
                </c:pt>
                <c:pt idx="44">
                  <c:v>2054</c:v>
                </c:pt>
                <c:pt idx="45">
                  <c:v>2055</c:v>
                </c:pt>
                <c:pt idx="46">
                  <c:v>2056</c:v>
                </c:pt>
                <c:pt idx="47">
                  <c:v>2057</c:v>
                </c:pt>
                <c:pt idx="48">
                  <c:v>2058</c:v>
                </c:pt>
                <c:pt idx="49">
                  <c:v>2059</c:v>
                </c:pt>
                <c:pt idx="50">
                  <c:v>2060</c:v>
                </c:pt>
                <c:pt idx="51">
                  <c:v>2061</c:v>
                </c:pt>
                <c:pt idx="52">
                  <c:v>2062</c:v>
                </c:pt>
                <c:pt idx="53">
                  <c:v>2063</c:v>
                </c:pt>
                <c:pt idx="54">
                  <c:v>2064</c:v>
                </c:pt>
                <c:pt idx="55">
                  <c:v>2065</c:v>
                </c:pt>
                <c:pt idx="56">
                  <c:v>2066</c:v>
                </c:pt>
                <c:pt idx="57">
                  <c:v>2067</c:v>
                </c:pt>
                <c:pt idx="58">
                  <c:v>2068</c:v>
                </c:pt>
                <c:pt idx="59">
                  <c:v>2069</c:v>
                </c:pt>
                <c:pt idx="60">
                  <c:v>2070</c:v>
                </c:pt>
              </c:numCache>
            </c:numRef>
          </c:cat>
          <c:val>
            <c:numRef>
              <c:f>'Fig 2.42'!$F$10:$BN$10</c:f>
              <c:numCache>
                <c:formatCode>#,##0</c:formatCode>
                <c:ptCount val="61"/>
                <c:pt idx="0">
                  <c:v>2381.2598022454763</c:v>
                </c:pt>
                <c:pt idx="1">
                  <c:v>2367.7013241994864</c:v>
                </c:pt>
                <c:pt idx="2">
                  <c:v>2347.3401477214261</c:v>
                </c:pt>
                <c:pt idx="3">
                  <c:v>2318.5250151420651</c:v>
                </c:pt>
                <c:pt idx="4">
                  <c:v>2312.8823412804873</c:v>
                </c:pt>
                <c:pt idx="5">
                  <c:v>2337.1992624771879</c:v>
                </c:pt>
                <c:pt idx="6">
                  <c:v>2361.5322478634826</c:v>
                </c:pt>
                <c:pt idx="7">
                  <c:v>2383.2056895991809</c:v>
                </c:pt>
              </c:numCache>
            </c:numRef>
          </c:val>
          <c:smooth val="0"/>
          <c:extLst>
            <c:ext xmlns:c16="http://schemas.microsoft.com/office/drawing/2014/chart" uri="{C3380CC4-5D6E-409C-BE32-E72D297353CC}">
              <c16:uniqueId val="{00000000-6D9F-4A31-BD4D-E9158929B37C}"/>
            </c:ext>
          </c:extLst>
        </c:ser>
        <c:ser>
          <c:idx val="1"/>
          <c:order val="1"/>
          <c:tx>
            <c:strRef>
              <c:f>'Fig 2.42'!$D$11</c:f>
              <c:strCache>
                <c:ptCount val="1"/>
                <c:pt idx="0">
                  <c:v>1,8%</c:v>
                </c:pt>
              </c:strCache>
            </c:strRef>
          </c:tx>
          <c:spPr>
            <a:ln w="22225">
              <a:solidFill>
                <a:srgbClr val="006600"/>
              </a:solidFill>
            </a:ln>
          </c:spPr>
          <c:marker>
            <c:symbol val="none"/>
          </c:marker>
          <c:cat>
            <c:numRef>
              <c:f>'Fig 2.42'!$E$4:$BN$4</c:f>
              <c:numCache>
                <c:formatCode>General</c:formatCode>
                <c:ptCount val="6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pt idx="42">
                  <c:v>2051</c:v>
                </c:pt>
                <c:pt idx="43">
                  <c:v>2052</c:v>
                </c:pt>
                <c:pt idx="44">
                  <c:v>2053</c:v>
                </c:pt>
                <c:pt idx="45">
                  <c:v>2054</c:v>
                </c:pt>
                <c:pt idx="46">
                  <c:v>2055</c:v>
                </c:pt>
                <c:pt idx="47">
                  <c:v>2056</c:v>
                </c:pt>
                <c:pt idx="48">
                  <c:v>2057</c:v>
                </c:pt>
                <c:pt idx="49">
                  <c:v>2058</c:v>
                </c:pt>
                <c:pt idx="50">
                  <c:v>2059</c:v>
                </c:pt>
                <c:pt idx="51">
                  <c:v>2060</c:v>
                </c:pt>
                <c:pt idx="52">
                  <c:v>2061</c:v>
                </c:pt>
                <c:pt idx="53">
                  <c:v>2062</c:v>
                </c:pt>
                <c:pt idx="54">
                  <c:v>2063</c:v>
                </c:pt>
                <c:pt idx="55">
                  <c:v>2064</c:v>
                </c:pt>
                <c:pt idx="56">
                  <c:v>2065</c:v>
                </c:pt>
                <c:pt idx="57">
                  <c:v>2066</c:v>
                </c:pt>
                <c:pt idx="58">
                  <c:v>2067</c:v>
                </c:pt>
                <c:pt idx="59">
                  <c:v>2068</c:v>
                </c:pt>
                <c:pt idx="60">
                  <c:v>2069</c:v>
                </c:pt>
                <c:pt idx="61">
                  <c:v>2070</c:v>
                </c:pt>
              </c:numCache>
            </c:numRef>
          </c:cat>
          <c:val>
            <c:numRef>
              <c:f>'Fig 2.42'!$F$11:$BN$11</c:f>
              <c:numCache>
                <c:formatCode>#,##0</c:formatCode>
                <c:ptCount val="61"/>
                <c:pt idx="7">
                  <c:v>2383.2056895991809</c:v>
                </c:pt>
                <c:pt idx="8">
                  <c:v>2391.3803130574383</c:v>
                </c:pt>
                <c:pt idx="9">
                  <c:v>2422.9654472668512</c:v>
                </c:pt>
                <c:pt idx="10">
                  <c:v>2436.5257423009652</c:v>
                </c:pt>
                <c:pt idx="11">
                  <c:v>2458.044321267032</c:v>
                </c:pt>
                <c:pt idx="12">
                  <c:v>2482.6247644797027</c:v>
                </c:pt>
                <c:pt idx="13">
                  <c:v>2513.1610490828025</c:v>
                </c:pt>
                <c:pt idx="14">
                  <c:v>2546.0834588257871</c:v>
                </c:pt>
                <c:pt idx="15">
                  <c:v>2581.4740189034665</c:v>
                </c:pt>
                <c:pt idx="16">
                  <c:v>2619.4216869813472</c:v>
                </c:pt>
                <c:pt idx="17">
                  <c:v>2660.022723129558</c:v>
                </c:pt>
                <c:pt idx="18">
                  <c:v>2703.3810935165698</c:v>
                </c:pt>
                <c:pt idx="19">
                  <c:v>2745.5538385754289</c:v>
                </c:pt>
                <c:pt idx="20">
                  <c:v>2790.580921528066</c:v>
                </c:pt>
                <c:pt idx="21">
                  <c:v>2838.5789133783483</c:v>
                </c:pt>
                <c:pt idx="22">
                  <c:v>2889.6733338191589</c:v>
                </c:pt>
                <c:pt idx="23">
                  <c:v>2941.6874538279044</c:v>
                </c:pt>
                <c:pt idx="24">
                  <c:v>2994.6378279968062</c:v>
                </c:pt>
                <c:pt idx="25">
                  <c:v>3048.5413089007493</c:v>
                </c:pt>
                <c:pt idx="26">
                  <c:v>3103.4150524609622</c:v>
                </c:pt>
                <c:pt idx="27">
                  <c:v>3159.2765234052599</c:v>
                </c:pt>
                <c:pt idx="28">
                  <c:v>3216.1435008265557</c:v>
                </c:pt>
                <c:pt idx="29">
                  <c:v>3274.0340838414331</c:v>
                </c:pt>
                <c:pt idx="30">
                  <c:v>3332.9666973505782</c:v>
                </c:pt>
                <c:pt idx="31">
                  <c:v>3392.9600979028887</c:v>
                </c:pt>
                <c:pt idx="32">
                  <c:v>3454.0333796651416</c:v>
                </c:pt>
                <c:pt idx="33">
                  <c:v>3516.2059804991145</c:v>
                </c:pt>
                <c:pt idx="34">
                  <c:v>3579.497688148098</c:v>
                </c:pt>
                <c:pt idx="35">
                  <c:v>3643.9286465347641</c:v>
                </c:pt>
                <c:pt idx="36">
                  <c:v>3709.5193621723906</c:v>
                </c:pt>
                <c:pt idx="37">
                  <c:v>3776.2907106914927</c:v>
                </c:pt>
                <c:pt idx="38">
                  <c:v>3844.2639434839402</c:v>
                </c:pt>
                <c:pt idx="39">
                  <c:v>3913.4606944666511</c:v>
                </c:pt>
                <c:pt idx="40">
                  <c:v>3983.9029869670512</c:v>
                </c:pt>
                <c:pt idx="41">
                  <c:v>4055.6132407324581</c:v>
                </c:pt>
                <c:pt idx="42">
                  <c:v>4128.6142790656422</c:v>
                </c:pt>
                <c:pt idx="43">
                  <c:v>4202.9293360888241</c:v>
                </c:pt>
                <c:pt idx="44">
                  <c:v>4278.5820641384225</c:v>
                </c:pt>
                <c:pt idx="45">
                  <c:v>4355.5965412929145</c:v>
                </c:pt>
                <c:pt idx="46">
                  <c:v>4433.9972790361862</c:v>
                </c:pt>
                <c:pt idx="47">
                  <c:v>4513.8092300588387</c:v>
                </c:pt>
                <c:pt idx="48">
                  <c:v>4595.057796199897</c:v>
                </c:pt>
                <c:pt idx="49">
                  <c:v>4677.7688365314953</c:v>
                </c:pt>
                <c:pt idx="50">
                  <c:v>4761.9686755890634</c:v>
                </c:pt>
                <c:pt idx="51">
                  <c:v>4847.684111749667</c:v>
                </c:pt>
                <c:pt idx="52">
                  <c:v>4934.9424257611608</c:v>
                </c:pt>
                <c:pt idx="53">
                  <c:v>5023.7713894248627</c:v>
                </c:pt>
                <c:pt idx="54">
                  <c:v>5114.1992744345098</c:v>
                </c:pt>
                <c:pt idx="55">
                  <c:v>5206.2548613743311</c:v>
                </c:pt>
                <c:pt idx="56">
                  <c:v>5299.9674488790688</c:v>
                </c:pt>
                <c:pt idx="57">
                  <c:v>5395.3668629588919</c:v>
                </c:pt>
                <c:pt idx="58">
                  <c:v>5492.4834664921536</c:v>
                </c:pt>
                <c:pt idx="59">
                  <c:v>5591.3481688890106</c:v>
                </c:pt>
                <c:pt idx="60">
                  <c:v>5691.9924359290126</c:v>
                </c:pt>
              </c:numCache>
            </c:numRef>
          </c:val>
          <c:smooth val="0"/>
          <c:extLst>
            <c:ext xmlns:c16="http://schemas.microsoft.com/office/drawing/2014/chart" uri="{C3380CC4-5D6E-409C-BE32-E72D297353CC}">
              <c16:uniqueId val="{00000001-6D9F-4A31-BD4D-E9158929B37C}"/>
            </c:ext>
          </c:extLst>
        </c:ser>
        <c:ser>
          <c:idx val="2"/>
          <c:order val="2"/>
          <c:tx>
            <c:strRef>
              <c:f>'Fig 2.42'!$D$12</c:f>
              <c:strCache>
                <c:ptCount val="1"/>
                <c:pt idx="0">
                  <c:v>1,5%</c:v>
                </c:pt>
              </c:strCache>
            </c:strRef>
          </c:tx>
          <c:spPr>
            <a:ln w="22225">
              <a:solidFill>
                <a:schemeClr val="accent5">
                  <a:lumMod val="75000"/>
                </a:schemeClr>
              </a:solidFill>
            </a:ln>
          </c:spPr>
          <c:marker>
            <c:symbol val="none"/>
          </c:marker>
          <c:cat>
            <c:numRef>
              <c:f>'Fig 2.42'!$E$4:$BN$4</c:f>
              <c:numCache>
                <c:formatCode>General</c:formatCode>
                <c:ptCount val="6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pt idx="42">
                  <c:v>2051</c:v>
                </c:pt>
                <c:pt idx="43">
                  <c:v>2052</c:v>
                </c:pt>
                <c:pt idx="44">
                  <c:v>2053</c:v>
                </c:pt>
                <c:pt idx="45">
                  <c:v>2054</c:v>
                </c:pt>
                <c:pt idx="46">
                  <c:v>2055</c:v>
                </c:pt>
                <c:pt idx="47">
                  <c:v>2056</c:v>
                </c:pt>
                <c:pt idx="48">
                  <c:v>2057</c:v>
                </c:pt>
                <c:pt idx="49">
                  <c:v>2058</c:v>
                </c:pt>
                <c:pt idx="50">
                  <c:v>2059</c:v>
                </c:pt>
                <c:pt idx="51">
                  <c:v>2060</c:v>
                </c:pt>
                <c:pt idx="52">
                  <c:v>2061</c:v>
                </c:pt>
                <c:pt idx="53">
                  <c:v>2062</c:v>
                </c:pt>
                <c:pt idx="54">
                  <c:v>2063</c:v>
                </c:pt>
                <c:pt idx="55">
                  <c:v>2064</c:v>
                </c:pt>
                <c:pt idx="56">
                  <c:v>2065</c:v>
                </c:pt>
                <c:pt idx="57">
                  <c:v>2066</c:v>
                </c:pt>
                <c:pt idx="58">
                  <c:v>2067</c:v>
                </c:pt>
                <c:pt idx="59">
                  <c:v>2068</c:v>
                </c:pt>
                <c:pt idx="60">
                  <c:v>2069</c:v>
                </c:pt>
                <c:pt idx="61">
                  <c:v>2070</c:v>
                </c:pt>
              </c:numCache>
            </c:numRef>
          </c:cat>
          <c:val>
            <c:numRef>
              <c:f>'Fig 2.42'!$F$12:$BN$12</c:f>
              <c:numCache>
                <c:formatCode>#,##0</c:formatCode>
                <c:ptCount val="61"/>
                <c:pt idx="7">
                  <c:v>2383.2056895991809</c:v>
                </c:pt>
                <c:pt idx="8">
                  <c:v>2391.3803130574383</c:v>
                </c:pt>
                <c:pt idx="9">
                  <c:v>2422.9654472668512</c:v>
                </c:pt>
                <c:pt idx="10">
                  <c:v>2436.5257423009652</c:v>
                </c:pt>
                <c:pt idx="11">
                  <c:v>2458.044321267032</c:v>
                </c:pt>
                <c:pt idx="12">
                  <c:v>2482.6247644797027</c:v>
                </c:pt>
                <c:pt idx="13">
                  <c:v>2512.4162616534591</c:v>
                </c:pt>
                <c:pt idx="14">
                  <c:v>2543.8214649241272</c:v>
                </c:pt>
                <c:pt idx="15">
                  <c:v>2576.891143968141</c:v>
                </c:pt>
                <c:pt idx="16">
                  <c:v>2611.6791744117113</c:v>
                </c:pt>
                <c:pt idx="17">
                  <c:v>2648.2426828534749</c:v>
                </c:pt>
                <c:pt idx="18">
                  <c:v>2686.6422017548498</c:v>
                </c:pt>
                <c:pt idx="19">
                  <c:v>2722.9118714785404</c:v>
                </c:pt>
                <c:pt idx="20">
                  <c:v>2761.0326376792405</c:v>
                </c:pt>
                <c:pt idx="21">
                  <c:v>2801.0676109255896</c:v>
                </c:pt>
                <c:pt idx="22">
                  <c:v>2843.0836250894731</c:v>
                </c:pt>
                <c:pt idx="23">
                  <c:v>2885.7298794658145</c:v>
                </c:pt>
                <c:pt idx="24">
                  <c:v>2929.0158276578022</c:v>
                </c:pt>
                <c:pt idx="25">
                  <c:v>2972.9510650726684</c:v>
                </c:pt>
                <c:pt idx="26">
                  <c:v>3017.5453310487583</c:v>
                </c:pt>
                <c:pt idx="27">
                  <c:v>3062.8085110144889</c:v>
                </c:pt>
                <c:pt idx="28">
                  <c:v>3108.7506386797058</c:v>
                </c:pt>
                <c:pt idx="29">
                  <c:v>3155.3818982599014</c:v>
                </c:pt>
                <c:pt idx="30">
                  <c:v>3202.7126267337985</c:v>
                </c:pt>
                <c:pt idx="31">
                  <c:v>3250.7533161348065</c:v>
                </c:pt>
                <c:pt idx="32">
                  <c:v>3299.5146158768275</c:v>
                </c:pt>
                <c:pt idx="33">
                  <c:v>3349.0073351149795</c:v>
                </c:pt>
                <c:pt idx="34">
                  <c:v>3399.2424451417041</c:v>
                </c:pt>
                <c:pt idx="35">
                  <c:v>3450.2310818188294</c:v>
                </c:pt>
                <c:pt idx="36">
                  <c:v>3501.9845480461122</c:v>
                </c:pt>
                <c:pt idx="37">
                  <c:v>3554.5143162668028</c:v>
                </c:pt>
                <c:pt idx="38">
                  <c:v>3607.8320310108056</c:v>
                </c:pt>
                <c:pt idx="39">
                  <c:v>3661.9495114759661</c:v>
                </c:pt>
                <c:pt idx="40">
                  <c:v>3716.8787541481061</c:v>
                </c:pt>
                <c:pt idx="41">
                  <c:v>3772.6319354603261</c:v>
                </c:pt>
                <c:pt idx="42">
                  <c:v>3829.2214144922305</c:v>
                </c:pt>
                <c:pt idx="43">
                  <c:v>3886.6597357096139</c:v>
                </c:pt>
                <c:pt idx="44">
                  <c:v>3944.959631745257</c:v>
                </c:pt>
                <c:pt idx="45">
                  <c:v>4004.1340262214358</c:v>
                </c:pt>
                <c:pt idx="46">
                  <c:v>4064.1960366147573</c:v>
                </c:pt>
                <c:pt idx="47">
                  <c:v>4125.1589771639783</c:v>
                </c:pt>
                <c:pt idx="48">
                  <c:v>4187.0363618214378</c:v>
                </c:pt>
                <c:pt idx="49">
                  <c:v>4249.8419072487586</c:v>
                </c:pt>
                <c:pt idx="50">
                  <c:v>4313.5895358574899</c:v>
                </c:pt>
                <c:pt idx="51">
                  <c:v>4378.2933788953524</c:v>
                </c:pt>
                <c:pt idx="52">
                  <c:v>4443.9677795787811</c:v>
                </c:pt>
                <c:pt idx="53">
                  <c:v>4510.6272962724624</c:v>
                </c:pt>
                <c:pt idx="54">
                  <c:v>4578.2867057165486</c:v>
                </c:pt>
                <c:pt idx="55">
                  <c:v>4646.9610063022965</c:v>
                </c:pt>
                <c:pt idx="56">
                  <c:v>4716.6654213968313</c:v>
                </c:pt>
                <c:pt idx="57">
                  <c:v>4787.4154027177838</c:v>
                </c:pt>
                <c:pt idx="58">
                  <c:v>4859.2266337585488</c:v>
                </c:pt>
                <c:pt idx="59">
                  <c:v>4932.1150332649268</c:v>
                </c:pt>
                <c:pt idx="60">
                  <c:v>5006.0967587639007</c:v>
                </c:pt>
              </c:numCache>
            </c:numRef>
          </c:val>
          <c:smooth val="0"/>
          <c:extLst>
            <c:ext xmlns:c16="http://schemas.microsoft.com/office/drawing/2014/chart" uri="{C3380CC4-5D6E-409C-BE32-E72D297353CC}">
              <c16:uniqueId val="{00000002-6D9F-4A31-BD4D-E9158929B37C}"/>
            </c:ext>
          </c:extLst>
        </c:ser>
        <c:ser>
          <c:idx val="3"/>
          <c:order val="3"/>
          <c:tx>
            <c:strRef>
              <c:f>'Fig 2.42'!$D$13</c:f>
              <c:strCache>
                <c:ptCount val="1"/>
                <c:pt idx="0">
                  <c:v>1,3%</c:v>
                </c:pt>
              </c:strCache>
            </c:strRef>
          </c:tx>
          <c:spPr>
            <a:ln w="22225">
              <a:solidFill>
                <a:schemeClr val="accent6">
                  <a:lumMod val="75000"/>
                </a:schemeClr>
              </a:solidFill>
            </a:ln>
          </c:spPr>
          <c:marker>
            <c:symbol val="none"/>
          </c:marker>
          <c:cat>
            <c:numRef>
              <c:f>'Fig 2.42'!$E$4:$BN$4</c:f>
              <c:numCache>
                <c:formatCode>General</c:formatCode>
                <c:ptCount val="6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pt idx="42">
                  <c:v>2051</c:v>
                </c:pt>
                <c:pt idx="43">
                  <c:v>2052</c:v>
                </c:pt>
                <c:pt idx="44">
                  <c:v>2053</c:v>
                </c:pt>
                <c:pt idx="45">
                  <c:v>2054</c:v>
                </c:pt>
                <c:pt idx="46">
                  <c:v>2055</c:v>
                </c:pt>
                <c:pt idx="47">
                  <c:v>2056</c:v>
                </c:pt>
                <c:pt idx="48">
                  <c:v>2057</c:v>
                </c:pt>
                <c:pt idx="49">
                  <c:v>2058</c:v>
                </c:pt>
                <c:pt idx="50">
                  <c:v>2059</c:v>
                </c:pt>
                <c:pt idx="51">
                  <c:v>2060</c:v>
                </c:pt>
                <c:pt idx="52">
                  <c:v>2061</c:v>
                </c:pt>
                <c:pt idx="53">
                  <c:v>2062</c:v>
                </c:pt>
                <c:pt idx="54">
                  <c:v>2063</c:v>
                </c:pt>
                <c:pt idx="55">
                  <c:v>2064</c:v>
                </c:pt>
                <c:pt idx="56">
                  <c:v>2065</c:v>
                </c:pt>
                <c:pt idx="57">
                  <c:v>2066</c:v>
                </c:pt>
                <c:pt idx="58">
                  <c:v>2067</c:v>
                </c:pt>
                <c:pt idx="59">
                  <c:v>2068</c:v>
                </c:pt>
                <c:pt idx="60">
                  <c:v>2069</c:v>
                </c:pt>
                <c:pt idx="61">
                  <c:v>2070</c:v>
                </c:pt>
              </c:numCache>
            </c:numRef>
          </c:cat>
          <c:val>
            <c:numRef>
              <c:f>'Fig 2.42'!$F$13:$BN$13</c:f>
              <c:numCache>
                <c:formatCode>#,##0</c:formatCode>
                <c:ptCount val="61"/>
                <c:pt idx="7">
                  <c:v>2383.2056895991809</c:v>
                </c:pt>
                <c:pt idx="8">
                  <c:v>2391.3803130574383</c:v>
                </c:pt>
                <c:pt idx="9">
                  <c:v>2422.9654472668512</c:v>
                </c:pt>
                <c:pt idx="10">
                  <c:v>2436.5257423009652</c:v>
                </c:pt>
                <c:pt idx="11">
                  <c:v>2458.044321267032</c:v>
                </c:pt>
                <c:pt idx="12">
                  <c:v>2482.6247644797027</c:v>
                </c:pt>
                <c:pt idx="13">
                  <c:v>2511.9197367005631</c:v>
                </c:pt>
                <c:pt idx="14">
                  <c:v>2542.3139655146392</c:v>
                </c:pt>
                <c:pt idx="15">
                  <c:v>2573.8386586870215</c:v>
                </c:pt>
                <c:pt idx="16">
                  <c:v>2606.5264096523456</c:v>
                </c:pt>
                <c:pt idx="17">
                  <c:v>2640.4112529778258</c:v>
                </c:pt>
                <c:pt idx="18">
                  <c:v>2675.5287226424311</c:v>
                </c:pt>
                <c:pt idx="19">
                  <c:v>2707.9026201864049</c:v>
                </c:pt>
                <c:pt idx="20">
                  <c:v>2741.4806126767162</c:v>
                </c:pt>
                <c:pt idx="21">
                  <c:v>2776.2974164577108</c:v>
                </c:pt>
                <c:pt idx="22">
                  <c:v>2812.3892828716603</c:v>
                </c:pt>
                <c:pt idx="23">
                  <c:v>2848.9503435489924</c:v>
                </c:pt>
                <c:pt idx="24">
                  <c:v>2885.9866980151292</c:v>
                </c:pt>
                <c:pt idx="25">
                  <c:v>2923.5045250893259</c:v>
                </c:pt>
                <c:pt idx="26">
                  <c:v>2961.510083915487</c:v>
                </c:pt>
                <c:pt idx="27">
                  <c:v>3000.009715006388</c:v>
                </c:pt>
                <c:pt idx="28">
                  <c:v>3039.0098413014712</c:v>
                </c:pt>
                <c:pt idx="29">
                  <c:v>3078.5169692383893</c:v>
                </c:pt>
                <c:pt idx="30">
                  <c:v>3118.5376898384879</c:v>
                </c:pt>
                <c:pt idx="31">
                  <c:v>3159.0786798063887</c:v>
                </c:pt>
                <c:pt idx="32">
                  <c:v>3200.1467026438709</c:v>
                </c:pt>
                <c:pt idx="33">
                  <c:v>3241.7486097782412</c:v>
                </c:pt>
                <c:pt idx="34">
                  <c:v>3283.8913417053577</c:v>
                </c:pt>
                <c:pt idx="35">
                  <c:v>3326.5819291475273</c:v>
                </c:pt>
                <c:pt idx="36">
                  <c:v>3369.8274942264452</c:v>
                </c:pt>
                <c:pt idx="37">
                  <c:v>3413.6352516513884</c:v>
                </c:pt>
                <c:pt idx="38">
                  <c:v>3458.0125099228558</c:v>
                </c:pt>
                <c:pt idx="39">
                  <c:v>3502.9666725518523</c:v>
                </c:pt>
                <c:pt idx="40">
                  <c:v>3548.5052392950265</c:v>
                </c:pt>
                <c:pt idx="41">
                  <c:v>3594.6358074058621</c:v>
                </c:pt>
                <c:pt idx="42">
                  <c:v>3641.3660729021371</c:v>
                </c:pt>
                <c:pt idx="43">
                  <c:v>3688.7038318498639</c:v>
                </c:pt>
                <c:pt idx="44">
                  <c:v>3736.6569816639126</c:v>
                </c:pt>
                <c:pt idx="45">
                  <c:v>3785.2335224255426</c:v>
                </c:pt>
                <c:pt idx="46">
                  <c:v>3834.441558217075</c:v>
                </c:pt>
                <c:pt idx="47">
                  <c:v>3884.2892984738969</c:v>
                </c:pt>
                <c:pt idx="48">
                  <c:v>3934.7850593540561</c:v>
                </c:pt>
                <c:pt idx="49">
                  <c:v>3985.9372651256585</c:v>
                </c:pt>
                <c:pt idx="50">
                  <c:v>4037.7544495722914</c:v>
                </c:pt>
                <c:pt idx="51">
                  <c:v>4090.2452574167323</c:v>
                </c:pt>
                <c:pt idx="52">
                  <c:v>4143.4184457631491</c:v>
                </c:pt>
                <c:pt idx="53">
                  <c:v>4197.2828855580683</c:v>
                </c:pt>
                <c:pt idx="54">
                  <c:v>4251.8475630703233</c:v>
                </c:pt>
                <c:pt idx="55">
                  <c:v>4307.1215813902372</c:v>
                </c:pt>
                <c:pt idx="56">
                  <c:v>4363.1141619483096</c:v>
                </c:pt>
                <c:pt idx="57">
                  <c:v>4419.8346460536377</c:v>
                </c:pt>
                <c:pt idx="58">
                  <c:v>4477.2924964523354</c:v>
                </c:pt>
                <c:pt idx="59">
                  <c:v>4535.4972989062144</c:v>
                </c:pt>
                <c:pt idx="60">
                  <c:v>4594.458763791994</c:v>
                </c:pt>
              </c:numCache>
            </c:numRef>
          </c:val>
          <c:smooth val="0"/>
          <c:extLst>
            <c:ext xmlns:c16="http://schemas.microsoft.com/office/drawing/2014/chart" uri="{C3380CC4-5D6E-409C-BE32-E72D297353CC}">
              <c16:uniqueId val="{00000003-6D9F-4A31-BD4D-E9158929B37C}"/>
            </c:ext>
          </c:extLst>
        </c:ser>
        <c:ser>
          <c:idx val="4"/>
          <c:order val="4"/>
          <c:tx>
            <c:strRef>
              <c:f>'Fig 2.42'!$D$14</c:f>
              <c:strCache>
                <c:ptCount val="1"/>
                <c:pt idx="0">
                  <c:v>1%</c:v>
                </c:pt>
              </c:strCache>
            </c:strRef>
          </c:tx>
          <c:spPr>
            <a:ln w="22225">
              <a:solidFill>
                <a:srgbClr val="800000"/>
              </a:solidFill>
            </a:ln>
          </c:spPr>
          <c:marker>
            <c:symbol val="none"/>
          </c:marker>
          <c:cat>
            <c:numRef>
              <c:f>'Fig 2.42'!$E$4:$BN$4</c:f>
              <c:numCache>
                <c:formatCode>General</c:formatCode>
                <c:ptCount val="6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pt idx="42">
                  <c:v>2051</c:v>
                </c:pt>
                <c:pt idx="43">
                  <c:v>2052</c:v>
                </c:pt>
                <c:pt idx="44">
                  <c:v>2053</c:v>
                </c:pt>
                <c:pt idx="45">
                  <c:v>2054</c:v>
                </c:pt>
                <c:pt idx="46">
                  <c:v>2055</c:v>
                </c:pt>
                <c:pt idx="47">
                  <c:v>2056</c:v>
                </c:pt>
                <c:pt idx="48">
                  <c:v>2057</c:v>
                </c:pt>
                <c:pt idx="49">
                  <c:v>2058</c:v>
                </c:pt>
                <c:pt idx="50">
                  <c:v>2059</c:v>
                </c:pt>
                <c:pt idx="51">
                  <c:v>2060</c:v>
                </c:pt>
                <c:pt idx="52">
                  <c:v>2061</c:v>
                </c:pt>
                <c:pt idx="53">
                  <c:v>2062</c:v>
                </c:pt>
                <c:pt idx="54">
                  <c:v>2063</c:v>
                </c:pt>
                <c:pt idx="55">
                  <c:v>2064</c:v>
                </c:pt>
                <c:pt idx="56">
                  <c:v>2065</c:v>
                </c:pt>
                <c:pt idx="57">
                  <c:v>2066</c:v>
                </c:pt>
                <c:pt idx="58">
                  <c:v>2067</c:v>
                </c:pt>
                <c:pt idx="59">
                  <c:v>2068</c:v>
                </c:pt>
                <c:pt idx="60">
                  <c:v>2069</c:v>
                </c:pt>
                <c:pt idx="61">
                  <c:v>2070</c:v>
                </c:pt>
              </c:numCache>
            </c:numRef>
          </c:cat>
          <c:val>
            <c:numRef>
              <c:f>'Fig 2.42'!$F$14:$BN$14</c:f>
              <c:numCache>
                <c:formatCode>#,##0</c:formatCode>
                <c:ptCount val="61"/>
                <c:pt idx="7">
                  <c:v>2383.2056895991809</c:v>
                </c:pt>
                <c:pt idx="8">
                  <c:v>2391.3803130574383</c:v>
                </c:pt>
                <c:pt idx="9">
                  <c:v>2422.9654472668512</c:v>
                </c:pt>
                <c:pt idx="10">
                  <c:v>2436.5257423009652</c:v>
                </c:pt>
                <c:pt idx="11">
                  <c:v>2458.044321267032</c:v>
                </c:pt>
                <c:pt idx="12">
                  <c:v>2482.6247644797027</c:v>
                </c:pt>
                <c:pt idx="13">
                  <c:v>2511.1749492712192</c:v>
                </c:pt>
                <c:pt idx="14">
                  <c:v>2540.0534611878384</c:v>
                </c:pt>
                <c:pt idx="15">
                  <c:v>2569.2640759914984</c:v>
                </c:pt>
                <c:pt idx="16">
                  <c:v>2598.8106128654013</c:v>
                </c:pt>
                <c:pt idx="17">
                  <c:v>2628.6969349133533</c:v>
                </c:pt>
                <c:pt idx="18">
                  <c:v>2658.9269496648571</c:v>
                </c:pt>
                <c:pt idx="19">
                  <c:v>2685.516219161505</c:v>
                </c:pt>
                <c:pt idx="20">
                  <c:v>2712.3713813531203</c:v>
                </c:pt>
                <c:pt idx="21">
                  <c:v>2739.4950951666515</c:v>
                </c:pt>
                <c:pt idx="22">
                  <c:v>2766.890046118318</c:v>
                </c:pt>
                <c:pt idx="23">
                  <c:v>2794.5589465795015</c:v>
                </c:pt>
                <c:pt idx="24">
                  <c:v>2822.5045360452964</c:v>
                </c:pt>
                <c:pt idx="25">
                  <c:v>2850.7295814057493</c:v>
                </c:pt>
                <c:pt idx="26">
                  <c:v>2879.2368772198065</c:v>
                </c:pt>
                <c:pt idx="27">
                  <c:v>2908.0292459920051</c:v>
                </c:pt>
                <c:pt idx="28">
                  <c:v>2937.1095384519253</c:v>
                </c:pt>
                <c:pt idx="29">
                  <c:v>2966.4806338364451</c:v>
                </c:pt>
                <c:pt idx="30">
                  <c:v>2996.1454401748101</c:v>
                </c:pt>
                <c:pt idx="31">
                  <c:v>3026.1068945765574</c:v>
                </c:pt>
                <c:pt idx="32">
                  <c:v>3056.367963522323</c:v>
                </c:pt>
                <c:pt idx="33">
                  <c:v>3086.9316431575458</c:v>
                </c:pt>
                <c:pt idx="34">
                  <c:v>3117.8009595891222</c:v>
                </c:pt>
                <c:pt idx="35">
                  <c:v>3148.9789691850133</c:v>
                </c:pt>
                <c:pt idx="36">
                  <c:v>3180.4687588768634</c:v>
                </c:pt>
                <c:pt idx="37">
                  <c:v>3212.2734464656314</c:v>
                </c:pt>
                <c:pt idx="38">
                  <c:v>3244.3961809302878</c:v>
                </c:pt>
                <c:pt idx="39">
                  <c:v>3276.8401427395902</c:v>
                </c:pt>
                <c:pt idx="40">
                  <c:v>3309.6085441669861</c:v>
                </c:pt>
                <c:pt idx="41">
                  <c:v>3342.7046296086564</c:v>
                </c:pt>
                <c:pt idx="42">
                  <c:v>3376.1316759047427</c:v>
                </c:pt>
                <c:pt idx="43">
                  <c:v>3409.8929926637907</c:v>
                </c:pt>
                <c:pt idx="44">
                  <c:v>3443.9919225904277</c:v>
                </c:pt>
                <c:pt idx="45">
                  <c:v>3478.4318418163325</c:v>
                </c:pt>
                <c:pt idx="46">
                  <c:v>3513.216160234495</c:v>
                </c:pt>
                <c:pt idx="47">
                  <c:v>3548.3483218368406</c:v>
                </c:pt>
                <c:pt idx="48">
                  <c:v>3583.8318050552089</c:v>
                </c:pt>
                <c:pt idx="49">
                  <c:v>3619.6701231057609</c:v>
                </c:pt>
                <c:pt idx="50">
                  <c:v>3655.8668243368193</c:v>
                </c:pt>
                <c:pt idx="51">
                  <c:v>3692.4254925801879</c:v>
                </c:pt>
                <c:pt idx="52">
                  <c:v>3729.3497475059894</c:v>
                </c:pt>
                <c:pt idx="53">
                  <c:v>3766.6432449810491</c:v>
                </c:pt>
                <c:pt idx="54">
                  <c:v>3804.3096774308592</c:v>
                </c:pt>
                <c:pt idx="55">
                  <c:v>3842.3527742051692</c:v>
                </c:pt>
                <c:pt idx="56">
                  <c:v>3880.7763019472204</c:v>
                </c:pt>
                <c:pt idx="57">
                  <c:v>3919.5840649666916</c:v>
                </c:pt>
                <c:pt idx="58">
                  <c:v>3958.7799056163594</c:v>
                </c:pt>
                <c:pt idx="59">
                  <c:v>3998.3677046725234</c:v>
                </c:pt>
                <c:pt idx="60">
                  <c:v>4038.3513817192493</c:v>
                </c:pt>
              </c:numCache>
            </c:numRef>
          </c:val>
          <c:smooth val="0"/>
          <c:extLst>
            <c:ext xmlns:c16="http://schemas.microsoft.com/office/drawing/2014/chart" uri="{C3380CC4-5D6E-409C-BE32-E72D297353CC}">
              <c16:uniqueId val="{00000004-6D9F-4A31-BD4D-E9158929B37C}"/>
            </c:ext>
          </c:extLst>
        </c:ser>
        <c:dLbls>
          <c:showLegendKey val="0"/>
          <c:showVal val="0"/>
          <c:showCatName val="0"/>
          <c:showSerName val="0"/>
          <c:showPercent val="0"/>
          <c:showBubbleSize val="0"/>
        </c:dLbls>
        <c:smooth val="0"/>
        <c:axId val="171259776"/>
        <c:axId val="171261312"/>
      </c:lineChart>
      <c:catAx>
        <c:axId val="171259776"/>
        <c:scaling>
          <c:orientation val="minMax"/>
        </c:scaling>
        <c:delete val="0"/>
        <c:axPos val="b"/>
        <c:numFmt formatCode="General" sourceLinked="1"/>
        <c:majorTickMark val="out"/>
        <c:minorTickMark val="none"/>
        <c:tickLblPos val="nextTo"/>
        <c:txPr>
          <a:bodyPr rot="-5400000" vert="horz"/>
          <a:lstStyle/>
          <a:p>
            <a:pPr>
              <a:defRPr sz="1200"/>
            </a:pPr>
            <a:endParaRPr lang="fr-FR"/>
          </a:p>
        </c:txPr>
        <c:crossAx val="171261312"/>
        <c:crosses val="autoZero"/>
        <c:auto val="1"/>
        <c:lblAlgn val="ctr"/>
        <c:lblOffset val="100"/>
        <c:tickLblSkip val="10"/>
        <c:noMultiLvlLbl val="0"/>
      </c:catAx>
      <c:valAx>
        <c:axId val="171261312"/>
        <c:scaling>
          <c:orientation val="minMax"/>
          <c:max val="5800"/>
          <c:min val="2000"/>
        </c:scaling>
        <c:delete val="0"/>
        <c:axPos val="l"/>
        <c:majorGridlines/>
        <c:numFmt formatCode="#,##0" sourceLinked="0"/>
        <c:majorTickMark val="out"/>
        <c:minorTickMark val="none"/>
        <c:tickLblPos val="nextTo"/>
        <c:txPr>
          <a:bodyPr/>
          <a:lstStyle/>
          <a:p>
            <a:pPr>
              <a:defRPr sz="1200"/>
            </a:pPr>
            <a:endParaRPr lang="fr-FR"/>
          </a:p>
        </c:txPr>
        <c:crossAx val="171259776"/>
        <c:crosses val="autoZero"/>
        <c:crossBetween val="between"/>
        <c:majorUnit val="500"/>
      </c:valAx>
    </c:plotArea>
    <c:legend>
      <c:legendPos val="b"/>
      <c:layout>
        <c:manualLayout>
          <c:xMode val="edge"/>
          <c:yMode val="edge"/>
          <c:x val="9.243740905443814E-3"/>
          <c:y val="0.8825145179250965"/>
          <c:w val="0.98384787240763394"/>
          <c:h val="0.11748531746031746"/>
        </c:manualLayout>
      </c:layout>
      <c:overlay val="0"/>
      <c:txPr>
        <a:bodyPr/>
        <a:lstStyle/>
        <a:p>
          <a:pPr>
            <a:defRPr sz="1200"/>
          </a:pPr>
          <a:endParaRPr lang="fr-FR"/>
        </a:p>
      </c:txPr>
    </c:legend>
    <c:plotVisOnly val="1"/>
    <c:dispBlanksAs val="gap"/>
    <c:showDLblsOverMax val="0"/>
  </c:chart>
  <c:printSettings>
    <c:headerFooter/>
    <c:pageMargins b="0.75000000000000089" l="0.70000000000000062" r="0.70000000000000062" t="0.75000000000000089" header="0.30000000000000032" footer="0.3000000000000003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714358875872223"/>
          <c:y val="3.2064285714285712E-2"/>
          <c:w val="0.82973660812723615"/>
          <c:h val="0.66356111111111127"/>
        </c:manualLayout>
      </c:layout>
      <c:lineChart>
        <c:grouping val="standard"/>
        <c:varyColors val="0"/>
        <c:ser>
          <c:idx val="5"/>
          <c:order val="0"/>
          <c:tx>
            <c:strRef>
              <c:f>'Fig 2.43'!$D$5</c:f>
              <c:strCache>
                <c:ptCount val="1"/>
                <c:pt idx="0">
                  <c:v>Obs</c:v>
                </c:pt>
              </c:strCache>
            </c:strRef>
          </c:tx>
          <c:spPr>
            <a:ln w="50800">
              <a:solidFill>
                <a:schemeClr val="bg1">
                  <a:lumMod val="50000"/>
                </a:schemeClr>
              </a:solidFill>
            </a:ln>
          </c:spPr>
          <c:marker>
            <c:symbol val="none"/>
          </c:marker>
          <c:cat>
            <c:numRef>
              <c:f>'Fig 2.43'!$F$4:$BN$4</c:f>
              <c:numCache>
                <c:formatCode>General</c:formatCode>
                <c:ptCount val="6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pt idx="41">
                  <c:v>2051</c:v>
                </c:pt>
                <c:pt idx="42">
                  <c:v>2052</c:v>
                </c:pt>
                <c:pt idx="43">
                  <c:v>2053</c:v>
                </c:pt>
                <c:pt idx="44">
                  <c:v>2054</c:v>
                </c:pt>
                <c:pt idx="45">
                  <c:v>2055</c:v>
                </c:pt>
                <c:pt idx="46">
                  <c:v>2056</c:v>
                </c:pt>
                <c:pt idx="47">
                  <c:v>2057</c:v>
                </c:pt>
                <c:pt idx="48">
                  <c:v>2058</c:v>
                </c:pt>
                <c:pt idx="49">
                  <c:v>2059</c:v>
                </c:pt>
                <c:pt idx="50">
                  <c:v>2060</c:v>
                </c:pt>
                <c:pt idx="51">
                  <c:v>2061</c:v>
                </c:pt>
                <c:pt idx="52">
                  <c:v>2062</c:v>
                </c:pt>
                <c:pt idx="53">
                  <c:v>2063</c:v>
                </c:pt>
                <c:pt idx="54">
                  <c:v>2064</c:v>
                </c:pt>
                <c:pt idx="55">
                  <c:v>2065</c:v>
                </c:pt>
                <c:pt idx="56">
                  <c:v>2066</c:v>
                </c:pt>
                <c:pt idx="57">
                  <c:v>2067</c:v>
                </c:pt>
                <c:pt idx="58">
                  <c:v>2068</c:v>
                </c:pt>
                <c:pt idx="59">
                  <c:v>2069</c:v>
                </c:pt>
                <c:pt idx="60">
                  <c:v>2070</c:v>
                </c:pt>
              </c:numCache>
            </c:numRef>
          </c:cat>
          <c:val>
            <c:numRef>
              <c:f>'Fig 2.43'!$F$5:$BN$5</c:f>
              <c:numCache>
                <c:formatCode>0.0%</c:formatCode>
                <c:ptCount val="61"/>
                <c:pt idx="0">
                  <c:v>0.62804149402198062</c:v>
                </c:pt>
                <c:pt idx="1">
                  <c:v>0.63825667905647299</c:v>
                </c:pt>
                <c:pt idx="2">
                  <c:v>0.64918341765799081</c:v>
                </c:pt>
                <c:pt idx="3">
                  <c:v>0.65976250087796995</c:v>
                </c:pt>
                <c:pt idx="4">
                  <c:v>0.66034941515530732</c:v>
                </c:pt>
                <c:pt idx="5">
                  <c:v>0.6557674673109396</c:v>
                </c:pt>
                <c:pt idx="6">
                  <c:v>0.65622104709747175</c:v>
                </c:pt>
                <c:pt idx="7">
                  <c:v>0.65783293627030726</c:v>
                </c:pt>
              </c:numCache>
            </c:numRef>
          </c:val>
          <c:smooth val="0"/>
          <c:extLst>
            <c:ext xmlns:c16="http://schemas.microsoft.com/office/drawing/2014/chart" uri="{C3380CC4-5D6E-409C-BE32-E72D297353CC}">
              <c16:uniqueId val="{00000000-1555-4EFD-93D3-FE2997885F5D}"/>
            </c:ext>
          </c:extLst>
        </c:ser>
        <c:ser>
          <c:idx val="1"/>
          <c:order val="1"/>
          <c:tx>
            <c:strRef>
              <c:f>'Fig 2.43'!$D$6</c:f>
              <c:strCache>
                <c:ptCount val="1"/>
                <c:pt idx="0">
                  <c:v>1,8%</c:v>
                </c:pt>
              </c:strCache>
            </c:strRef>
          </c:tx>
          <c:spPr>
            <a:ln w="22225">
              <a:solidFill>
                <a:srgbClr val="006600"/>
              </a:solidFill>
            </a:ln>
          </c:spPr>
          <c:marker>
            <c:symbol val="none"/>
          </c:marker>
          <c:cat>
            <c:numRef>
              <c:f>'Fig 2.43'!$E$4:$BN$4</c:f>
              <c:numCache>
                <c:formatCode>General</c:formatCode>
                <c:ptCount val="6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pt idx="42">
                  <c:v>2051</c:v>
                </c:pt>
                <c:pt idx="43">
                  <c:v>2052</c:v>
                </c:pt>
                <c:pt idx="44">
                  <c:v>2053</c:v>
                </c:pt>
                <c:pt idx="45">
                  <c:v>2054</c:v>
                </c:pt>
                <c:pt idx="46">
                  <c:v>2055</c:v>
                </c:pt>
                <c:pt idx="47">
                  <c:v>2056</c:v>
                </c:pt>
                <c:pt idx="48">
                  <c:v>2057</c:v>
                </c:pt>
                <c:pt idx="49">
                  <c:v>2058</c:v>
                </c:pt>
                <c:pt idx="50">
                  <c:v>2059</c:v>
                </c:pt>
                <c:pt idx="51">
                  <c:v>2060</c:v>
                </c:pt>
                <c:pt idx="52">
                  <c:v>2061</c:v>
                </c:pt>
                <c:pt idx="53">
                  <c:v>2062</c:v>
                </c:pt>
                <c:pt idx="54">
                  <c:v>2063</c:v>
                </c:pt>
                <c:pt idx="55">
                  <c:v>2064</c:v>
                </c:pt>
                <c:pt idx="56">
                  <c:v>2065</c:v>
                </c:pt>
                <c:pt idx="57">
                  <c:v>2066</c:v>
                </c:pt>
                <c:pt idx="58">
                  <c:v>2067</c:v>
                </c:pt>
                <c:pt idx="59">
                  <c:v>2068</c:v>
                </c:pt>
                <c:pt idx="60">
                  <c:v>2069</c:v>
                </c:pt>
                <c:pt idx="61">
                  <c:v>2070</c:v>
                </c:pt>
              </c:numCache>
            </c:numRef>
          </c:cat>
          <c:val>
            <c:numRef>
              <c:f>'Fig 2.43'!$F$6:$BN$6</c:f>
              <c:numCache>
                <c:formatCode>0.0%</c:formatCode>
                <c:ptCount val="61"/>
                <c:pt idx="7">
                  <c:v>0.65783293627030726</c:v>
                </c:pt>
                <c:pt idx="8">
                  <c:v>0.64543978156077364</c:v>
                </c:pt>
                <c:pt idx="9">
                  <c:v>0.64058487786669838</c:v>
                </c:pt>
                <c:pt idx="10">
                  <c:v>0.64153922547179687</c:v>
                </c:pt>
                <c:pt idx="11">
                  <c:v>0.63871272225661124</c:v>
                </c:pt>
                <c:pt idx="12">
                  <c:v>0.63621553013980481</c:v>
                </c:pt>
                <c:pt idx="13">
                  <c:v>0.63429919462685769</c:v>
                </c:pt>
                <c:pt idx="14">
                  <c:v>0.62966904526095258</c:v>
                </c:pt>
                <c:pt idx="15">
                  <c:v>0.6242359332533266</c:v>
                </c:pt>
                <c:pt idx="16">
                  <c:v>0.61745818955998966</c:v>
                </c:pt>
                <c:pt idx="17">
                  <c:v>0.6111862990187672</c:v>
                </c:pt>
                <c:pt idx="18">
                  <c:v>0.60412640667687734</c:v>
                </c:pt>
                <c:pt idx="19">
                  <c:v>0.59874558247561327</c:v>
                </c:pt>
                <c:pt idx="20">
                  <c:v>0.59244573951849122</c:v>
                </c:pt>
                <c:pt idx="21">
                  <c:v>0.58510503788360246</c:v>
                </c:pt>
                <c:pt idx="22">
                  <c:v>0.57767998013183064</c:v>
                </c:pt>
                <c:pt idx="23">
                  <c:v>0.57287787036465709</c:v>
                </c:pt>
                <c:pt idx="24">
                  <c:v>0.56587758743637129</c:v>
                </c:pt>
                <c:pt idx="25">
                  <c:v>0.55950916686049745</c:v>
                </c:pt>
                <c:pt idx="26">
                  <c:v>0.55270167105089507</c:v>
                </c:pt>
                <c:pt idx="27">
                  <c:v>0.54599080097336006</c:v>
                </c:pt>
                <c:pt idx="28">
                  <c:v>0.53988690970222608</c:v>
                </c:pt>
                <c:pt idx="29">
                  <c:v>0.53418011082115824</c:v>
                </c:pt>
                <c:pt idx="30">
                  <c:v>0.52814008260959178</c:v>
                </c:pt>
                <c:pt idx="31">
                  <c:v>0.52168417263883282</c:v>
                </c:pt>
                <c:pt idx="32">
                  <c:v>0.51498264875436173</c:v>
                </c:pt>
                <c:pt idx="33">
                  <c:v>0.50886270875982265</c:v>
                </c:pt>
                <c:pt idx="34">
                  <c:v>0.50467068226293688</c:v>
                </c:pt>
                <c:pt idx="35">
                  <c:v>0.50120431162419921</c:v>
                </c:pt>
                <c:pt idx="36">
                  <c:v>0.49525321057820532</c:v>
                </c:pt>
                <c:pt idx="37">
                  <c:v>0.48999694304904207</c:v>
                </c:pt>
                <c:pt idx="38">
                  <c:v>0.48463409129952811</c:v>
                </c:pt>
                <c:pt idx="39">
                  <c:v>0.47973180857254855</c:v>
                </c:pt>
                <c:pt idx="40">
                  <c:v>0.47472863475199018</c:v>
                </c:pt>
                <c:pt idx="41">
                  <c:v>0.47008359150675982</c:v>
                </c:pt>
                <c:pt idx="42">
                  <c:v>0.46511864564216637</c:v>
                </c:pt>
                <c:pt idx="43">
                  <c:v>0.46165307844186093</c:v>
                </c:pt>
                <c:pt idx="44">
                  <c:v>0.45898664426235775</c:v>
                </c:pt>
                <c:pt idx="45">
                  <c:v>0.45530194760463399</c:v>
                </c:pt>
                <c:pt idx="46">
                  <c:v>0.45165919796333126</c:v>
                </c:pt>
                <c:pt idx="47">
                  <c:v>0.44768743083438178</c:v>
                </c:pt>
                <c:pt idx="48">
                  <c:v>0.44516004574345491</c:v>
                </c:pt>
                <c:pt idx="49">
                  <c:v>0.44216139263577969</c:v>
                </c:pt>
                <c:pt idx="50">
                  <c:v>0.43896512983841202</c:v>
                </c:pt>
                <c:pt idx="51">
                  <c:v>0.43674601391121193</c:v>
                </c:pt>
                <c:pt idx="52">
                  <c:v>0.43470980883765159</c:v>
                </c:pt>
                <c:pt idx="53">
                  <c:v>0.43292598897897844</c:v>
                </c:pt>
                <c:pt idx="54">
                  <c:v>0.43042132676915695</c:v>
                </c:pt>
                <c:pt idx="55">
                  <c:v>0.42767421464144595</c:v>
                </c:pt>
                <c:pt idx="56">
                  <c:v>0.4261087182037489</c:v>
                </c:pt>
                <c:pt idx="57">
                  <c:v>0.42336496637858384</c:v>
                </c:pt>
                <c:pt idx="58">
                  <c:v>0.42082579200410314</c:v>
                </c:pt>
                <c:pt idx="59">
                  <c:v>0.41859808994479725</c:v>
                </c:pt>
                <c:pt idx="60">
                  <c:v>0.41531841381018114</c:v>
                </c:pt>
              </c:numCache>
            </c:numRef>
          </c:val>
          <c:smooth val="0"/>
          <c:extLst>
            <c:ext xmlns:c16="http://schemas.microsoft.com/office/drawing/2014/chart" uri="{C3380CC4-5D6E-409C-BE32-E72D297353CC}">
              <c16:uniqueId val="{00000001-1555-4EFD-93D3-FE2997885F5D}"/>
            </c:ext>
          </c:extLst>
        </c:ser>
        <c:ser>
          <c:idx val="2"/>
          <c:order val="2"/>
          <c:tx>
            <c:strRef>
              <c:f>'Fig 2.43'!$D$7</c:f>
              <c:strCache>
                <c:ptCount val="1"/>
                <c:pt idx="0">
                  <c:v>1,5%</c:v>
                </c:pt>
              </c:strCache>
            </c:strRef>
          </c:tx>
          <c:spPr>
            <a:ln w="22225">
              <a:solidFill>
                <a:schemeClr val="accent5">
                  <a:lumMod val="75000"/>
                </a:schemeClr>
              </a:solidFill>
            </a:ln>
          </c:spPr>
          <c:marker>
            <c:symbol val="none"/>
          </c:marker>
          <c:cat>
            <c:numRef>
              <c:f>'Fig 2.43'!$E$4:$BN$4</c:f>
              <c:numCache>
                <c:formatCode>General</c:formatCode>
                <c:ptCount val="6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pt idx="42">
                  <c:v>2051</c:v>
                </c:pt>
                <c:pt idx="43">
                  <c:v>2052</c:v>
                </c:pt>
                <c:pt idx="44">
                  <c:v>2053</c:v>
                </c:pt>
                <c:pt idx="45">
                  <c:v>2054</c:v>
                </c:pt>
                <c:pt idx="46">
                  <c:v>2055</c:v>
                </c:pt>
                <c:pt idx="47">
                  <c:v>2056</c:v>
                </c:pt>
                <c:pt idx="48">
                  <c:v>2057</c:v>
                </c:pt>
                <c:pt idx="49">
                  <c:v>2058</c:v>
                </c:pt>
                <c:pt idx="50">
                  <c:v>2059</c:v>
                </c:pt>
                <c:pt idx="51">
                  <c:v>2060</c:v>
                </c:pt>
                <c:pt idx="52">
                  <c:v>2061</c:v>
                </c:pt>
                <c:pt idx="53">
                  <c:v>2062</c:v>
                </c:pt>
                <c:pt idx="54">
                  <c:v>2063</c:v>
                </c:pt>
                <c:pt idx="55">
                  <c:v>2064</c:v>
                </c:pt>
                <c:pt idx="56">
                  <c:v>2065</c:v>
                </c:pt>
                <c:pt idx="57">
                  <c:v>2066</c:v>
                </c:pt>
                <c:pt idx="58">
                  <c:v>2067</c:v>
                </c:pt>
                <c:pt idx="59">
                  <c:v>2068</c:v>
                </c:pt>
                <c:pt idx="60">
                  <c:v>2069</c:v>
                </c:pt>
                <c:pt idx="61">
                  <c:v>2070</c:v>
                </c:pt>
              </c:numCache>
            </c:numRef>
          </c:cat>
          <c:val>
            <c:numRef>
              <c:f>'Fig 2.43'!$F$7:$BN$7</c:f>
              <c:numCache>
                <c:formatCode>0.0%</c:formatCode>
                <c:ptCount val="61"/>
                <c:pt idx="7">
                  <c:v>0.65783293627030726</c:v>
                </c:pt>
                <c:pt idx="8">
                  <c:v>0.64543978156077364</c:v>
                </c:pt>
                <c:pt idx="9">
                  <c:v>0.64058487786669838</c:v>
                </c:pt>
                <c:pt idx="10">
                  <c:v>0.64153922547179687</c:v>
                </c:pt>
                <c:pt idx="11">
                  <c:v>0.63871272225661124</c:v>
                </c:pt>
                <c:pt idx="12">
                  <c:v>0.63621555754384018</c:v>
                </c:pt>
                <c:pt idx="13">
                  <c:v>0.6344647544611427</c:v>
                </c:pt>
                <c:pt idx="14">
                  <c:v>0.63014930439313954</c:v>
                </c:pt>
                <c:pt idx="15">
                  <c:v>0.62516736496717651</c:v>
                </c:pt>
                <c:pt idx="16">
                  <c:v>0.61894818627533921</c:v>
                </c:pt>
                <c:pt idx="17">
                  <c:v>0.61333107585727353</c:v>
                </c:pt>
                <c:pt idx="18">
                  <c:v>0.60702385647006063</c:v>
                </c:pt>
                <c:pt idx="19">
                  <c:v>0.60251907783660996</c:v>
                </c:pt>
                <c:pt idx="20">
                  <c:v>0.59720119572556352</c:v>
                </c:pt>
                <c:pt idx="21">
                  <c:v>0.59090493815942413</c:v>
                </c:pt>
                <c:pt idx="22">
                  <c:v>0.58460592558497282</c:v>
                </c:pt>
                <c:pt idx="23">
                  <c:v>0.58088999222023951</c:v>
                </c:pt>
                <c:pt idx="24">
                  <c:v>0.57489422873051643</c:v>
                </c:pt>
                <c:pt idx="25">
                  <c:v>0.56949814538477095</c:v>
                </c:pt>
                <c:pt idx="26">
                  <c:v>0.56360717874998867</c:v>
                </c:pt>
                <c:pt idx="27">
                  <c:v>0.55775840871084448</c:v>
                </c:pt>
                <c:pt idx="28">
                  <c:v>0.55248274764790462</c:v>
                </c:pt>
                <c:pt idx="29">
                  <c:v>0.54757905100318249</c:v>
                </c:pt>
                <c:pt idx="30">
                  <c:v>0.54230016144670024</c:v>
                </c:pt>
                <c:pt idx="31">
                  <c:v>0.53655087157604742</c:v>
                </c:pt>
                <c:pt idx="32">
                  <c:v>0.53050241839013068</c:v>
                </c:pt>
                <c:pt idx="33">
                  <c:v>0.52500920810328855</c:v>
                </c:pt>
                <c:pt idx="34">
                  <c:v>0.52146939406301362</c:v>
                </c:pt>
                <c:pt idx="35">
                  <c:v>0.51864749616240935</c:v>
                </c:pt>
                <c:pt idx="36">
                  <c:v>0.51323152033951058</c:v>
                </c:pt>
                <c:pt idx="37">
                  <c:v>0.5084931487790556</c:v>
                </c:pt>
                <c:pt idx="38">
                  <c:v>0.50359980477695121</c:v>
                </c:pt>
                <c:pt idx="39">
                  <c:v>0.49916627784525913</c:v>
                </c:pt>
                <c:pt idx="40">
                  <c:v>0.49460332616337443</c:v>
                </c:pt>
                <c:pt idx="41">
                  <c:v>0.49037934803345751</c:v>
                </c:pt>
                <c:pt idx="42">
                  <c:v>0.48577868467612551</c:v>
                </c:pt>
                <c:pt idx="43">
                  <c:v>0.48270371308118831</c:v>
                </c:pt>
                <c:pt idx="44">
                  <c:v>0.4801386079603685</c:v>
                </c:pt>
                <c:pt idx="45">
                  <c:v>0.47718317325888371</c:v>
                </c:pt>
                <c:pt idx="46">
                  <c:v>0.47381396816887245</c:v>
                </c:pt>
                <c:pt idx="47">
                  <c:v>0.47006693130305782</c:v>
                </c:pt>
                <c:pt idx="48">
                  <c:v>0.46784378443846875</c:v>
                </c:pt>
                <c:pt idx="49">
                  <c:v>0.4650947934746571</c:v>
                </c:pt>
                <c:pt idx="50">
                  <c:v>0.46214648106978273</c:v>
                </c:pt>
                <c:pt idx="51">
                  <c:v>0.46020209707482912</c:v>
                </c:pt>
                <c:pt idx="52">
                  <c:v>0.45843737652044725</c:v>
                </c:pt>
                <c:pt idx="53">
                  <c:v>0.45692370699942703</c:v>
                </c:pt>
                <c:pt idx="54">
                  <c:v>0.45461406769640478</c:v>
                </c:pt>
                <c:pt idx="55">
                  <c:v>0.45202653112013319</c:v>
                </c:pt>
                <c:pt idx="56">
                  <c:v>0.45068029934465492</c:v>
                </c:pt>
                <c:pt idx="57">
                  <c:v>0.44806127964066722</c:v>
                </c:pt>
                <c:pt idx="58">
                  <c:v>0.44563633880666487</c:v>
                </c:pt>
                <c:pt idx="59">
                  <c:v>0.4435305050126393</c:v>
                </c:pt>
                <c:pt idx="60">
                  <c:v>0.44029617175239233</c:v>
                </c:pt>
              </c:numCache>
            </c:numRef>
          </c:val>
          <c:smooth val="0"/>
          <c:extLst>
            <c:ext xmlns:c16="http://schemas.microsoft.com/office/drawing/2014/chart" uri="{C3380CC4-5D6E-409C-BE32-E72D297353CC}">
              <c16:uniqueId val="{00000002-1555-4EFD-93D3-FE2997885F5D}"/>
            </c:ext>
          </c:extLst>
        </c:ser>
        <c:ser>
          <c:idx val="3"/>
          <c:order val="3"/>
          <c:tx>
            <c:strRef>
              <c:f>'Fig 2.43'!$D$8</c:f>
              <c:strCache>
                <c:ptCount val="1"/>
                <c:pt idx="0">
                  <c:v>1,3%</c:v>
                </c:pt>
              </c:strCache>
            </c:strRef>
          </c:tx>
          <c:spPr>
            <a:ln w="22225">
              <a:solidFill>
                <a:schemeClr val="accent6">
                  <a:lumMod val="75000"/>
                </a:schemeClr>
              </a:solidFill>
            </a:ln>
          </c:spPr>
          <c:marker>
            <c:symbol val="none"/>
          </c:marker>
          <c:cat>
            <c:numRef>
              <c:f>'Fig 2.43'!$E$4:$BN$4</c:f>
              <c:numCache>
                <c:formatCode>General</c:formatCode>
                <c:ptCount val="6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pt idx="42">
                  <c:v>2051</c:v>
                </c:pt>
                <c:pt idx="43">
                  <c:v>2052</c:v>
                </c:pt>
                <c:pt idx="44">
                  <c:v>2053</c:v>
                </c:pt>
                <c:pt idx="45">
                  <c:v>2054</c:v>
                </c:pt>
                <c:pt idx="46">
                  <c:v>2055</c:v>
                </c:pt>
                <c:pt idx="47">
                  <c:v>2056</c:v>
                </c:pt>
                <c:pt idx="48">
                  <c:v>2057</c:v>
                </c:pt>
                <c:pt idx="49">
                  <c:v>2058</c:v>
                </c:pt>
                <c:pt idx="50">
                  <c:v>2059</c:v>
                </c:pt>
                <c:pt idx="51">
                  <c:v>2060</c:v>
                </c:pt>
                <c:pt idx="52">
                  <c:v>2061</c:v>
                </c:pt>
                <c:pt idx="53">
                  <c:v>2062</c:v>
                </c:pt>
                <c:pt idx="54">
                  <c:v>2063</c:v>
                </c:pt>
                <c:pt idx="55">
                  <c:v>2064</c:v>
                </c:pt>
                <c:pt idx="56">
                  <c:v>2065</c:v>
                </c:pt>
                <c:pt idx="57">
                  <c:v>2066</c:v>
                </c:pt>
                <c:pt idx="58">
                  <c:v>2067</c:v>
                </c:pt>
                <c:pt idx="59">
                  <c:v>2068</c:v>
                </c:pt>
                <c:pt idx="60">
                  <c:v>2069</c:v>
                </c:pt>
                <c:pt idx="61">
                  <c:v>2070</c:v>
                </c:pt>
              </c:numCache>
            </c:numRef>
          </c:cat>
          <c:val>
            <c:numRef>
              <c:f>'Fig 2.43'!$F$8:$BN$8</c:f>
              <c:numCache>
                <c:formatCode>0.0%</c:formatCode>
                <c:ptCount val="61"/>
                <c:pt idx="7">
                  <c:v>0.65783293627030726</c:v>
                </c:pt>
                <c:pt idx="8">
                  <c:v>0.64543978156077364</c:v>
                </c:pt>
                <c:pt idx="9">
                  <c:v>0.64058487786669838</c:v>
                </c:pt>
                <c:pt idx="10">
                  <c:v>0.64153922547179687</c:v>
                </c:pt>
                <c:pt idx="11">
                  <c:v>0.63871458901672784</c:v>
                </c:pt>
                <c:pt idx="12">
                  <c:v>0.6362155301398047</c:v>
                </c:pt>
                <c:pt idx="13">
                  <c:v>0.63458541689430747</c:v>
                </c:pt>
                <c:pt idx="14">
                  <c:v>0.63047847063206452</c:v>
                </c:pt>
                <c:pt idx="15">
                  <c:v>0.6257951469206392</c:v>
                </c:pt>
                <c:pt idx="16">
                  <c:v>0.61995945677917852</c:v>
                </c:pt>
                <c:pt idx="17">
                  <c:v>0.61480385036397922</c:v>
                </c:pt>
                <c:pt idx="18">
                  <c:v>0.60903065966406034</c:v>
                </c:pt>
                <c:pt idx="19">
                  <c:v>0.60513966865968238</c:v>
                </c:pt>
                <c:pt idx="20">
                  <c:v>0.60049681703907554</c:v>
                </c:pt>
                <c:pt idx="21">
                  <c:v>0.59493348595778284</c:v>
                </c:pt>
                <c:pt idx="22">
                  <c:v>0.58942865970292968</c:v>
                </c:pt>
                <c:pt idx="23">
                  <c:v>0.58647667714089369</c:v>
                </c:pt>
                <c:pt idx="24">
                  <c:v>0.58118929061754143</c:v>
                </c:pt>
                <c:pt idx="25">
                  <c:v>0.57648362344677495</c:v>
                </c:pt>
                <c:pt idx="26">
                  <c:v>0.57124762081998459</c:v>
                </c:pt>
                <c:pt idx="27">
                  <c:v>0.56602479080934587</c:v>
                </c:pt>
                <c:pt idx="28">
                  <c:v>0.56135177540275749</c:v>
                </c:pt>
                <c:pt idx="29">
                  <c:v>0.55703000134897496</c:v>
                </c:pt>
                <c:pt idx="30">
                  <c:v>0.55229679841318557</c:v>
                </c:pt>
                <c:pt idx="31">
                  <c:v>0.54705871243446058</c:v>
                </c:pt>
                <c:pt idx="32">
                  <c:v>0.54148344662399828</c:v>
                </c:pt>
                <c:pt idx="33">
                  <c:v>0.53644714939789984</c:v>
                </c:pt>
                <c:pt idx="34">
                  <c:v>0.53338139089367254</c:v>
                </c:pt>
                <c:pt idx="35">
                  <c:v>0.5310374374494693</c:v>
                </c:pt>
                <c:pt idx="36">
                  <c:v>0.52600504943499404</c:v>
                </c:pt>
                <c:pt idx="37">
                  <c:v>0.52164868876816961</c:v>
                </c:pt>
                <c:pt idx="38">
                  <c:v>0.5171059248521056</c:v>
                </c:pt>
                <c:pt idx="39">
                  <c:v>0.51301425131852041</c:v>
                </c:pt>
                <c:pt idx="40">
                  <c:v>0.50876224555925476</c:v>
                </c:pt>
                <c:pt idx="41">
                  <c:v>0.50483586814029291</c:v>
                </c:pt>
                <c:pt idx="42">
                  <c:v>0.5004951227123311</c:v>
                </c:pt>
                <c:pt idx="43">
                  <c:v>0.49769796566077767</c:v>
                </c:pt>
                <c:pt idx="44">
                  <c:v>0.49543581080994786</c:v>
                </c:pt>
                <c:pt idx="45">
                  <c:v>0.49277123585985771</c:v>
                </c:pt>
                <c:pt idx="46">
                  <c:v>0.4896272960541847</c:v>
                </c:pt>
                <c:pt idx="47">
                  <c:v>0.48607022585206011</c:v>
                </c:pt>
                <c:pt idx="48">
                  <c:v>0.4840685089506625</c:v>
                </c:pt>
                <c:pt idx="49">
                  <c:v>0.48149955987181453</c:v>
                </c:pt>
                <c:pt idx="50">
                  <c:v>0.47870156262892022</c:v>
                </c:pt>
                <c:pt idx="51">
                  <c:v>0.4769207397337018</c:v>
                </c:pt>
                <c:pt idx="52">
                  <c:v>0.47530357409776619</c:v>
                </c:pt>
                <c:pt idx="53">
                  <c:v>0.47392560391910493</c:v>
                </c:pt>
                <c:pt idx="54">
                  <c:v>0.47169529643750002</c:v>
                </c:pt>
                <c:pt idx="55">
                  <c:v>0.46915099349682499</c:v>
                </c:pt>
                <c:pt idx="56">
                  <c:v>0.46787696438447268</c:v>
                </c:pt>
                <c:pt idx="57">
                  <c:v>0.46525405981752388</c:v>
                </c:pt>
                <c:pt idx="58">
                  <c:v>0.46281064176348186</c:v>
                </c:pt>
                <c:pt idx="59">
                  <c:v>0.46067677724073547</c:v>
                </c:pt>
                <c:pt idx="60">
                  <c:v>0.45735247110946059</c:v>
                </c:pt>
              </c:numCache>
            </c:numRef>
          </c:val>
          <c:smooth val="0"/>
          <c:extLst>
            <c:ext xmlns:c16="http://schemas.microsoft.com/office/drawing/2014/chart" uri="{C3380CC4-5D6E-409C-BE32-E72D297353CC}">
              <c16:uniqueId val="{00000003-1555-4EFD-93D3-FE2997885F5D}"/>
            </c:ext>
          </c:extLst>
        </c:ser>
        <c:ser>
          <c:idx val="4"/>
          <c:order val="4"/>
          <c:tx>
            <c:strRef>
              <c:f>'Fig 2.43'!$D$9</c:f>
              <c:strCache>
                <c:ptCount val="1"/>
                <c:pt idx="0">
                  <c:v>1%</c:v>
                </c:pt>
              </c:strCache>
            </c:strRef>
          </c:tx>
          <c:spPr>
            <a:ln w="22225">
              <a:solidFill>
                <a:srgbClr val="800000"/>
              </a:solidFill>
            </a:ln>
          </c:spPr>
          <c:marker>
            <c:symbol val="none"/>
          </c:marker>
          <c:cat>
            <c:numRef>
              <c:f>'Fig 2.43'!$E$4:$BN$4</c:f>
              <c:numCache>
                <c:formatCode>General</c:formatCode>
                <c:ptCount val="6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pt idx="42">
                  <c:v>2051</c:v>
                </c:pt>
                <c:pt idx="43">
                  <c:v>2052</c:v>
                </c:pt>
                <c:pt idx="44">
                  <c:v>2053</c:v>
                </c:pt>
                <c:pt idx="45">
                  <c:v>2054</c:v>
                </c:pt>
                <c:pt idx="46">
                  <c:v>2055</c:v>
                </c:pt>
                <c:pt idx="47">
                  <c:v>2056</c:v>
                </c:pt>
                <c:pt idx="48">
                  <c:v>2057</c:v>
                </c:pt>
                <c:pt idx="49">
                  <c:v>2058</c:v>
                </c:pt>
                <c:pt idx="50">
                  <c:v>2059</c:v>
                </c:pt>
                <c:pt idx="51">
                  <c:v>2060</c:v>
                </c:pt>
                <c:pt idx="52">
                  <c:v>2061</c:v>
                </c:pt>
                <c:pt idx="53">
                  <c:v>2062</c:v>
                </c:pt>
                <c:pt idx="54">
                  <c:v>2063</c:v>
                </c:pt>
                <c:pt idx="55">
                  <c:v>2064</c:v>
                </c:pt>
                <c:pt idx="56">
                  <c:v>2065</c:v>
                </c:pt>
                <c:pt idx="57">
                  <c:v>2066</c:v>
                </c:pt>
                <c:pt idx="58">
                  <c:v>2067</c:v>
                </c:pt>
                <c:pt idx="59">
                  <c:v>2068</c:v>
                </c:pt>
                <c:pt idx="60">
                  <c:v>2069</c:v>
                </c:pt>
                <c:pt idx="61">
                  <c:v>2070</c:v>
                </c:pt>
              </c:numCache>
            </c:numRef>
          </c:cat>
          <c:val>
            <c:numRef>
              <c:f>'Fig 2.43'!$F$9:$BN$9</c:f>
              <c:numCache>
                <c:formatCode>0.0%</c:formatCode>
                <c:ptCount val="61"/>
                <c:pt idx="7">
                  <c:v>0.65783293627030726</c:v>
                </c:pt>
                <c:pt idx="8">
                  <c:v>0.64543978156077364</c:v>
                </c:pt>
                <c:pt idx="9">
                  <c:v>0.64058487786669838</c:v>
                </c:pt>
                <c:pt idx="10">
                  <c:v>0.64153922547179687</c:v>
                </c:pt>
                <c:pt idx="11">
                  <c:v>0.63871272225661124</c:v>
                </c:pt>
                <c:pt idx="12">
                  <c:v>0.63621555754384018</c:v>
                </c:pt>
                <c:pt idx="13">
                  <c:v>0.63476425247841373</c:v>
                </c:pt>
                <c:pt idx="14">
                  <c:v>0.63097576597323035</c:v>
                </c:pt>
                <c:pt idx="15">
                  <c:v>0.62673465365340641</c:v>
                </c:pt>
                <c:pt idx="16">
                  <c:v>0.62146601498700638</c:v>
                </c:pt>
                <c:pt idx="17">
                  <c:v>0.61699698162739391</c:v>
                </c:pt>
                <c:pt idx="18">
                  <c:v>0.61202174158657063</c:v>
                </c:pt>
                <c:pt idx="19">
                  <c:v>0.60904241030425854</c:v>
                </c:pt>
                <c:pt idx="20">
                  <c:v>0.60542350283215407</c:v>
                </c:pt>
                <c:pt idx="21">
                  <c:v>0.60097603908132402</c:v>
                </c:pt>
                <c:pt idx="22">
                  <c:v>0.5966703082907221</c:v>
                </c:pt>
                <c:pt idx="23">
                  <c:v>0.59488004181078002</c:v>
                </c:pt>
                <c:pt idx="24">
                  <c:v>0.59068609154781127</c:v>
                </c:pt>
                <c:pt idx="25">
                  <c:v>0.58703646363597817</c:v>
                </c:pt>
                <c:pt idx="26">
                  <c:v>0.58282603467272664</c:v>
                </c:pt>
                <c:pt idx="27">
                  <c:v>0.57857611738395454</c:v>
                </c:pt>
                <c:pt idx="28">
                  <c:v>0.57485374036133752</c:v>
                </c:pt>
                <c:pt idx="29">
                  <c:v>0.57145689855785353</c:v>
                </c:pt>
                <c:pt idx="30">
                  <c:v>0.56760832748281775</c:v>
                </c:pt>
                <c:pt idx="31">
                  <c:v>0.56319501246872283</c:v>
                </c:pt>
                <c:pt idx="32">
                  <c:v>0.5583878521624599</c:v>
                </c:pt>
                <c:pt idx="33">
                  <c:v>0.55411185594428125</c:v>
                </c:pt>
                <c:pt idx="34">
                  <c:v>0.55184943967198707</c:v>
                </c:pt>
                <c:pt idx="35">
                  <c:v>0.55028351457794755</c:v>
                </c:pt>
                <c:pt idx="36">
                  <c:v>0.54591339982452014</c:v>
                </c:pt>
                <c:pt idx="37">
                  <c:v>0.5422001400548031</c:v>
                </c:pt>
                <c:pt idx="38">
                  <c:v>0.53826438383360398</c:v>
                </c:pt>
                <c:pt idx="39">
                  <c:v>0.53476413956504587</c:v>
                </c:pt>
                <c:pt idx="40">
                  <c:v>0.53106241023958067</c:v>
                </c:pt>
                <c:pt idx="41">
                  <c:v>0.52767186771642893</c:v>
                </c:pt>
                <c:pt idx="42">
                  <c:v>0.52382500242256547</c:v>
                </c:pt>
                <c:pt idx="43">
                  <c:v>0.52175553817230447</c:v>
                </c:pt>
                <c:pt idx="44">
                  <c:v>0.51976283782262456</c:v>
                </c:pt>
                <c:pt idx="45">
                  <c:v>0.51712802430956473</c:v>
                </c:pt>
                <c:pt idx="46">
                  <c:v>0.51444156184362089</c:v>
                </c:pt>
                <c:pt idx="47">
                  <c:v>0.5112862487021016</c:v>
                </c:pt>
                <c:pt idx="48">
                  <c:v>0.50973217552024264</c:v>
                </c:pt>
                <c:pt idx="49">
                  <c:v>0.50755028442792016</c:v>
                </c:pt>
                <c:pt idx="50">
                  <c:v>0.50509328649125829</c:v>
                </c:pt>
                <c:pt idx="51">
                  <c:v>0.50366756125145806</c:v>
                </c:pt>
                <c:pt idx="52">
                  <c:v>0.50238225881137988</c:v>
                </c:pt>
                <c:pt idx="53">
                  <c:v>0.50131785174912569</c:v>
                </c:pt>
                <c:pt idx="54">
                  <c:v>0.49931257286322611</c:v>
                </c:pt>
                <c:pt idx="55">
                  <c:v>0.49693461171065023</c:v>
                </c:pt>
                <c:pt idx="56">
                  <c:v>0.49586247895506846</c:v>
                </c:pt>
                <c:pt idx="57">
                  <c:v>0.49332658824469899</c:v>
                </c:pt>
                <c:pt idx="58">
                  <c:v>0.49095431578794829</c:v>
                </c:pt>
                <c:pt idx="59">
                  <c:v>0.4888760132763364</c:v>
                </c:pt>
                <c:pt idx="60">
                  <c:v>0.4855041040760974</c:v>
                </c:pt>
              </c:numCache>
            </c:numRef>
          </c:val>
          <c:smooth val="0"/>
          <c:extLst>
            <c:ext xmlns:c16="http://schemas.microsoft.com/office/drawing/2014/chart" uri="{C3380CC4-5D6E-409C-BE32-E72D297353CC}">
              <c16:uniqueId val="{00000004-1555-4EFD-93D3-FE2997885F5D}"/>
            </c:ext>
          </c:extLst>
        </c:ser>
        <c:dLbls>
          <c:showLegendKey val="0"/>
          <c:showVal val="0"/>
          <c:showCatName val="0"/>
          <c:showSerName val="0"/>
          <c:showPercent val="0"/>
          <c:showBubbleSize val="0"/>
        </c:dLbls>
        <c:smooth val="0"/>
        <c:axId val="171658624"/>
        <c:axId val="171664512"/>
      </c:lineChart>
      <c:catAx>
        <c:axId val="171658624"/>
        <c:scaling>
          <c:orientation val="minMax"/>
        </c:scaling>
        <c:delete val="0"/>
        <c:axPos val="b"/>
        <c:numFmt formatCode="General" sourceLinked="1"/>
        <c:majorTickMark val="out"/>
        <c:minorTickMark val="none"/>
        <c:tickLblPos val="nextTo"/>
        <c:txPr>
          <a:bodyPr rot="-5400000" vert="horz"/>
          <a:lstStyle/>
          <a:p>
            <a:pPr>
              <a:defRPr sz="1100"/>
            </a:pPr>
            <a:endParaRPr lang="fr-FR"/>
          </a:p>
        </c:txPr>
        <c:crossAx val="171664512"/>
        <c:crosses val="autoZero"/>
        <c:auto val="1"/>
        <c:lblAlgn val="ctr"/>
        <c:lblOffset val="100"/>
        <c:tickLblSkip val="5"/>
        <c:noMultiLvlLbl val="0"/>
      </c:catAx>
      <c:valAx>
        <c:axId val="171664512"/>
        <c:scaling>
          <c:orientation val="minMax"/>
          <c:max val="0.71000000000000019"/>
          <c:min val="0.4"/>
        </c:scaling>
        <c:delete val="0"/>
        <c:axPos val="l"/>
        <c:majorGridlines/>
        <c:numFmt formatCode="0%" sourceLinked="0"/>
        <c:majorTickMark val="out"/>
        <c:minorTickMark val="none"/>
        <c:tickLblPos val="nextTo"/>
        <c:txPr>
          <a:bodyPr/>
          <a:lstStyle/>
          <a:p>
            <a:pPr>
              <a:defRPr sz="1200"/>
            </a:pPr>
            <a:endParaRPr lang="fr-FR"/>
          </a:p>
        </c:txPr>
        <c:crossAx val="171658624"/>
        <c:crosses val="autoZero"/>
        <c:crossBetween val="between"/>
        <c:majorUnit val="0.1"/>
      </c:valAx>
    </c:plotArea>
    <c:legend>
      <c:legendPos val="b"/>
      <c:layout>
        <c:manualLayout>
          <c:xMode val="edge"/>
          <c:yMode val="edge"/>
          <c:x val="1.6152222222222221E-2"/>
          <c:y val="0.87075555555555573"/>
          <c:w val="0.97710296296296195"/>
          <c:h val="0.12924444444444447"/>
        </c:manualLayout>
      </c:layout>
      <c:overlay val="0"/>
      <c:txPr>
        <a:bodyPr/>
        <a:lstStyle/>
        <a:p>
          <a:pPr>
            <a:defRPr sz="1200"/>
          </a:pPr>
          <a:endParaRPr lang="fr-FR"/>
        </a:p>
      </c:txPr>
    </c:legend>
    <c:plotVisOnly val="1"/>
    <c:dispBlanksAs val="gap"/>
    <c:showDLblsOverMax val="0"/>
  </c:chart>
  <c:printSettings>
    <c:headerFooter/>
    <c:pageMargins b="0.75000000000000089" l="0.70000000000000062" r="0.70000000000000062" t="0.75000000000000089" header="0.30000000000000032" footer="0.3000000000000003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27386155564249"/>
          <c:y val="3.2064285714285712E-2"/>
          <c:w val="0.86507803155275154"/>
          <c:h val="0.70847827474057634"/>
        </c:manualLayout>
      </c:layout>
      <c:lineChart>
        <c:grouping val="standard"/>
        <c:varyColors val="0"/>
        <c:ser>
          <c:idx val="5"/>
          <c:order val="0"/>
          <c:tx>
            <c:strRef>
              <c:f>'Fig 2.44'!$D$5</c:f>
              <c:strCache>
                <c:ptCount val="1"/>
                <c:pt idx="0">
                  <c:v>Obs</c:v>
                </c:pt>
              </c:strCache>
            </c:strRef>
          </c:tx>
          <c:spPr>
            <a:ln w="63500">
              <a:noFill/>
            </a:ln>
          </c:spPr>
          <c:marker>
            <c:symbol val="circle"/>
            <c:size val="6"/>
            <c:spPr>
              <a:solidFill>
                <a:schemeClr val="bg1">
                  <a:lumMod val="50000"/>
                </a:schemeClr>
              </a:solidFill>
              <a:ln>
                <a:noFill/>
              </a:ln>
            </c:spPr>
          </c:marker>
          <c:cat>
            <c:numRef>
              <c:f>'Fig 2.44'!$E$4:$DA$4</c:f>
              <c:numCache>
                <c:formatCode>General</c:formatCode>
                <c:ptCount val="10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numCache>
            </c:numRef>
          </c:cat>
          <c:val>
            <c:numRef>
              <c:f>'Fig 2.44'!$E$5:$DA$5</c:f>
              <c:numCache>
                <c:formatCode>0.0%</c:formatCode>
                <c:ptCount val="101"/>
                <c:pt idx="0">
                  <c:v>0.70516923995422809</c:v>
                </c:pt>
                <c:pt idx="5">
                  <c:v>0.76065453497360114</c:v>
                </c:pt>
                <c:pt idx="9">
                  <c:v>0.80036249451640462</c:v>
                </c:pt>
                <c:pt idx="14">
                  <c:v>0.85056929192211816</c:v>
                </c:pt>
                <c:pt idx="20">
                  <c:v>0.89143062712276877</c:v>
                </c:pt>
                <c:pt idx="26">
                  <c:v>0.97611423012221565</c:v>
                </c:pt>
                <c:pt idx="27">
                  <c:v>1.0218524121701127</c:v>
                </c:pt>
                <c:pt idx="28">
                  <c:v>1.0272277227722773</c:v>
                </c:pt>
                <c:pt idx="29">
                  <c:v>1.0304249839021249</c:v>
                </c:pt>
                <c:pt idx="30">
                  <c:v>1.0301365562706011</c:v>
                </c:pt>
                <c:pt idx="31">
                  <c:v>1.019009658132761</c:v>
                </c:pt>
                <c:pt idx="32">
                  <c:v>1.0149659863945579</c:v>
                </c:pt>
                <c:pt idx="33">
                  <c:v>1.0142835663809953</c:v>
                </c:pt>
                <c:pt idx="34">
                  <c:v>1.0168092450847965</c:v>
                </c:pt>
                <c:pt idx="35">
                  <c:v>1.0240320427236316</c:v>
                </c:pt>
                <c:pt idx="36">
                  <c:v>1.0258055110074356</c:v>
                </c:pt>
                <c:pt idx="37">
                  <c:v>1.0262932266361817</c:v>
                </c:pt>
                <c:pt idx="38">
                  <c:v>1.0197628458498025</c:v>
                </c:pt>
                <c:pt idx="39">
                  <c:v>1.0204367301231803</c:v>
                </c:pt>
                <c:pt idx="40">
                  <c:v>1.020940946530783</c:v>
                </c:pt>
                <c:pt idx="41">
                  <c:v>1.0253182263253602</c:v>
                </c:pt>
                <c:pt idx="42">
                  <c:v>1.0521335590606786</c:v>
                </c:pt>
                <c:pt idx="43">
                  <c:v>1.0592047751447018</c:v>
                </c:pt>
                <c:pt idx="44">
                  <c:v>1.0613718090380553</c:v>
                </c:pt>
                <c:pt idx="45">
                  <c:v>1.0564160864004546</c:v>
                </c:pt>
                <c:pt idx="46">
                  <c:v>1.0560866794136392</c:v>
                </c:pt>
              </c:numCache>
            </c:numRef>
          </c:val>
          <c:smooth val="0"/>
          <c:extLst>
            <c:ext xmlns:c16="http://schemas.microsoft.com/office/drawing/2014/chart" uri="{C3380CC4-5D6E-409C-BE32-E72D297353CC}">
              <c16:uniqueId val="{00000000-CF5A-46F6-9816-6F7056C263C3}"/>
            </c:ext>
          </c:extLst>
        </c:ser>
        <c:ser>
          <c:idx val="1"/>
          <c:order val="1"/>
          <c:tx>
            <c:strRef>
              <c:f>'Fig 2.44'!$D$6</c:f>
              <c:strCache>
                <c:ptCount val="1"/>
                <c:pt idx="0">
                  <c:v>1,8%</c:v>
                </c:pt>
              </c:strCache>
            </c:strRef>
          </c:tx>
          <c:spPr>
            <a:ln w="22225">
              <a:solidFill>
                <a:srgbClr val="006600"/>
              </a:solidFill>
            </a:ln>
          </c:spPr>
          <c:marker>
            <c:symbol val="none"/>
          </c:marker>
          <c:cat>
            <c:numRef>
              <c:f>'Fig 2.44'!$E$4:$DA$4</c:f>
              <c:numCache>
                <c:formatCode>General</c:formatCode>
                <c:ptCount val="10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numCache>
            </c:numRef>
          </c:cat>
          <c:val>
            <c:numRef>
              <c:f>'Fig 2.44'!$E$6:$DA$6</c:f>
              <c:numCache>
                <c:formatCode>0.0%</c:formatCode>
                <c:ptCount val="101"/>
                <c:pt idx="46">
                  <c:v>1.056</c:v>
                </c:pt>
                <c:pt idx="47">
                  <c:v>1.0615805869740682</c:v>
                </c:pt>
                <c:pt idx="48">
                  <c:v>1.0499182774590512</c:v>
                </c:pt>
                <c:pt idx="49">
                  <c:v>1.0470699385513702</c:v>
                </c:pt>
                <c:pt idx="50">
                  <c:v>1.0489495673504663</c:v>
                </c:pt>
                <c:pt idx="51">
                  <c:v>1.0444978613346496</c:v>
                </c:pt>
                <c:pt idx="52">
                  <c:v>1.0403022387347998</c:v>
                </c:pt>
                <c:pt idx="53">
                  <c:v>1.0364778070581602</c:v>
                </c:pt>
                <c:pt idx="54">
                  <c:v>1.0301235120414267</c:v>
                </c:pt>
                <c:pt idx="55">
                  <c:v>1.023205651892521</c:v>
                </c:pt>
                <c:pt idx="56">
                  <c:v>1.0146490299603512</c:v>
                </c:pt>
                <c:pt idx="57">
                  <c:v>1.0072568003694489</c:v>
                </c:pt>
                <c:pt idx="58">
                  <c:v>0.99964984591505446</c:v>
                </c:pt>
                <c:pt idx="59">
                  <c:v>0.99539571726009179</c:v>
                </c:pt>
                <c:pt idx="60">
                  <c:v>0.98978002888104588</c:v>
                </c:pt>
                <c:pt idx="61">
                  <c:v>0.98216642386427544</c:v>
                </c:pt>
                <c:pt idx="62">
                  <c:v>0.97328437820915148</c:v>
                </c:pt>
                <c:pt idx="63">
                  <c:v>0.96773722347289726</c:v>
                </c:pt>
                <c:pt idx="64">
                  <c:v>0.9594506560927728</c:v>
                </c:pt>
                <c:pt idx="65">
                  <c:v>0.95121994579566105</c:v>
                </c:pt>
                <c:pt idx="66">
                  <c:v>0.94318729793296452</c:v>
                </c:pt>
                <c:pt idx="67">
                  <c:v>0.9349734927384169</c:v>
                </c:pt>
                <c:pt idx="68">
                  <c:v>0.92736048568899665</c:v>
                </c:pt>
                <c:pt idx="69">
                  <c:v>0.9200827096203773</c:v>
                </c:pt>
                <c:pt idx="70">
                  <c:v>0.91371516655330021</c:v>
                </c:pt>
                <c:pt idx="71">
                  <c:v>0.90706382691344078</c:v>
                </c:pt>
                <c:pt idx="72">
                  <c:v>0.9002733084733473</c:v>
                </c:pt>
                <c:pt idx="73">
                  <c:v>0.89352566959671753</c:v>
                </c:pt>
                <c:pt idx="74">
                  <c:v>0.88818750545158209</c:v>
                </c:pt>
                <c:pt idx="75">
                  <c:v>0.88342674221228856</c:v>
                </c:pt>
                <c:pt idx="76">
                  <c:v>0.87900411864724903</c:v>
                </c:pt>
                <c:pt idx="77">
                  <c:v>0.87348252500028778</c:v>
                </c:pt>
                <c:pt idx="78">
                  <c:v>0.86791249378868285</c:v>
                </c:pt>
                <c:pt idx="79">
                  <c:v>0.86174800255989703</c:v>
                </c:pt>
                <c:pt idx="80">
                  <c:v>0.85589270376356452</c:v>
                </c:pt>
                <c:pt idx="81">
                  <c:v>0.84991800578795484</c:v>
                </c:pt>
                <c:pt idx="82">
                  <c:v>0.84480728235951108</c:v>
                </c:pt>
                <c:pt idx="83">
                  <c:v>0.84072211994853863</c:v>
                </c:pt>
                <c:pt idx="84">
                  <c:v>0.83672282729435177</c:v>
                </c:pt>
                <c:pt idx="85">
                  <c:v>0.83223089888617974</c:v>
                </c:pt>
                <c:pt idx="86">
                  <c:v>0.82684416392363602</c:v>
                </c:pt>
                <c:pt idx="87">
                  <c:v>0.82299984993758957</c:v>
                </c:pt>
                <c:pt idx="88">
                  <c:v>0.82012096975889914</c:v>
                </c:pt>
                <c:pt idx="89">
                  <c:v>0.81801937998177598</c:v>
                </c:pt>
                <c:pt idx="90">
                  <c:v>0.81530636664233969</c:v>
                </c:pt>
                <c:pt idx="91">
                  <c:v>0.81232825188078905</c:v>
                </c:pt>
                <c:pt idx="92">
                  <c:v>0.80929633435431991</c:v>
                </c:pt>
                <c:pt idx="93">
                  <c:v>0.80604155212221296</c:v>
                </c:pt>
                <c:pt idx="94">
                  <c:v>0.80228166105457976</c:v>
                </c:pt>
                <c:pt idx="95">
                  <c:v>0.79837603126598378</c:v>
                </c:pt>
                <c:pt idx="96">
                  <c:v>0.79436641663734164</c:v>
                </c:pt>
                <c:pt idx="97">
                  <c:v>0.79111046780721683</c:v>
                </c:pt>
                <c:pt idx="98">
                  <c:v>0.78843878696637049</c:v>
                </c:pt>
                <c:pt idx="99">
                  <c:v>0.7865587368287843</c:v>
                </c:pt>
                <c:pt idx="100">
                  <c:v>0.78323336492939377</c:v>
                </c:pt>
              </c:numCache>
            </c:numRef>
          </c:val>
          <c:smooth val="0"/>
          <c:extLst>
            <c:ext xmlns:c16="http://schemas.microsoft.com/office/drawing/2014/chart" uri="{C3380CC4-5D6E-409C-BE32-E72D297353CC}">
              <c16:uniqueId val="{00000001-CF5A-46F6-9816-6F7056C263C3}"/>
            </c:ext>
          </c:extLst>
        </c:ser>
        <c:ser>
          <c:idx val="2"/>
          <c:order val="2"/>
          <c:tx>
            <c:strRef>
              <c:f>'Fig 2.44'!$D$7</c:f>
              <c:strCache>
                <c:ptCount val="1"/>
                <c:pt idx="0">
                  <c:v>1,5%</c:v>
                </c:pt>
              </c:strCache>
            </c:strRef>
          </c:tx>
          <c:spPr>
            <a:ln w="22225">
              <a:solidFill>
                <a:schemeClr val="accent5">
                  <a:lumMod val="75000"/>
                </a:schemeClr>
              </a:solidFill>
            </a:ln>
          </c:spPr>
          <c:marker>
            <c:symbol val="none"/>
          </c:marker>
          <c:cat>
            <c:numRef>
              <c:f>'Fig 2.44'!$E$4:$DA$4</c:f>
              <c:numCache>
                <c:formatCode>General</c:formatCode>
                <c:ptCount val="10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numCache>
            </c:numRef>
          </c:cat>
          <c:val>
            <c:numRef>
              <c:f>'Fig 2.44'!$E$7:$DA$7</c:f>
              <c:numCache>
                <c:formatCode>0.0%</c:formatCode>
                <c:ptCount val="101"/>
                <c:pt idx="46">
                  <c:v>1.056</c:v>
                </c:pt>
                <c:pt idx="47">
                  <c:v>1.0615805869740682</c:v>
                </c:pt>
                <c:pt idx="48">
                  <c:v>1.0499182774590512</c:v>
                </c:pt>
                <c:pt idx="49">
                  <c:v>1.0470699385513702</c:v>
                </c:pt>
                <c:pt idx="50">
                  <c:v>1.0489495673504663</c:v>
                </c:pt>
                <c:pt idx="51">
                  <c:v>1.0444978613346496</c:v>
                </c:pt>
                <c:pt idx="52">
                  <c:v>1.040302273081416</c:v>
                </c:pt>
                <c:pt idx="53">
                  <c:v>1.0366849718932745</c:v>
                </c:pt>
                <c:pt idx="54">
                  <c:v>1.0287820654468964</c:v>
                </c:pt>
                <c:pt idx="55">
                  <c:v>1.0217174479028881</c:v>
                </c:pt>
                <c:pt idx="56">
                  <c:v>1.0141483246562679</c:v>
                </c:pt>
                <c:pt idx="57">
                  <c:v>1.0089836266647212</c:v>
                </c:pt>
                <c:pt idx="58">
                  <c:v>1.002283023399247</c:v>
                </c:pt>
                <c:pt idx="59">
                  <c:v>0.99747900549381852</c:v>
                </c:pt>
                <c:pt idx="60">
                  <c:v>0.99112418320782458</c:v>
                </c:pt>
                <c:pt idx="61">
                  <c:v>0.98299342944025558</c:v>
                </c:pt>
                <c:pt idx="62">
                  <c:v>0.97571059288037221</c:v>
                </c:pt>
                <c:pt idx="63">
                  <c:v>0.97229191744677645</c:v>
                </c:pt>
                <c:pt idx="64">
                  <c:v>0.9658544158721819</c:v>
                </c:pt>
                <c:pt idx="65">
                  <c:v>0.95925434352166139</c:v>
                </c:pt>
                <c:pt idx="66">
                  <c:v>0.95243295651097648</c:v>
                </c:pt>
                <c:pt idx="67">
                  <c:v>0.94532164402173502</c:v>
                </c:pt>
                <c:pt idx="68">
                  <c:v>0.93824496493549692</c:v>
                </c:pt>
                <c:pt idx="69">
                  <c:v>0.93141146586436008</c:v>
                </c:pt>
                <c:pt idx="70">
                  <c:v>0.92500627469260632</c:v>
                </c:pt>
                <c:pt idx="71">
                  <c:v>0.91883369856901176</c:v>
                </c:pt>
                <c:pt idx="72">
                  <c:v>0.91296476094130463</c:v>
                </c:pt>
                <c:pt idx="73">
                  <c:v>0.90823138888052046</c:v>
                </c:pt>
                <c:pt idx="74">
                  <c:v>0.90486416518471691</c:v>
                </c:pt>
                <c:pt idx="75">
                  <c:v>0.90157402836040712</c:v>
                </c:pt>
                <c:pt idx="76">
                  <c:v>0.89768473409844951</c:v>
                </c:pt>
                <c:pt idx="77">
                  <c:v>0.89271763515418867</c:v>
                </c:pt>
                <c:pt idx="78">
                  <c:v>0.88790074229461513</c:v>
                </c:pt>
                <c:pt idx="79">
                  <c:v>0.8824487093105563</c:v>
                </c:pt>
                <c:pt idx="80">
                  <c:v>0.87715803335960663</c:v>
                </c:pt>
                <c:pt idx="81">
                  <c:v>0.87159227371892423</c:v>
                </c:pt>
                <c:pt idx="82">
                  <c:v>0.86673299940558646</c:v>
                </c:pt>
                <c:pt idx="83">
                  <c:v>0.86238382787260359</c:v>
                </c:pt>
                <c:pt idx="84">
                  <c:v>0.85861009140711575</c:v>
                </c:pt>
                <c:pt idx="85">
                  <c:v>0.8550650267200558</c:v>
                </c:pt>
                <c:pt idx="86">
                  <c:v>0.85104788165133749</c:v>
                </c:pt>
                <c:pt idx="87">
                  <c:v>0.84715114819732229</c:v>
                </c:pt>
                <c:pt idx="88">
                  <c:v>0.84322452968271078</c:v>
                </c:pt>
                <c:pt idx="89">
                  <c:v>0.83980767222666641</c:v>
                </c:pt>
                <c:pt idx="90">
                  <c:v>0.83712985557324116</c:v>
                </c:pt>
                <c:pt idx="91">
                  <c:v>0.83478929433483184</c:v>
                </c:pt>
                <c:pt idx="92">
                  <c:v>0.83265100027858552</c:v>
                </c:pt>
                <c:pt idx="93">
                  <c:v>0.82990808960545659</c:v>
                </c:pt>
                <c:pt idx="94">
                  <c:v>0.82709480588512951</c:v>
                </c:pt>
                <c:pt idx="95">
                  <c:v>0.82485064575101585</c:v>
                </c:pt>
                <c:pt idx="96">
                  <c:v>0.8228228058659246</c:v>
                </c:pt>
                <c:pt idx="97">
                  <c:v>0.821154138428009</c:v>
                </c:pt>
                <c:pt idx="98">
                  <c:v>0.81922301309810586</c:v>
                </c:pt>
                <c:pt idx="99">
                  <c:v>0.81757867825864938</c:v>
                </c:pt>
                <c:pt idx="100">
                  <c:v>0.81415482567097175</c:v>
                </c:pt>
              </c:numCache>
            </c:numRef>
          </c:val>
          <c:smooth val="0"/>
          <c:extLst>
            <c:ext xmlns:c16="http://schemas.microsoft.com/office/drawing/2014/chart" uri="{C3380CC4-5D6E-409C-BE32-E72D297353CC}">
              <c16:uniqueId val="{00000002-CF5A-46F6-9816-6F7056C263C3}"/>
            </c:ext>
          </c:extLst>
        </c:ser>
        <c:ser>
          <c:idx val="3"/>
          <c:order val="3"/>
          <c:tx>
            <c:strRef>
              <c:f>'Fig 2.44'!$D$8</c:f>
              <c:strCache>
                <c:ptCount val="1"/>
                <c:pt idx="0">
                  <c:v>1,3%</c:v>
                </c:pt>
              </c:strCache>
            </c:strRef>
          </c:tx>
          <c:spPr>
            <a:ln w="22225">
              <a:solidFill>
                <a:schemeClr val="accent6">
                  <a:lumMod val="75000"/>
                </a:schemeClr>
              </a:solidFill>
            </a:ln>
          </c:spPr>
          <c:marker>
            <c:symbol val="none"/>
          </c:marker>
          <c:cat>
            <c:numRef>
              <c:f>'Fig 2.44'!$E$4:$DA$4</c:f>
              <c:numCache>
                <c:formatCode>General</c:formatCode>
                <c:ptCount val="10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numCache>
            </c:numRef>
          </c:cat>
          <c:val>
            <c:numRef>
              <c:f>'Fig 2.44'!$E$8:$DA$8</c:f>
              <c:numCache>
                <c:formatCode>0.0%</c:formatCode>
                <c:ptCount val="101"/>
                <c:pt idx="46">
                  <c:v>1.056</c:v>
                </c:pt>
                <c:pt idx="47">
                  <c:v>1.0615805869740682</c:v>
                </c:pt>
                <c:pt idx="48">
                  <c:v>1.0499182774590512</c:v>
                </c:pt>
                <c:pt idx="49">
                  <c:v>1.0470699385513702</c:v>
                </c:pt>
                <c:pt idx="50">
                  <c:v>1.0489495673504663</c:v>
                </c:pt>
                <c:pt idx="51">
                  <c:v>1.0445002030176946</c:v>
                </c:pt>
                <c:pt idx="52">
                  <c:v>1.0403022387347995</c:v>
                </c:pt>
                <c:pt idx="53">
                  <c:v>1.0368359407069396</c:v>
                </c:pt>
                <c:pt idx="54">
                  <c:v>1.0298136507405737</c:v>
                </c:pt>
                <c:pt idx="55">
                  <c:v>1.0237389637180176</c:v>
                </c:pt>
                <c:pt idx="56">
                  <c:v>1.0178965965381683</c:v>
                </c:pt>
                <c:pt idx="57">
                  <c:v>1.012962692309344</c:v>
                </c:pt>
                <c:pt idx="58">
                  <c:v>1.0066476097347414</c:v>
                </c:pt>
                <c:pt idx="59">
                  <c:v>1.0013403778861383</c:v>
                </c:pt>
                <c:pt idx="60">
                  <c:v>0.99469361717949711</c:v>
                </c:pt>
                <c:pt idx="61">
                  <c:v>0.98801430807825141</c:v>
                </c:pt>
                <c:pt idx="62">
                  <c:v>0.98157741445043145</c:v>
                </c:pt>
                <c:pt idx="63">
                  <c:v>0.97862221459094856</c:v>
                </c:pt>
                <c:pt idx="64">
                  <c:v>0.97246548259175614</c:v>
                </c:pt>
                <c:pt idx="65">
                  <c:v>0.96701077122474466</c:v>
                </c:pt>
                <c:pt idx="66">
                  <c:v>0.96194086801930156</c:v>
                </c:pt>
                <c:pt idx="67">
                  <c:v>0.95696136362124784</c:v>
                </c:pt>
                <c:pt idx="68">
                  <c:v>0.95179272809837345</c:v>
                </c:pt>
                <c:pt idx="69">
                  <c:v>0.94692882843266191</c:v>
                </c:pt>
                <c:pt idx="70">
                  <c:v>0.94175619777512176</c:v>
                </c:pt>
                <c:pt idx="71">
                  <c:v>0.936041315593093</c:v>
                </c:pt>
                <c:pt idx="72">
                  <c:v>0.92980125379399237</c:v>
                </c:pt>
                <c:pt idx="73">
                  <c:v>0.92461414926664709</c:v>
                </c:pt>
                <c:pt idx="74">
                  <c:v>0.92097997798167108</c:v>
                </c:pt>
                <c:pt idx="75">
                  <c:v>0.91773793025450034</c:v>
                </c:pt>
                <c:pt idx="76">
                  <c:v>0.91360898212437702</c:v>
                </c:pt>
                <c:pt idx="77">
                  <c:v>0.9084612091703691</c:v>
                </c:pt>
                <c:pt idx="78">
                  <c:v>0.90322746622253158</c:v>
                </c:pt>
                <c:pt idx="79">
                  <c:v>0.89832658275435262</c:v>
                </c:pt>
                <c:pt idx="80">
                  <c:v>0.89392584331829605</c:v>
                </c:pt>
                <c:pt idx="81">
                  <c:v>0.89015496505235925</c:v>
                </c:pt>
                <c:pt idx="82">
                  <c:v>0.88707471625640633</c:v>
                </c:pt>
                <c:pt idx="83">
                  <c:v>0.88443114152001234</c:v>
                </c:pt>
                <c:pt idx="84">
                  <c:v>0.88138564994060786</c:v>
                </c:pt>
                <c:pt idx="85">
                  <c:v>0.87778815826254952</c:v>
                </c:pt>
                <c:pt idx="86">
                  <c:v>0.87355357259564104</c:v>
                </c:pt>
                <c:pt idx="87">
                  <c:v>0.87013019503878131</c:v>
                </c:pt>
                <c:pt idx="88">
                  <c:v>0.86679196983175932</c:v>
                </c:pt>
                <c:pt idx="89">
                  <c:v>0.8637631702020786</c:v>
                </c:pt>
                <c:pt idx="90">
                  <c:v>0.86095102627615627</c:v>
                </c:pt>
                <c:pt idx="91">
                  <c:v>0.85895966087206188</c:v>
                </c:pt>
                <c:pt idx="92">
                  <c:v>0.8574904504499421</c:v>
                </c:pt>
                <c:pt idx="93">
                  <c:v>0.85551257451148166</c:v>
                </c:pt>
                <c:pt idx="94">
                  <c:v>0.8528307818204065</c:v>
                </c:pt>
                <c:pt idx="95">
                  <c:v>0.85022521420542396</c:v>
                </c:pt>
                <c:pt idx="96">
                  <c:v>0.84768835195673853</c:v>
                </c:pt>
                <c:pt idx="97">
                  <c:v>0.84577812266839059</c:v>
                </c:pt>
                <c:pt idx="98">
                  <c:v>0.84397857075119631</c:v>
                </c:pt>
                <c:pt idx="99">
                  <c:v>0.84271560638824417</c:v>
                </c:pt>
                <c:pt idx="100">
                  <c:v>0.83975471018132886</c:v>
                </c:pt>
              </c:numCache>
            </c:numRef>
          </c:val>
          <c:smooth val="0"/>
          <c:extLst>
            <c:ext xmlns:c16="http://schemas.microsoft.com/office/drawing/2014/chart" uri="{C3380CC4-5D6E-409C-BE32-E72D297353CC}">
              <c16:uniqueId val="{00000003-CF5A-46F6-9816-6F7056C263C3}"/>
            </c:ext>
          </c:extLst>
        </c:ser>
        <c:ser>
          <c:idx val="4"/>
          <c:order val="4"/>
          <c:tx>
            <c:strRef>
              <c:f>'Fig 2.44'!$D$9</c:f>
              <c:strCache>
                <c:ptCount val="1"/>
                <c:pt idx="0">
                  <c:v>1%</c:v>
                </c:pt>
              </c:strCache>
            </c:strRef>
          </c:tx>
          <c:spPr>
            <a:ln w="22225">
              <a:solidFill>
                <a:srgbClr val="800000"/>
              </a:solidFill>
            </a:ln>
          </c:spPr>
          <c:marker>
            <c:symbol val="none"/>
          </c:marker>
          <c:cat>
            <c:numRef>
              <c:f>'Fig 2.44'!$E$4:$DA$4</c:f>
              <c:numCache>
                <c:formatCode>General</c:formatCode>
                <c:ptCount val="10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numCache>
            </c:numRef>
          </c:cat>
          <c:val>
            <c:numRef>
              <c:f>'Fig 2.44'!$E$9:$DA$9</c:f>
              <c:numCache>
                <c:formatCode>0.0%</c:formatCode>
                <c:ptCount val="101"/>
                <c:pt idx="46">
                  <c:v>1.056</c:v>
                </c:pt>
                <c:pt idx="47">
                  <c:v>1.0615805869740682</c:v>
                </c:pt>
                <c:pt idx="48">
                  <c:v>1.0499182774590512</c:v>
                </c:pt>
                <c:pt idx="49">
                  <c:v>1.0470699385513702</c:v>
                </c:pt>
                <c:pt idx="50">
                  <c:v>1.0489495673504663</c:v>
                </c:pt>
                <c:pt idx="51">
                  <c:v>1.0444978613346496</c:v>
                </c:pt>
                <c:pt idx="52">
                  <c:v>1.040302273081416</c:v>
                </c:pt>
                <c:pt idx="53">
                  <c:v>1.0370596690898974</c:v>
                </c:pt>
                <c:pt idx="54">
                  <c:v>1.02939012816103</c:v>
                </c:pt>
                <c:pt idx="55">
                  <c:v>1.0237147685871988</c:v>
                </c:pt>
                <c:pt idx="56">
                  <c:v>1.0173555543521655</c:v>
                </c:pt>
                <c:pt idx="57">
                  <c:v>1.0122116030662138</c:v>
                </c:pt>
                <c:pt idx="58">
                  <c:v>1.0059444086192251</c:v>
                </c:pt>
                <c:pt idx="59">
                  <c:v>1.0018540403430909</c:v>
                </c:pt>
                <c:pt idx="60">
                  <c:v>0.99711509750816296</c:v>
                </c:pt>
                <c:pt idx="61">
                  <c:v>0.99146562241124758</c:v>
                </c:pt>
                <c:pt idx="62">
                  <c:v>0.98629370437719777</c:v>
                </c:pt>
                <c:pt idx="63">
                  <c:v>0.98424259667371261</c:v>
                </c:pt>
                <c:pt idx="64">
                  <c:v>0.97991216118739022</c:v>
                </c:pt>
                <c:pt idx="65">
                  <c:v>0.9763051720853001</c:v>
                </c:pt>
                <c:pt idx="66">
                  <c:v>0.97313783178347013</c:v>
                </c:pt>
                <c:pt idx="67">
                  <c:v>0.97010026876250277</c:v>
                </c:pt>
                <c:pt idx="68">
                  <c:v>0.96623485755877103</c:v>
                </c:pt>
                <c:pt idx="69">
                  <c:v>0.96163130865878621</c:v>
                </c:pt>
                <c:pt idx="70">
                  <c:v>0.95652131151288955</c:v>
                </c:pt>
                <c:pt idx="71">
                  <c:v>0.95139513033656409</c:v>
                </c:pt>
                <c:pt idx="72">
                  <c:v>0.94695621933180296</c:v>
                </c:pt>
                <c:pt idx="73">
                  <c:v>0.9439844561154821</c:v>
                </c:pt>
                <c:pt idx="74">
                  <c:v>0.94234654552459673</c:v>
                </c:pt>
                <c:pt idx="75">
                  <c:v>0.94022443170158176</c:v>
                </c:pt>
                <c:pt idx="76">
                  <c:v>0.93665043785825797</c:v>
                </c:pt>
                <c:pt idx="77">
                  <c:v>0.93193653374903107</c:v>
                </c:pt>
                <c:pt idx="78">
                  <c:v>0.92796917949054658</c:v>
                </c:pt>
                <c:pt idx="79">
                  <c:v>0.92467478973952499</c:v>
                </c:pt>
                <c:pt idx="80">
                  <c:v>0.92208480220341393</c:v>
                </c:pt>
                <c:pt idx="81">
                  <c:v>0.91888849435730913</c:v>
                </c:pt>
                <c:pt idx="82">
                  <c:v>0.91565778782393359</c:v>
                </c:pt>
                <c:pt idx="83">
                  <c:v>0.91221263206627246</c:v>
                </c:pt>
                <c:pt idx="84">
                  <c:v>0.90900433610039355</c:v>
                </c:pt>
                <c:pt idx="85">
                  <c:v>0.90564188699458492</c:v>
                </c:pt>
                <c:pt idx="86">
                  <c:v>0.90176819501225436</c:v>
                </c:pt>
                <c:pt idx="87">
                  <c:v>0.89863534041165749</c:v>
                </c:pt>
                <c:pt idx="88">
                  <c:v>0.89593765523422542</c:v>
                </c:pt>
                <c:pt idx="89">
                  <c:v>0.89407090349343854</c:v>
                </c:pt>
                <c:pt idx="90">
                  <c:v>0.89226566221222514</c:v>
                </c:pt>
                <c:pt idx="91">
                  <c:v>0.89077908593745592</c:v>
                </c:pt>
                <c:pt idx="92">
                  <c:v>0.88943055883768884</c:v>
                </c:pt>
                <c:pt idx="93">
                  <c:v>0.88743201778058911</c:v>
                </c:pt>
                <c:pt idx="94">
                  <c:v>0.8847622932873126</c:v>
                </c:pt>
                <c:pt idx="95">
                  <c:v>0.88220579663992316</c:v>
                </c:pt>
                <c:pt idx="96">
                  <c:v>0.88015973272516257</c:v>
                </c:pt>
                <c:pt idx="97">
                  <c:v>0.87855629472786323</c:v>
                </c:pt>
                <c:pt idx="98">
                  <c:v>0.87693530837745437</c:v>
                </c:pt>
                <c:pt idx="99">
                  <c:v>0.87548661678356965</c:v>
                </c:pt>
                <c:pt idx="100">
                  <c:v>0.87167309063823795</c:v>
                </c:pt>
              </c:numCache>
            </c:numRef>
          </c:val>
          <c:smooth val="0"/>
          <c:extLst>
            <c:ext xmlns:c16="http://schemas.microsoft.com/office/drawing/2014/chart" uri="{C3380CC4-5D6E-409C-BE32-E72D297353CC}">
              <c16:uniqueId val="{00000004-CF5A-46F6-9816-6F7056C263C3}"/>
            </c:ext>
          </c:extLst>
        </c:ser>
        <c:dLbls>
          <c:showLegendKey val="0"/>
          <c:showVal val="0"/>
          <c:showCatName val="0"/>
          <c:showSerName val="0"/>
          <c:showPercent val="0"/>
          <c:showBubbleSize val="0"/>
        </c:dLbls>
        <c:marker val="1"/>
        <c:smooth val="0"/>
        <c:axId val="175649920"/>
        <c:axId val="175651456"/>
      </c:lineChart>
      <c:catAx>
        <c:axId val="175649920"/>
        <c:scaling>
          <c:orientation val="minMax"/>
        </c:scaling>
        <c:delete val="0"/>
        <c:axPos val="b"/>
        <c:numFmt formatCode="General" sourceLinked="1"/>
        <c:majorTickMark val="out"/>
        <c:minorTickMark val="none"/>
        <c:tickLblPos val="nextTo"/>
        <c:txPr>
          <a:bodyPr rot="-5400000" vert="horz"/>
          <a:lstStyle/>
          <a:p>
            <a:pPr>
              <a:defRPr sz="1100"/>
            </a:pPr>
            <a:endParaRPr lang="fr-FR"/>
          </a:p>
        </c:txPr>
        <c:crossAx val="175651456"/>
        <c:crosses val="autoZero"/>
        <c:auto val="1"/>
        <c:lblAlgn val="ctr"/>
        <c:lblOffset val="100"/>
        <c:tickLblSkip val="10"/>
        <c:tickMarkSkip val="5"/>
        <c:noMultiLvlLbl val="0"/>
      </c:catAx>
      <c:valAx>
        <c:axId val="175651456"/>
        <c:scaling>
          <c:orientation val="minMax"/>
          <c:max val="1.1000000000000001"/>
          <c:min val="0.70000000000000062"/>
        </c:scaling>
        <c:delete val="0"/>
        <c:axPos val="l"/>
        <c:majorGridlines/>
        <c:numFmt formatCode="0%" sourceLinked="0"/>
        <c:majorTickMark val="out"/>
        <c:minorTickMark val="none"/>
        <c:tickLblPos val="nextTo"/>
        <c:txPr>
          <a:bodyPr/>
          <a:lstStyle/>
          <a:p>
            <a:pPr>
              <a:defRPr sz="1100"/>
            </a:pPr>
            <a:endParaRPr lang="fr-FR"/>
          </a:p>
        </c:txPr>
        <c:crossAx val="175649920"/>
        <c:crosses val="autoZero"/>
        <c:crossBetween val="between"/>
        <c:majorUnit val="0.1"/>
      </c:valAx>
    </c:plotArea>
    <c:legend>
      <c:legendPos val="b"/>
      <c:layout>
        <c:manualLayout>
          <c:xMode val="edge"/>
          <c:yMode val="edge"/>
          <c:x val="1.6152222222222221E-2"/>
          <c:y val="0.92729933600355874"/>
          <c:w val="0.97710296296296151"/>
          <c:h val="7.2700663996441317E-2"/>
        </c:manualLayout>
      </c:layout>
      <c:overlay val="0"/>
      <c:txPr>
        <a:bodyPr/>
        <a:lstStyle/>
        <a:p>
          <a:pPr>
            <a:defRPr sz="1100"/>
          </a:pPr>
          <a:endParaRPr lang="fr-FR"/>
        </a:p>
      </c:txPr>
    </c:legend>
    <c:plotVisOnly val="1"/>
    <c:dispBlanksAs val="gap"/>
    <c:showDLblsOverMax val="0"/>
  </c:chart>
  <c:printSettings>
    <c:headerFooter/>
    <c:pageMargins b="0.75000000000000111" l="0.70000000000000062" r="0.70000000000000062" t="0.75000000000000111" header="0.30000000000000032" footer="0.30000000000000032"/>
    <c:pageSetup/>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172603424571931"/>
          <c:y val="5.7665235027439761E-2"/>
          <c:w val="0.89205096237970261"/>
          <c:h val="0.79579762652367936"/>
        </c:manualLayout>
      </c:layout>
      <c:lineChart>
        <c:grouping val="standard"/>
        <c:varyColors val="0"/>
        <c:ser>
          <c:idx val="0"/>
          <c:order val="0"/>
          <c:tx>
            <c:strRef>
              <c:f>'Fig 2.45'!$D$5</c:f>
              <c:strCache>
                <c:ptCount val="1"/>
                <c:pt idx="0">
                  <c:v>0 enfant</c:v>
                </c:pt>
              </c:strCache>
            </c:strRef>
          </c:tx>
          <c:spPr>
            <a:ln>
              <a:solidFill>
                <a:srgbClr val="7030A0"/>
              </a:solidFill>
              <a:prstDash val="sysDash"/>
            </a:ln>
          </c:spPr>
          <c:marker>
            <c:symbol val="none"/>
          </c:marker>
          <c:cat>
            <c:numRef>
              <c:f>'Fig 2.45'!$B$6:$B$81</c:f>
              <c:numCache>
                <c:formatCode>General</c:formatCode>
                <c:ptCount val="76"/>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pt idx="51">
                  <c:v>71</c:v>
                </c:pt>
                <c:pt idx="52">
                  <c:v>72</c:v>
                </c:pt>
                <c:pt idx="53">
                  <c:v>73</c:v>
                </c:pt>
                <c:pt idx="54">
                  <c:v>74</c:v>
                </c:pt>
                <c:pt idx="55">
                  <c:v>75</c:v>
                </c:pt>
                <c:pt idx="56">
                  <c:v>76</c:v>
                </c:pt>
                <c:pt idx="57">
                  <c:v>77</c:v>
                </c:pt>
                <c:pt idx="58">
                  <c:v>78</c:v>
                </c:pt>
                <c:pt idx="59">
                  <c:v>79</c:v>
                </c:pt>
                <c:pt idx="60">
                  <c:v>80</c:v>
                </c:pt>
                <c:pt idx="61">
                  <c:v>81</c:v>
                </c:pt>
                <c:pt idx="62">
                  <c:v>82</c:v>
                </c:pt>
                <c:pt idx="63">
                  <c:v>83</c:v>
                </c:pt>
                <c:pt idx="64">
                  <c:v>84</c:v>
                </c:pt>
                <c:pt idx="65">
                  <c:v>85</c:v>
                </c:pt>
                <c:pt idx="66">
                  <c:v>86</c:v>
                </c:pt>
                <c:pt idx="67">
                  <c:v>87</c:v>
                </c:pt>
                <c:pt idx="68">
                  <c:v>88</c:v>
                </c:pt>
                <c:pt idx="69">
                  <c:v>89</c:v>
                </c:pt>
                <c:pt idx="70">
                  <c:v>90</c:v>
                </c:pt>
                <c:pt idx="71">
                  <c:v>91</c:v>
                </c:pt>
                <c:pt idx="72">
                  <c:v>92</c:v>
                </c:pt>
                <c:pt idx="73">
                  <c:v>93</c:v>
                </c:pt>
                <c:pt idx="74">
                  <c:v>94</c:v>
                </c:pt>
                <c:pt idx="75">
                  <c:v>95</c:v>
                </c:pt>
              </c:numCache>
            </c:numRef>
          </c:cat>
          <c:val>
            <c:numRef>
              <c:f>'Fig 2.45'!$D$6:$D$81</c:f>
              <c:numCache>
                <c:formatCode>General</c:formatCode>
                <c:ptCount val="76"/>
                <c:pt idx="3" formatCode="_-* #\ ##0\ _€_-;\-* #\ ##0\ _€_-;_-* &quot;-&quot;??\ _€_-;_-@_-">
                  <c:v>1894.5427670109768</c:v>
                </c:pt>
                <c:pt idx="4" formatCode="_-* #\ ##0\ _€_-;\-* #\ ##0\ _€_-;_-* &quot;-&quot;??\ _€_-;_-@_-">
                  <c:v>1999.8874681069926</c:v>
                </c:pt>
                <c:pt idx="5" formatCode="_-* #\ ##0\ _€_-;\-* #\ ##0\ _€_-;_-* &quot;-&quot;??\ _€_-;_-@_-">
                  <c:v>2075.7295910467105</c:v>
                </c:pt>
                <c:pt idx="6" formatCode="_-* #\ ##0\ _€_-;\-* #\ ##0\ _€_-;_-* &quot;-&quot;??\ _€_-;_-@_-">
                  <c:v>2160.1048603803206</c:v>
                </c:pt>
                <c:pt idx="7" formatCode="_-* #\ ##0\ _€_-;\-* #\ ##0\ _€_-;_-* &quot;-&quot;??\ _€_-;_-@_-">
                  <c:v>2225.9063452551673</c:v>
                </c:pt>
                <c:pt idx="8" formatCode="_-* #\ ##0\ _€_-;\-* #\ ##0\ _€_-;_-* &quot;-&quot;??\ _€_-;_-@_-">
                  <c:v>2280.5468612223353</c:v>
                </c:pt>
                <c:pt idx="9" formatCode="_-* #\ ##0\ _€_-;\-* #\ ##0\ _€_-;_-* &quot;-&quot;??\ _€_-;_-@_-">
                  <c:v>2328.962940818325</c:v>
                </c:pt>
                <c:pt idx="10" formatCode="_-* #\ ##0\ _€_-;\-* #\ ##0\ _€_-;_-* &quot;-&quot;??\ _€_-;_-@_-">
                  <c:v>2386.8232790857815</c:v>
                </c:pt>
                <c:pt idx="11" formatCode="_-* #\ ##0\ _€_-;\-* #\ ##0\ _€_-;_-* &quot;-&quot;??\ _€_-;_-@_-">
                  <c:v>2439.3662007989547</c:v>
                </c:pt>
                <c:pt idx="12" formatCode="_-* #\ ##0\ _€_-;\-* #\ ##0\ _€_-;_-* &quot;-&quot;??\ _€_-;_-@_-">
                  <c:v>2510.3038978446207</c:v>
                </c:pt>
                <c:pt idx="13" formatCode="_-* #\ ##0\ _€_-;\-* #\ ##0\ _€_-;_-* &quot;-&quot;??\ _€_-;_-@_-">
                  <c:v>2576.4523673390545</c:v>
                </c:pt>
                <c:pt idx="14" formatCode="_-* #\ ##0\ _€_-;\-* #\ ##0\ _€_-;_-* &quot;-&quot;??\ _€_-;_-@_-">
                  <c:v>2625.4129224536468</c:v>
                </c:pt>
                <c:pt idx="15" formatCode="_-* #\ ##0\ _€_-;\-* #\ ##0\ _€_-;_-* &quot;-&quot;??\ _€_-;_-@_-">
                  <c:v>2696.4138743709236</c:v>
                </c:pt>
                <c:pt idx="16" formatCode="_-* #\ ##0\ _€_-;\-* #\ ##0\ _€_-;_-* &quot;-&quot;??\ _€_-;_-@_-">
                  <c:v>2707.7870303713753</c:v>
                </c:pt>
                <c:pt idx="17" formatCode="_-* #\ ##0\ _€_-;\-* #\ ##0\ _€_-;_-* &quot;-&quot;??\ _€_-;_-@_-">
                  <c:v>2790.3580272814015</c:v>
                </c:pt>
                <c:pt idx="18" formatCode="_-* #\ ##0\ _€_-;\-* #\ ##0\ _€_-;_-* &quot;-&quot;??\ _€_-;_-@_-">
                  <c:v>2786.5213532973235</c:v>
                </c:pt>
                <c:pt idx="19" formatCode="_-* #\ ##0\ _€_-;\-* #\ ##0\ _€_-;_-* &quot;-&quot;??\ _€_-;_-@_-">
                  <c:v>2839.1252460919327</c:v>
                </c:pt>
                <c:pt idx="20" formatCode="_-* #\ ##0\ _€_-;\-* #\ ##0\ _€_-;_-* &quot;-&quot;??\ _€_-;_-@_-">
                  <c:v>2829.4084081047081</c:v>
                </c:pt>
                <c:pt idx="21" formatCode="_-* #\ ##0\ _€_-;\-* #\ ##0\ _€_-;_-* &quot;-&quot;??\ _€_-;_-@_-">
                  <c:v>2844.8267979519478</c:v>
                </c:pt>
                <c:pt idx="22" formatCode="_-* #\ ##0\ _€_-;\-* #\ ##0\ _€_-;_-* &quot;-&quot;??\ _€_-;_-@_-">
                  <c:v>2842.7797841487336</c:v>
                </c:pt>
                <c:pt idx="23" formatCode="_-* #\ ##0\ _€_-;\-* #\ ##0\ _€_-;_-* &quot;-&quot;??\ _€_-;_-@_-">
                  <c:v>2851.2400825806494</c:v>
                </c:pt>
                <c:pt idx="24" formatCode="_-* #\ ##0\ _€_-;\-* #\ ##0\ _€_-;_-* &quot;-&quot;??\ _€_-;_-@_-">
                  <c:v>2856.191281043768</c:v>
                </c:pt>
                <c:pt idx="25" formatCode="_-* #\ ##0\ _€_-;\-* #\ ##0\ _€_-;_-* &quot;-&quot;??\ _€_-;_-@_-">
                  <c:v>2866.2495972883112</c:v>
                </c:pt>
                <c:pt idx="26" formatCode="_-* #\ ##0\ _€_-;\-* #\ ##0\ _€_-;_-* &quot;-&quot;??\ _€_-;_-@_-">
                  <c:v>2894.390464447777</c:v>
                </c:pt>
                <c:pt idx="27" formatCode="_-* #\ ##0\ _€_-;\-* #\ ##0\ _€_-;_-* &quot;-&quot;??\ _€_-;_-@_-">
                  <c:v>2895.8418553343254</c:v>
                </c:pt>
                <c:pt idx="28" formatCode="_-* #\ ##0\ _€_-;\-* #\ ##0\ _€_-;_-* &quot;-&quot;??\ _€_-;_-@_-">
                  <c:v>2915.3638485043925</c:v>
                </c:pt>
                <c:pt idx="29" formatCode="_-* #\ ##0\ _€_-;\-* #\ ##0\ _€_-;_-* &quot;-&quot;??\ _€_-;_-@_-">
                  <c:v>2911.1008439848497</c:v>
                </c:pt>
                <c:pt idx="30" formatCode="_-* #\ ##0\ _€_-;\-* #\ ##0\ _€_-;_-* &quot;-&quot;??\ _€_-;_-@_-">
                  <c:v>2884.188783628882</c:v>
                </c:pt>
                <c:pt idx="31" formatCode="_-* #\ ##0\ _€_-;\-* #\ ##0\ _€_-;_-* &quot;-&quot;??\ _€_-;_-@_-">
                  <c:v>2882.2223130976145</c:v>
                </c:pt>
                <c:pt idx="32" formatCode="_-* #\ ##0\ _€_-;\-* #\ ##0\ _€_-;_-* &quot;-&quot;??\ _€_-;_-@_-">
                  <c:v>2844.3116447135212</c:v>
                </c:pt>
                <c:pt idx="33" formatCode="_-* #\ ##0\ _€_-;\-* #\ ##0\ _€_-;_-* &quot;-&quot;??\ _€_-;_-@_-">
                  <c:v>2842.3360160722914</c:v>
                </c:pt>
                <c:pt idx="34" formatCode="_-* #\ ##0\ _€_-;\-* #\ ##0\ _€_-;_-* &quot;-&quot;??\ _€_-;_-@_-">
                  <c:v>2802.2983928096037</c:v>
                </c:pt>
                <c:pt idx="35" formatCode="_-* #\ ##0\ _€_-;\-* #\ ##0\ _€_-;_-* &quot;-&quot;??\ _€_-;_-@_-">
                  <c:v>2815.9582383267771</c:v>
                </c:pt>
                <c:pt idx="36" formatCode="_-* #\ ##0\ _€_-;\-* #\ ##0\ _€_-;_-* &quot;-&quot;??\ _€_-;_-@_-">
                  <c:v>2800.6917745898195</c:v>
                </c:pt>
                <c:pt idx="37" formatCode="_-* #\ ##0\ _€_-;\-* #\ ##0\ _€_-;_-* &quot;-&quot;??\ _€_-;_-@_-">
                  <c:v>2814.7655462234911</c:v>
                </c:pt>
                <c:pt idx="38" formatCode="_-* #\ ##0\ _€_-;\-* #\ ##0\ _€_-;_-* &quot;-&quot;??\ _€_-;_-@_-">
                  <c:v>2828.2430079042242</c:v>
                </c:pt>
                <c:pt idx="39" formatCode="_-* #\ ##0\ _€_-;\-* #\ ##0\ _€_-;_-* &quot;-&quot;??\ _€_-;_-@_-">
                  <c:v>2829.3858992752084</c:v>
                </c:pt>
                <c:pt idx="40" formatCode="_-* #\ ##0\ _€_-;\-* #\ ##0\ _€_-;_-* &quot;-&quot;??\ _€_-;_-@_-">
                  <c:v>2832.8647132159967</c:v>
                </c:pt>
                <c:pt idx="41" formatCode="_-* #\ ##0\ _€_-;\-* #\ ##0\ _€_-;_-* &quot;-&quot;??\ _€_-;_-@_-">
                  <c:v>2832.8647132159967</c:v>
                </c:pt>
                <c:pt idx="42" formatCode="_-* #\ ##0\ _€_-;\-* #\ ##0\ _€_-;_-* &quot;-&quot;??\ _€_-;_-@_-">
                  <c:v>2321.4124896351086</c:v>
                </c:pt>
                <c:pt idx="43" formatCode="_-* #\ ##0\ _€_-;\-* #\ ##0\ _€_-;_-* &quot;-&quot;??\ _€_-;_-@_-">
                  <c:v>2313.1528625309811</c:v>
                </c:pt>
                <c:pt idx="44" formatCode="_-* #\ ##0\ _€_-;\-* #\ ##0\ _€_-;_-* &quot;-&quot;??\ _€_-;_-@_-">
                  <c:v>1840.6440875458029</c:v>
                </c:pt>
                <c:pt idx="45" formatCode="_-* #\ ##0\ _€_-;\-* #\ ##0\ _€_-;_-* &quot;-&quot;??\ _€_-;_-@_-">
                  <c:v>1840.8357934835442</c:v>
                </c:pt>
                <c:pt idx="46" formatCode="_-* #\ ##0\ _€_-;\-* #\ ##0\ _€_-;_-* &quot;-&quot;??\ _€_-;_-@_-">
                  <c:v>1850.3610709234231</c:v>
                </c:pt>
                <c:pt idx="47" formatCode="_-* #\ ##0\ _€_-;\-* #\ ##0\ _€_-;_-* &quot;-&quot;??\ _€_-;_-@_-">
                  <c:v>1850.8068474453469</c:v>
                </c:pt>
                <c:pt idx="48" formatCode="_-* #\ ##0\ _€_-;\-* #\ ##0\ _€_-;_-* &quot;-&quot;??\ _€_-;_-@_-">
                  <c:v>1831.5805701073682</c:v>
                </c:pt>
                <c:pt idx="49" formatCode="_-* #\ ##0\ _€_-;\-* #\ ##0\ _€_-;_-* &quot;-&quot;??\ _€_-;_-@_-">
                  <c:v>1812.5988767605761</c:v>
                </c:pt>
                <c:pt idx="50" formatCode="_-* #\ ##0\ _€_-;\-* #\ ##0\ _€_-;_-* &quot;-&quot;??\ _€_-;_-@_-">
                  <c:v>1793.8471822310389</c:v>
                </c:pt>
                <c:pt idx="51" formatCode="_-* #\ ##0\ _€_-;\-* #\ ##0\ _€_-;_-* &quot;-&quot;??\ _€_-;_-@_-">
                  <c:v>1775.3434379974938</c:v>
                </c:pt>
                <c:pt idx="52" formatCode="_-* #\ ##0\ _€_-;\-* #\ ##0\ _€_-;_-* &quot;-&quot;??\ _€_-;_-@_-">
                  <c:v>1757.0623161610565</c:v>
                </c:pt>
                <c:pt idx="53" formatCode="_-* #\ ##0\ _€_-;\-* #\ ##0\ _€_-;_-* &quot;-&quot;??\ _€_-;_-@_-">
                  <c:v>1739.0110312969359</c:v>
                </c:pt>
                <c:pt idx="54" formatCode="_-* #\ ##0\ _€_-;\-* #\ ##0\ _€_-;_-* &quot;-&quot;??\ _€_-;_-@_-">
                  <c:v>1721.1968565301302</c:v>
                </c:pt>
                <c:pt idx="55" formatCode="_-* #\ ##0\ _€_-;\-* #\ ##0\ _€_-;_-* &quot;-&quot;??\ _€_-;_-@_-">
                  <c:v>1703.5945768098024</c:v>
                </c:pt>
                <c:pt idx="56" formatCode="_-* #\ ##0\ _€_-;\-* #\ ##0\ _€_-;_-* &quot;-&quot;??\ _€_-;_-@_-">
                  <c:v>1686.5539783568111</c:v>
                </c:pt>
                <c:pt idx="57" formatCode="_-* #\ ##0\ _€_-;\-* #\ ##0\ _€_-;_-* &quot;-&quot;??\ _€_-;_-@_-">
                  <c:v>1665.4462475200808</c:v>
                </c:pt>
                <c:pt idx="58" formatCode="_-* #\ ##0\ _€_-;\-* #\ ##0\ _€_-;_-* &quot;-&quot;??\ _€_-;_-@_-">
                  <c:v>1644.6026862900123</c:v>
                </c:pt>
                <c:pt idx="59" formatCode="_-* #\ ##0\ _€_-;\-* #\ ##0\ _€_-;_-* &quot;-&quot;??\ _€_-;_-@_-">
                  <c:v>1624.0199885044397</c:v>
                </c:pt>
                <c:pt idx="60" formatCode="_-* #\ ##0\ _€_-;\-* #\ ##0\ _€_-;_-* &quot;-&quot;??\ _€_-;_-@_-">
                  <c:v>1603.6948893788137</c:v>
                </c:pt>
                <c:pt idx="61" formatCode="_-* #\ ##0\ _€_-;\-* #\ ##0\ _€_-;_-* &quot;-&quot;??\ _€_-;_-@_-">
                  <c:v>1583.6241649883455</c:v>
                </c:pt>
                <c:pt idx="62" formatCode="_-* #\ ##0\ _€_-;\-* #\ ##0\ _€_-;_-* &quot;-&quot;??\ _€_-;_-@_-">
                  <c:v>1563.804631756635</c:v>
                </c:pt>
                <c:pt idx="63" formatCode="_-* #\ ##0\ _€_-;\-* #\ ##0\ _€_-;_-* &quot;-&quot;??\ _€_-;_-@_-">
                  <c:v>1544.2331459507022</c:v>
                </c:pt>
                <c:pt idx="64" formatCode="_-* #\ ##0\ _€_-;\-* #\ ##0\ _€_-;_-* &quot;-&quot;??\ _€_-;_-@_-">
                  <c:v>1524.9066031823277</c:v>
                </c:pt>
                <c:pt idx="65" formatCode="_-* #\ ##0\ _€_-;\-* #\ ##0\ _€_-;_-* &quot;-&quot;??\ _€_-;_-@_-">
                  <c:v>1505.8219379156487</c:v>
                </c:pt>
                <c:pt idx="66" formatCode="_-* #\ ##0\ _€_-;\-* #\ ##0\ _€_-;_-* &quot;-&quot;??\ _€_-;_-@_-">
                  <c:v>1486.9761229809062</c:v>
                </c:pt>
                <c:pt idx="67" formatCode="_-* #\ ##0\ _€_-;\-* #\ ##0\ _€_-;_-* &quot;-&quot;??\ _€_-;_-@_-">
                  <c:v>1468.3661690942802</c:v>
                </c:pt>
                <c:pt idx="68" formatCode="_-* #\ ##0\ _€_-;\-* #\ ##0\ _€_-;_-* &quot;-&quot;??\ _€_-;_-@_-">
                  <c:v>1449.9891243837399</c:v>
                </c:pt>
                <c:pt idx="69" formatCode="_-* #\ ##0\ _€_-;\-* #\ ##0\ _€_-;_-* &quot;-&quot;??\ _€_-;_-@_-">
                  <c:v>1483.8411603589104</c:v>
                </c:pt>
                <c:pt idx="70" formatCode="_-* #\ ##0\ _€_-;\-* #\ ##0\ _€_-;_-* &quot;-&quot;??\ _€_-;_-@_-">
                  <c:v>1465.2704414733914</c:v>
                </c:pt>
                <c:pt idx="71" formatCode="_-* #\ ##0\ _€_-;\-* #\ ##0\ _€_-;_-* &quot;-&quot;??\ _€_-;_-@_-">
                  <c:v>1659.6958551777088</c:v>
                </c:pt>
                <c:pt idx="72" formatCode="_-* #\ ##0\ _€_-;\-* #\ ##0\ _€_-;_-* &quot;-&quot;??\ _€_-;_-@_-">
                  <c:v>1642.3459605155631</c:v>
                </c:pt>
                <c:pt idx="73" formatCode="_-* #\ ##0\ _€_-;\-* #\ ##0\ _€_-;_-* &quot;-&quot;??\ _€_-;_-@_-">
                  <c:v>1625.1984077002123</c:v>
                </c:pt>
                <c:pt idx="74" formatCode="_-* #\ ##0\ _€_-;\-* #\ ##0\ _€_-;_-* &quot;-&quot;??\ _€_-;_-@_-">
                  <c:v>1552.9799746087635</c:v>
                </c:pt>
                <c:pt idx="75" formatCode="_-* #\ ##0\ _€_-;\-* #\ ##0\ _€_-;_-* &quot;-&quot;??\ _€_-;_-@_-">
                  <c:v>1536.9609484076711</c:v>
                </c:pt>
              </c:numCache>
            </c:numRef>
          </c:val>
          <c:smooth val="0"/>
          <c:extLst>
            <c:ext xmlns:c16="http://schemas.microsoft.com/office/drawing/2014/chart" uri="{C3380CC4-5D6E-409C-BE32-E72D297353CC}">
              <c16:uniqueId val="{00000000-5F67-414E-8D72-FFA31A55DD73}"/>
            </c:ext>
          </c:extLst>
        </c:ser>
        <c:ser>
          <c:idx val="6"/>
          <c:order val="1"/>
          <c:tx>
            <c:strRef>
              <c:f>'Fig 2.45'!$E$5</c:f>
              <c:strCache>
                <c:ptCount val="1"/>
                <c:pt idx="0">
                  <c:v>1 enfant</c:v>
                </c:pt>
              </c:strCache>
            </c:strRef>
          </c:tx>
          <c:spPr>
            <a:ln>
              <a:solidFill>
                <a:srgbClr val="0070C0"/>
              </a:solidFill>
            </a:ln>
          </c:spPr>
          <c:marker>
            <c:symbol val="none"/>
          </c:marker>
          <c:cat>
            <c:numRef>
              <c:f>'Fig 2.45'!$B$6:$B$81</c:f>
              <c:numCache>
                <c:formatCode>General</c:formatCode>
                <c:ptCount val="76"/>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pt idx="51">
                  <c:v>71</c:v>
                </c:pt>
                <c:pt idx="52">
                  <c:v>72</c:v>
                </c:pt>
                <c:pt idx="53">
                  <c:v>73</c:v>
                </c:pt>
                <c:pt idx="54">
                  <c:v>74</c:v>
                </c:pt>
                <c:pt idx="55">
                  <c:v>75</c:v>
                </c:pt>
                <c:pt idx="56">
                  <c:v>76</c:v>
                </c:pt>
                <c:pt idx="57">
                  <c:v>77</c:v>
                </c:pt>
                <c:pt idx="58">
                  <c:v>78</c:v>
                </c:pt>
                <c:pt idx="59">
                  <c:v>79</c:v>
                </c:pt>
                <c:pt idx="60">
                  <c:v>80</c:v>
                </c:pt>
                <c:pt idx="61">
                  <c:v>81</c:v>
                </c:pt>
                <c:pt idx="62">
                  <c:v>82</c:v>
                </c:pt>
                <c:pt idx="63">
                  <c:v>83</c:v>
                </c:pt>
                <c:pt idx="64">
                  <c:v>84</c:v>
                </c:pt>
                <c:pt idx="65">
                  <c:v>85</c:v>
                </c:pt>
                <c:pt idx="66">
                  <c:v>86</c:v>
                </c:pt>
                <c:pt idx="67">
                  <c:v>87</c:v>
                </c:pt>
                <c:pt idx="68">
                  <c:v>88</c:v>
                </c:pt>
                <c:pt idx="69">
                  <c:v>89</c:v>
                </c:pt>
                <c:pt idx="70">
                  <c:v>90</c:v>
                </c:pt>
                <c:pt idx="71">
                  <c:v>91</c:v>
                </c:pt>
                <c:pt idx="72">
                  <c:v>92</c:v>
                </c:pt>
                <c:pt idx="73">
                  <c:v>93</c:v>
                </c:pt>
                <c:pt idx="74">
                  <c:v>94</c:v>
                </c:pt>
                <c:pt idx="75">
                  <c:v>95</c:v>
                </c:pt>
              </c:numCache>
            </c:numRef>
          </c:cat>
          <c:val>
            <c:numRef>
              <c:f>'Fig 2.45'!$E$6:$E$81</c:f>
              <c:numCache>
                <c:formatCode>General</c:formatCode>
                <c:ptCount val="76"/>
                <c:pt idx="3" formatCode="_-* #\ ##0\ _€_-;\-* #\ ##0\ _€_-;_-* &quot;-&quot;??\ _€_-;_-@_-">
                  <c:v>1894.5427670109768</c:v>
                </c:pt>
                <c:pt idx="4" formatCode="_-* #\ ##0\ _€_-;\-* #\ ##0\ _€_-;_-* &quot;-&quot;??\ _€_-;_-@_-">
                  <c:v>1999.8874681069926</c:v>
                </c:pt>
                <c:pt idx="5" formatCode="_-* #\ ##0\ _€_-;\-* #\ ##0\ _€_-;_-* &quot;-&quot;??\ _€_-;_-@_-">
                  <c:v>2075.7295910467105</c:v>
                </c:pt>
                <c:pt idx="6" formatCode="_-* #\ ##0\ _€_-;\-* #\ ##0\ _€_-;_-* &quot;-&quot;??\ _€_-;_-@_-">
                  <c:v>2160.1048603803206</c:v>
                </c:pt>
                <c:pt idx="7" formatCode="_-* #\ ##0\ _€_-;\-* #\ ##0\ _€_-;_-* &quot;-&quot;??\ _€_-;_-@_-">
                  <c:v>2225.9063452551673</c:v>
                </c:pt>
                <c:pt idx="8" formatCode="_-* #\ ##0\ _€_-;\-* #\ ##0\ _€_-;_-* &quot;-&quot;??\ _€_-;_-@_-">
                  <c:v>2280.5468612223353</c:v>
                </c:pt>
                <c:pt idx="9" formatCode="_-* #\ ##0\ _€_-;\-* #\ ##0\ _€_-;_-* &quot;-&quot;??\ _€_-;_-@_-">
                  <c:v>2328.962940818325</c:v>
                </c:pt>
                <c:pt idx="10" formatCode="_-* #\ ##0\ _€_-;\-* #\ ##0\ _€_-;_-* &quot;-&quot;??\ _€_-;_-@_-">
                  <c:v>2386.8232790857815</c:v>
                </c:pt>
                <c:pt idx="11" formatCode="_-* #\ ##0\ _€_-;\-* #\ ##0\ _€_-;_-* &quot;-&quot;??\ _€_-;_-@_-">
                  <c:v>2439.3662007989547</c:v>
                </c:pt>
                <c:pt idx="12" formatCode="_-* #\ ##0\ _€_-;\-* #\ ##0\ _€_-;_-* &quot;-&quot;??\ _€_-;_-@_-">
                  <c:v>2128.3291996233456</c:v>
                </c:pt>
                <c:pt idx="13" formatCode="_-* #\ ##0\ _€_-;\-* #\ ##0\ _€_-;_-* &quot;-&quot;??\ _€_-;_-@_-">
                  <c:v>2179.7556764862488</c:v>
                </c:pt>
                <c:pt idx="14" formatCode="_-* #\ ##0\ _€_-;\-* #\ ##0\ _€_-;_-* &quot;-&quot;??\ _€_-;_-@_-">
                  <c:v>2220.5561390817429</c:v>
                </c:pt>
                <c:pt idx="15" formatCode="_-* #\ ##0\ _€_-;\-* #\ ##0\ _€_-;_-* &quot;-&quot;??\ _€_-;_-@_-">
                  <c:v>2279.7235990128065</c:v>
                </c:pt>
                <c:pt idx="16" formatCode="_-* #\ ##0\ _€_-;\-* #\ ##0\ _€_-;_-* &quot;-&quot;??\ _€_-;_-@_-">
                  <c:v>2289.2012290131834</c:v>
                </c:pt>
                <c:pt idx="17" formatCode="_-* #\ ##0\ _€_-;\-* #\ ##0\ _€_-;_-* &quot;-&quot;??\ _€_-;_-@_-">
                  <c:v>2358.0103931048711</c:v>
                </c:pt>
                <c:pt idx="18" formatCode="_-* #\ ##0\ _€_-;\-* #\ ##0\ _€_-;_-* &quot;-&quot;??\ _€_-;_-@_-">
                  <c:v>2354.8131647848068</c:v>
                </c:pt>
                <c:pt idx="19" formatCode="_-* #\ ##0\ _€_-;\-* #\ ##0\ _€_-;_-* &quot;-&quot;??\ _€_-;_-@_-">
                  <c:v>2398.6497421136473</c:v>
                </c:pt>
                <c:pt idx="20" formatCode="_-* #\ ##0\ _€_-;\-* #\ ##0\ _€_-;_-* &quot;-&quot;??\ _€_-;_-@_-">
                  <c:v>2390.5523771242943</c:v>
                </c:pt>
                <c:pt idx="21" formatCode="_-* #\ ##0\ _€_-;\-* #\ ##0\ _€_-;_-* &quot;-&quot;??\ _€_-;_-@_-">
                  <c:v>2403.4010353303265</c:v>
                </c:pt>
                <c:pt idx="22" formatCode="_-* #\ ##0\ _€_-;\-* #\ ##0\ _€_-;_-* &quot;-&quot;??\ _€_-;_-@_-">
                  <c:v>2401.6951904943153</c:v>
                </c:pt>
                <c:pt idx="23" formatCode="_-* #\ ##0\ _€_-;\-* #\ ##0\ _€_-;_-* &quot;-&quot;??\ _€_-;_-@_-">
                  <c:v>2411.5695132616524</c:v>
                </c:pt>
                <c:pt idx="24" formatCode="_-* #\ ##0\ _€_-;\-* #\ ##0\ _€_-;_-* &quot;-&quot;??\ _€_-;_-@_-">
                  <c:v>2415.6955119809177</c:v>
                </c:pt>
                <c:pt idx="25" formatCode="_-* #\ ##0\ _€_-;\-* #\ ##0\ _€_-;_-* &quot;-&quot;??\ _€_-;_-@_-">
                  <c:v>2424.0774421847036</c:v>
                </c:pt>
                <c:pt idx="26" formatCode="_-* #\ ##0\ _€_-;\-* #\ ##0\ _€_-;_-* &quot;-&quot;??\ _€_-;_-@_-">
                  <c:v>2202.7753483358329</c:v>
                </c:pt>
                <c:pt idx="27" formatCode="_-* #\ ##0\ _€_-;\-* #\ ##0\ _€_-;_-* &quot;-&quot;??\ _€_-;_-@_-">
                  <c:v>2207.6972248340776</c:v>
                </c:pt>
                <c:pt idx="28" formatCode="_-* #\ ##0\ _€_-;\-* #\ ##0\ _€_-;_-* &quot;-&quot;??\ _€_-;_-@_-">
                  <c:v>2222.3387197116276</c:v>
                </c:pt>
                <c:pt idx="29" formatCode="_-* #\ ##0\ _€_-;\-* #\ ##0\ _€_-;_-* &quot;-&quot;??\ _€_-;_-@_-">
                  <c:v>2219.1414663219707</c:v>
                </c:pt>
                <c:pt idx="30" formatCode="_-* #\ ##0\ _€_-;\-* #\ ##0\ _€_-;_-* &quot;-&quot;??\ _€_-;_-@_-">
                  <c:v>2200.2074210549949</c:v>
                </c:pt>
                <c:pt idx="31" formatCode="_-* #\ ##0\ _€_-;\-* #\ ##0\ _€_-;_-* &quot;-&quot;??\ _€_-;_-@_-">
                  <c:v>2198.7325681565439</c:v>
                </c:pt>
                <c:pt idx="32" formatCode="_-* #\ ##0\ _€_-;\-* #\ ##0\ _€_-;_-* &quot;-&quot;??\ _€_-;_-@_-">
                  <c:v>2170.2995668684739</c:v>
                </c:pt>
                <c:pt idx="33" formatCode="_-* #\ ##0\ _€_-;\-* #\ ##0\ _€_-;_-* &quot;-&quot;??\ _€_-;_-@_-">
                  <c:v>2131.7520120542185</c:v>
                </c:pt>
                <c:pt idx="34" formatCode="_-* #\ ##0\ _€_-;\-* #\ ##0\ _€_-;_-* &quot;-&quot;??\ _€_-;_-@_-">
                  <c:v>2101.7237946072028</c:v>
                </c:pt>
                <c:pt idx="35" formatCode="_-* #\ ##0\ _€_-;\-* #\ ##0\ _€_-;_-* &quot;-&quot;??\ _€_-;_-@_-">
                  <c:v>2815.9582383267771</c:v>
                </c:pt>
                <c:pt idx="36" formatCode="_-* #\ ##0\ _€_-;\-* #\ ##0\ _€_-;_-* &quot;-&quot;??\ _€_-;_-@_-">
                  <c:v>2800.6917745898195</c:v>
                </c:pt>
                <c:pt idx="37" formatCode="_-* #\ ##0\ _€_-;\-* #\ ##0\ _€_-;_-* &quot;-&quot;??\ _€_-;_-@_-">
                  <c:v>2814.7655462234911</c:v>
                </c:pt>
                <c:pt idx="38" formatCode="_-* #\ ##0\ _€_-;\-* #\ ##0\ _€_-;_-* &quot;-&quot;??\ _€_-;_-@_-">
                  <c:v>2828.2430079042242</c:v>
                </c:pt>
                <c:pt idx="39" formatCode="_-* #\ ##0\ _€_-;\-* #\ ##0\ _€_-;_-* &quot;-&quot;??\ _€_-;_-@_-">
                  <c:v>2829.3858992752084</c:v>
                </c:pt>
                <c:pt idx="40" formatCode="_-* #\ ##0\ _€_-;\-* #\ ##0\ _€_-;_-* &quot;-&quot;??\ _€_-;_-@_-">
                  <c:v>2832.8647132159967</c:v>
                </c:pt>
                <c:pt idx="41" formatCode="_-* #\ ##0\ _€_-;\-* #\ ##0\ _€_-;_-* &quot;-&quot;??\ _€_-;_-@_-">
                  <c:v>2832.8647132159967</c:v>
                </c:pt>
                <c:pt idx="42" formatCode="_-* #\ ##0\ _€_-;\-* #\ ##0\ _€_-;_-* &quot;-&quot;??\ _€_-;_-@_-">
                  <c:v>1864.7572133869655</c:v>
                </c:pt>
                <c:pt idx="43" formatCode="_-* #\ ##0\ _€_-;\-* #\ ##0\ _€_-;_-* &quot;-&quot;??\ _€_-;_-@_-">
                  <c:v>1845.344435555176</c:v>
                </c:pt>
                <c:pt idx="44" formatCode="_-* #\ ##0\ _€_-;\-* #\ ##0\ _€_-;_-* &quot;-&quot;??\ _€_-;_-@_-">
                  <c:v>1854.8991069978838</c:v>
                </c:pt>
                <c:pt idx="45" formatCode="_-* #\ ##0\ _€_-;\-* #\ ##0\ _€_-;_-* &quot;-&quot;??\ _€_-;_-@_-">
                  <c:v>1875.0833320802944</c:v>
                </c:pt>
                <c:pt idx="46" formatCode="_-* #\ ##0\ _€_-;\-* #\ ##0\ _€_-;_-* &quot;-&quot;??\ _€_-;_-@_-">
                  <c:v>1855.5564676657377</c:v>
                </c:pt>
                <c:pt idx="47" formatCode="_-* #\ ##0\ _€_-;\-* #\ ##0\ _€_-;_-* &quot;-&quot;??\ _€_-;_-@_-">
                  <c:v>1836.2680974228404</c:v>
                </c:pt>
                <c:pt idx="48" formatCode="_-* #\ ##0\ _€_-;\-* #\ ##0\ _€_-;_-* &quot;-&quot;??\ _€_-;_-@_-">
                  <c:v>1817.2252263840926</c:v>
                </c:pt>
                <c:pt idx="49" formatCode="_-* #\ ##0\ _€_-;\-* #\ ##0\ _€_-;_-* &quot;-&quot;??\ _€_-;_-@_-">
                  <c:v>1798.4132580106113</c:v>
                </c:pt>
                <c:pt idx="50" formatCode="_-* #\ ##0\ _€_-;\-* #\ ##0\ _€_-;_-* &quot;-&quot;??\ _€_-;_-@_-">
                  <c:v>1779.850132558458</c:v>
                </c:pt>
                <c:pt idx="51" formatCode="_-* #\ ##0\ _€_-;\-* #\ ##0\ _€_-;_-* &quot;-&quot;??\ _€_-;_-@_-">
                  <c:v>1761.5105110465711</c:v>
                </c:pt>
                <c:pt idx="52" formatCode="_-* #\ ##0\ _€_-;\-* #\ ##0\ _€_-;_-* &quot;-&quot;??\ _€_-;_-@_-">
                  <c:v>1743.412438849633</c:v>
                </c:pt>
                <c:pt idx="53" formatCode="_-* #\ ##0\ _€_-;\-* #\ ##0\ _€_-;_-* &quot;-&quot;??\ _€_-;_-@_-">
                  <c:v>1725.5306530574821</c:v>
                </c:pt>
                <c:pt idx="54" formatCode="_-* #\ ##0\ _€_-;\-* #\ ##0\ _€_-;_-* &quot;-&quot;??\ _€_-;_-@_-">
                  <c:v>1707.8833019029796</c:v>
                </c:pt>
                <c:pt idx="55" formatCode="_-* #\ ##0\ _€_-;\-* #\ ##0\ _€_-;_-* &quot;-&quot;??\ _€_-;_-@_-">
                  <c:v>1691.7317684558536</c:v>
                </c:pt>
                <c:pt idx="56" formatCode="_-* #\ ##0\ _€_-;\-* #\ ##0\ _€_-;_-* &quot;-&quot;??\ _€_-;_-@_-">
                  <c:v>1670.5592360170745</c:v>
                </c:pt>
                <c:pt idx="57" formatCode="_-* #\ ##0\ _€_-;\-* #\ ##0\ _€_-;_-* &quot;-&quot;??\ _€_-;_-@_-">
                  <c:v>1649.6516841965174</c:v>
                </c:pt>
                <c:pt idx="58" formatCode="_-* #\ ##0\ _€_-;\-* #\ ##0\ _€_-;_-* &quot;-&quot;??\ _€_-;_-@_-">
                  <c:v>1629.0057966819631</c:v>
                </c:pt>
                <c:pt idx="59" formatCode="_-* #\ ##0\ _€_-;\-* #\ ##0\ _€_-;_-* &quot;-&quot;??\ _€_-;_-@_-">
                  <c:v>1608.6182986658389</c:v>
                </c:pt>
                <c:pt idx="60" formatCode="_-* #\ ##0\ _€_-;\-* #\ ##0\ _€_-;_-* &quot;-&quot;??\ _€_-;_-@_-">
                  <c:v>1588.4859563257744</c:v>
                </c:pt>
                <c:pt idx="61" formatCode="_-* #\ ##0\ _€_-;\-* #\ ##0\ _€_-;_-* &quot;-&quot;??\ _€_-;_-@_-">
                  <c:v>1568.6055763116594</c:v>
                </c:pt>
                <c:pt idx="62" formatCode="_-* #\ ##0\ _€_-;\-* #\ ##0\ _€_-;_-* &quot;-&quot;??\ _€_-;_-@_-">
                  <c:v>1548.9740052391232</c:v>
                </c:pt>
                <c:pt idx="63" formatCode="_-* #\ ##0\ _€_-;\-* #\ ##0\ _€_-;_-* &quot;-&quot;??\ _€_-;_-@_-">
                  <c:v>1529.5881291893488</c:v>
                </c:pt>
                <c:pt idx="64" formatCode="_-* #\ ##0\ _€_-;\-* #\ ##0\ _€_-;_-* &quot;-&quot;??\ _€_-;_-@_-">
                  <c:v>1510.4448732151507</c:v>
                </c:pt>
                <c:pt idx="65" formatCode="_-* #\ ##0\ _€_-;\-* #\ ##0\ _€_-;_-* &quot;-&quot;??\ _€_-;_-@_-">
                  <c:v>1491.5412008532339</c:v>
                </c:pt>
                <c:pt idx="66" formatCode="_-* #\ ##0\ _€_-;\-* #\ ##0\ _€_-;_-* &quot;-&quot;??\ _€_-;_-@_-">
                  <c:v>1472.8741136425558</c:v>
                </c:pt>
                <c:pt idx="67" formatCode="_-* #\ ##0\ _€_-;\-* #\ ##0\ _€_-;_-* &quot;-&quot;??\ _€_-;_-@_-">
                  <c:v>1454.4406506487153</c:v>
                </c:pt>
                <c:pt idx="68" formatCode="_-* #\ ##0\ _€_-;\-* #\ ##0\ _€_-;_-* &quot;-&quot;??\ _€_-;_-@_-">
                  <c:v>1488.3542889747084</c:v>
                </c:pt>
                <c:pt idx="69" formatCode="_-* #\ ##0\ _€_-;\-* #\ ##0\ _€_-;_-* &quot;-&quot;??\ _€_-;_-@_-">
                  <c:v>1469.7270869257238</c:v>
                </c:pt>
                <c:pt idx="70" formatCode="_-* #\ ##0\ _€_-;\-* #\ ##0\ _€_-;_-* &quot;-&quot;??\ _€_-;_-@_-">
                  <c:v>1451.3330099187697</c:v>
                </c:pt>
                <c:pt idx="71" formatCode="_-* #\ ##0\ _€_-;\-* #\ ##0\ _€_-;_-* &quot;-&quot;??\ _€_-;_-@_-">
                  <c:v>1642.6666223306088</c:v>
                </c:pt>
                <c:pt idx="72" formatCode="_-* #\ ##0\ _€_-;\-* #\ ##0\ _€_-;_-* &quot;-&quot;??\ _€_-;_-@_-">
                  <c:v>1625.5303737575471</c:v>
                </c:pt>
                <c:pt idx="73" formatCode="_-* #\ ##0\ _€_-;\-* #\ ##0\ _€_-;_-* &quot;-&quot;??\ _€_-;_-@_-">
                  <c:v>1608.6095308211065</c:v>
                </c:pt>
                <c:pt idx="74" formatCode="_-* #\ ##0\ _€_-;\-* #\ ##0\ _€_-;_-* &quot;-&quot;??\ _€_-;_-@_-">
                  <c:v>1537.324637234487</c:v>
                </c:pt>
                <c:pt idx="75" formatCode="_-* #\ ##0\ _€_-;\-* #\ ##0\ _€_-;_-* &quot;-&quot;??\ _€_-;_-@_-">
                  <c:v>1521.4999578073291</c:v>
                </c:pt>
              </c:numCache>
            </c:numRef>
          </c:val>
          <c:smooth val="0"/>
          <c:extLst>
            <c:ext xmlns:c16="http://schemas.microsoft.com/office/drawing/2014/chart" uri="{C3380CC4-5D6E-409C-BE32-E72D297353CC}">
              <c16:uniqueId val="{00000001-5F67-414E-8D72-FFA31A55DD73}"/>
            </c:ext>
          </c:extLst>
        </c:ser>
        <c:ser>
          <c:idx val="1"/>
          <c:order val="2"/>
          <c:tx>
            <c:strRef>
              <c:f>'Fig 2.45'!$F$5</c:f>
              <c:strCache>
                <c:ptCount val="1"/>
                <c:pt idx="0">
                  <c:v>2 enfants</c:v>
                </c:pt>
              </c:strCache>
            </c:strRef>
          </c:tx>
          <c:marker>
            <c:symbol val="none"/>
          </c:marker>
          <c:cat>
            <c:numRef>
              <c:f>'Fig 2.45'!$B$6:$B$81</c:f>
              <c:numCache>
                <c:formatCode>General</c:formatCode>
                <c:ptCount val="76"/>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pt idx="51">
                  <c:v>71</c:v>
                </c:pt>
                <c:pt idx="52">
                  <c:v>72</c:v>
                </c:pt>
                <c:pt idx="53">
                  <c:v>73</c:v>
                </c:pt>
                <c:pt idx="54">
                  <c:v>74</c:v>
                </c:pt>
                <c:pt idx="55">
                  <c:v>75</c:v>
                </c:pt>
                <c:pt idx="56">
                  <c:v>76</c:v>
                </c:pt>
                <c:pt idx="57">
                  <c:v>77</c:v>
                </c:pt>
                <c:pt idx="58">
                  <c:v>78</c:v>
                </c:pt>
                <c:pt idx="59">
                  <c:v>79</c:v>
                </c:pt>
                <c:pt idx="60">
                  <c:v>80</c:v>
                </c:pt>
                <c:pt idx="61">
                  <c:v>81</c:v>
                </c:pt>
                <c:pt idx="62">
                  <c:v>82</c:v>
                </c:pt>
                <c:pt idx="63">
                  <c:v>83</c:v>
                </c:pt>
                <c:pt idx="64">
                  <c:v>84</c:v>
                </c:pt>
                <c:pt idx="65">
                  <c:v>85</c:v>
                </c:pt>
                <c:pt idx="66">
                  <c:v>86</c:v>
                </c:pt>
                <c:pt idx="67">
                  <c:v>87</c:v>
                </c:pt>
                <c:pt idx="68">
                  <c:v>88</c:v>
                </c:pt>
                <c:pt idx="69">
                  <c:v>89</c:v>
                </c:pt>
                <c:pt idx="70">
                  <c:v>90</c:v>
                </c:pt>
                <c:pt idx="71">
                  <c:v>91</c:v>
                </c:pt>
                <c:pt idx="72">
                  <c:v>92</c:v>
                </c:pt>
                <c:pt idx="73">
                  <c:v>93</c:v>
                </c:pt>
                <c:pt idx="74">
                  <c:v>94</c:v>
                </c:pt>
                <c:pt idx="75">
                  <c:v>95</c:v>
                </c:pt>
              </c:numCache>
            </c:numRef>
          </c:cat>
          <c:val>
            <c:numRef>
              <c:f>'Fig 2.45'!$F$6:$F$81</c:f>
              <c:numCache>
                <c:formatCode>General</c:formatCode>
                <c:ptCount val="76"/>
                <c:pt idx="3" formatCode="_-* #\ ##0\ _€_-;\-* #\ ##0\ _€_-;_-* &quot;-&quot;??\ _€_-;_-@_-">
                  <c:v>1894.5427670109768</c:v>
                </c:pt>
                <c:pt idx="4" formatCode="_-* #\ ##0\ _€_-;\-* #\ ##0\ _€_-;_-* &quot;-&quot;??\ _€_-;_-@_-">
                  <c:v>1999.8874681069926</c:v>
                </c:pt>
                <c:pt idx="5" formatCode="_-* #\ ##0\ _€_-;\-* #\ ##0\ _€_-;_-* &quot;-&quot;??\ _€_-;_-@_-">
                  <c:v>2075.7295910467105</c:v>
                </c:pt>
                <c:pt idx="6" formatCode="_-* #\ ##0\ _€_-;\-* #\ ##0\ _€_-;_-* &quot;-&quot;??\ _€_-;_-@_-">
                  <c:v>2160.1048603803206</c:v>
                </c:pt>
                <c:pt idx="7" formatCode="_-* #\ ##0\ _€_-;\-* #\ ##0\ _€_-;_-* &quot;-&quot;??\ _€_-;_-@_-">
                  <c:v>2225.9063452551673</c:v>
                </c:pt>
                <c:pt idx="8" formatCode="_-* #\ ##0\ _€_-;\-* #\ ##0\ _€_-;_-* &quot;-&quot;??\ _€_-;_-@_-">
                  <c:v>2280.5468612223353</c:v>
                </c:pt>
                <c:pt idx="9" formatCode="_-* #\ ##0\ _€_-;\-* #\ ##0\ _€_-;_-* &quot;-&quot;??\ _€_-;_-@_-">
                  <c:v>2328.962940818325</c:v>
                </c:pt>
                <c:pt idx="10" formatCode="_-* #\ ##0\ _€_-;\-* #\ ##0\ _€_-;_-* &quot;-&quot;??\ _€_-;_-@_-">
                  <c:v>2134.6343843077948</c:v>
                </c:pt>
                <c:pt idx="11" formatCode="_-* #\ ##0\ _€_-;\-* #\ ##0\ _€_-;_-* &quot;-&quot;??\ _€_-;_-@_-">
                  <c:v>2125.456199777891</c:v>
                </c:pt>
                <c:pt idx="12" formatCode="_-* #\ ##0\ _€_-;\-* #\ ##0\ _€_-;_-* &quot;-&quot;??\ _€_-;_-@_-">
                  <c:v>2128.3291996233456</c:v>
                </c:pt>
                <c:pt idx="13" formatCode="_-* #\ ##0\ _€_-;\-* #\ ##0\ _€_-;_-* &quot;-&quot;??\ _€_-;_-@_-">
                  <c:v>2179.7556764862488</c:v>
                </c:pt>
                <c:pt idx="14" formatCode="_-* #\ ##0\ _€_-;\-* #\ ##0\ _€_-;_-* &quot;-&quot;??\ _€_-;_-@_-">
                  <c:v>2088.5424813007467</c:v>
                </c:pt>
                <c:pt idx="15" formatCode="_-* #\ ##0\ _€_-;\-* #\ ##0\ _€_-;_-* &quot;-&quot;??\ _€_-;_-@_-">
                  <c:v>2090.6112389665495</c:v>
                </c:pt>
                <c:pt idx="16" formatCode="_-* #\ ##0\ _€_-;\-* #\ ##0\ _€_-;_-* &quot;-&quot;??\ _€_-;_-@_-">
                  <c:v>2096.7868208920358</c:v>
                </c:pt>
                <c:pt idx="17" formatCode="_-* #\ ##0\ _€_-;\-* #\ ##0\ _€_-;_-* &quot;-&quot;??\ _€_-;_-@_-">
                  <c:v>2111.8335801216358</c:v>
                </c:pt>
                <c:pt idx="18" formatCode="_-* #\ ##0\ _€_-;\-* #\ ##0\ _€_-;_-* &quot;-&quot;??\ _€_-;_-@_-">
                  <c:v>2109.0930987044371</c:v>
                </c:pt>
                <c:pt idx="19" formatCode="_-* #\ ##0\ _€_-;\-* #\ ##0\ _€_-;_-* &quot;-&quot;??\ _€_-;_-@_-">
                  <c:v>2146.6673078434437</c:v>
                </c:pt>
                <c:pt idx="20" formatCode="_-* #\ ##0\ _€_-;\-* #\ ##0\ _€_-;_-* &quot;-&quot;??\ _€_-;_-@_-">
                  <c:v>2139.7267092811408</c:v>
                </c:pt>
                <c:pt idx="21" formatCode="_-* #\ ##0\ _€_-;\-* #\ ##0\ _€_-;_-* &quot;-&quot;??\ _€_-;_-@_-">
                  <c:v>2153.1604798069466</c:v>
                </c:pt>
                <c:pt idx="22" formatCode="_-* #\ ##0\ _€_-;\-* #\ ##0\ _€_-;_-* &quot;-&quot;??\ _€_-;_-@_-">
                  <c:v>2151.6983270903652</c:v>
                </c:pt>
                <c:pt idx="23" formatCode="_-* #\ ##0\ _€_-;\-* #\ ##0\ _€_-;_-* &quot;-&quot;??\ _€_-;_-@_-">
                  <c:v>2157.7413973988764</c:v>
                </c:pt>
                <c:pt idx="24" formatCode="_-* #\ ##0\ _€_-;\-* #\ ##0\ _€_-;_-* &quot;-&quot;??\ _€_-;_-@_-">
                  <c:v>1973.3407531444866</c:v>
                </c:pt>
                <c:pt idx="25" formatCode="_-* #\ ##0\ _€_-;\-* #\ ##0\ _€_-;_-* &quot;-&quot;??\ _€_-;_-@_-">
                  <c:v>1985.4440028691886</c:v>
                </c:pt>
                <c:pt idx="26" formatCode="_-* #\ ##0\ _€_-;\-* #\ ##0\ _€_-;_-* &quot;-&quot;??\ _€_-;_-@_-">
                  <c:v>2003.7967423210143</c:v>
                </c:pt>
                <c:pt idx="27" formatCode="_-* #\ ##0\ _€_-;\-* #\ ##0\ _€_-;_-* &quot;-&quot;??\ _€_-;_-@_-">
                  <c:v>2004.7433015948502</c:v>
                </c:pt>
                <c:pt idx="28" formatCode="_-* #\ ##0\ _€_-;\-* #\ ##0\ _€_-;_-* &quot;-&quot;??\ _€_-;_-@_-">
                  <c:v>1883.3870621693022</c:v>
                </c:pt>
                <c:pt idx="29" formatCode="_-* #\ ##0\ _€_-;\-* #\ ##0\ _€_-;_-* &quot;-&quot;??\ _€_-;_-@_-">
                  <c:v>1883.895926124243</c:v>
                </c:pt>
                <c:pt idx="30" formatCode="_-* #\ ##0\ _€_-;\-* #\ ##0\ _€_-;_-* &quot;-&quot;??\ _€_-;_-@_-">
                  <c:v>1788.8186035106623</c:v>
                </c:pt>
                <c:pt idx="31" formatCode="_-* #\ ##0\ _€_-;\-* #\ ##0\ _€_-;_-* &quot;-&quot;??\ _€_-;_-@_-">
                  <c:v>1757.9860545252352</c:v>
                </c:pt>
                <c:pt idx="32" formatCode="_-* #\ ##0\ _€_-;\-* #\ ##0\ _€_-;_-* &quot;-&quot;??\ _€_-;_-@_-">
                  <c:v>1736.2396534947791</c:v>
                </c:pt>
                <c:pt idx="33" formatCode="_-* #\ ##0\ _€_-;\-* #\ ##0\ _€_-;_-* &quot;-&quot;??\ _€_-;_-@_-">
                  <c:v>2168.8178453875521</c:v>
                </c:pt>
                <c:pt idx="34" formatCode="_-* #\ ##0\ _€_-;\-* #\ ##0\ _€_-;_-* &quot;-&quot;??\ _€_-;_-@_-">
                  <c:v>2138.7896279405363</c:v>
                </c:pt>
                <c:pt idx="35" formatCode="_-* #\ ##0\ _€_-;\-* #\ ##0\ _€_-;_-* &quot;-&quot;??\ _€_-;_-@_-">
                  <c:v>2111.9686787450828</c:v>
                </c:pt>
                <c:pt idx="36" formatCode="_-* #\ ##0\ _€_-;\-* #\ ##0\ _€_-;_-* &quot;-&quot;??\ _€_-;_-@_-">
                  <c:v>2100.5188309423647</c:v>
                </c:pt>
                <c:pt idx="37" formatCode="_-* #\ ##0\ _€_-;\-* #\ ##0\ _€_-;_-* &quot;-&quot;??\ _€_-;_-@_-">
                  <c:v>2814.7655462234911</c:v>
                </c:pt>
                <c:pt idx="38" formatCode="_-* #\ ##0\ _€_-;\-* #\ ##0\ _€_-;_-* &quot;-&quot;??\ _€_-;_-@_-">
                  <c:v>2828.2430079042242</c:v>
                </c:pt>
                <c:pt idx="39" formatCode="_-* #\ ##0\ _€_-;\-* #\ ##0\ _€_-;_-* &quot;-&quot;??\ _€_-;_-@_-">
                  <c:v>2829.3858992752084</c:v>
                </c:pt>
                <c:pt idx="40" formatCode="_-* #\ ##0\ _€_-;\-* #\ ##0\ _€_-;_-* &quot;-&quot;??\ _€_-;_-@_-">
                  <c:v>2832.8647132159967</c:v>
                </c:pt>
                <c:pt idx="41" formatCode="_-* #\ ##0\ _€_-;\-* #\ ##0\ _€_-;_-* &quot;-&quot;??\ _€_-;_-@_-">
                  <c:v>2832.8647132159967</c:v>
                </c:pt>
                <c:pt idx="42" formatCode="_-* #\ ##0\ _€_-;\-* #\ ##0\ _€_-;_-* &quot;-&quot;??\ _€_-;_-@_-">
                  <c:v>1864.7572133869655</c:v>
                </c:pt>
                <c:pt idx="43" formatCode="_-* #\ ##0\ _€_-;\-* #\ ##0\ _€_-;_-* &quot;-&quot;??\ _€_-;_-@_-">
                  <c:v>1845.344435555176</c:v>
                </c:pt>
                <c:pt idx="44" formatCode="_-* #\ ##0\ _€_-;\-* #\ ##0\ _€_-;_-* &quot;-&quot;??\ _€_-;_-@_-">
                  <c:v>1854.8991069978838</c:v>
                </c:pt>
                <c:pt idx="45" formatCode="_-* #\ ##0\ _€_-;\-* #\ ##0\ _€_-;_-* &quot;-&quot;??\ _€_-;_-@_-">
                  <c:v>1875.0833320802944</c:v>
                </c:pt>
                <c:pt idx="46" formatCode="_-* #\ ##0\ _€_-;\-* #\ ##0\ _€_-;_-* &quot;-&quot;??\ _€_-;_-@_-">
                  <c:v>1855.5564676657377</c:v>
                </c:pt>
                <c:pt idx="47" formatCode="_-* #\ ##0\ _€_-;\-* #\ ##0\ _€_-;_-* &quot;-&quot;??\ _€_-;_-@_-">
                  <c:v>1836.2680974228404</c:v>
                </c:pt>
                <c:pt idx="48" formatCode="_-* #\ ##0\ _€_-;\-* #\ ##0\ _€_-;_-* &quot;-&quot;??\ _€_-;_-@_-">
                  <c:v>1817.2252263840926</c:v>
                </c:pt>
                <c:pt idx="49" formatCode="_-* #\ ##0\ _€_-;\-* #\ ##0\ _€_-;_-* &quot;-&quot;??\ _€_-;_-@_-">
                  <c:v>1798.4132580106113</c:v>
                </c:pt>
                <c:pt idx="50" formatCode="_-* #\ ##0\ _€_-;\-* #\ ##0\ _€_-;_-* &quot;-&quot;??\ _€_-;_-@_-">
                  <c:v>1779.850132558458</c:v>
                </c:pt>
                <c:pt idx="51" formatCode="_-* #\ ##0\ _€_-;\-* #\ ##0\ _€_-;_-* &quot;-&quot;??\ _€_-;_-@_-">
                  <c:v>1761.5105110465711</c:v>
                </c:pt>
                <c:pt idx="52" formatCode="_-* #\ ##0\ _€_-;\-* #\ ##0\ _€_-;_-* &quot;-&quot;??\ _€_-;_-@_-">
                  <c:v>1743.412438849633</c:v>
                </c:pt>
                <c:pt idx="53" formatCode="_-* #\ ##0\ _€_-;\-* #\ ##0\ _€_-;_-* &quot;-&quot;??\ _€_-;_-@_-">
                  <c:v>1725.5306530574821</c:v>
                </c:pt>
                <c:pt idx="54" formatCode="_-* #\ ##0\ _€_-;\-* #\ ##0\ _€_-;_-* &quot;-&quot;??\ _€_-;_-@_-">
                  <c:v>1707.8833019029796</c:v>
                </c:pt>
                <c:pt idx="55" formatCode="_-* #\ ##0\ _€_-;\-* #\ ##0\ _€_-;_-* &quot;-&quot;??\ _€_-;_-@_-">
                  <c:v>1691.7317684558536</c:v>
                </c:pt>
                <c:pt idx="56" formatCode="_-* #\ ##0\ _€_-;\-* #\ ##0\ _€_-;_-* &quot;-&quot;??\ _€_-;_-@_-">
                  <c:v>1670.5592360170745</c:v>
                </c:pt>
                <c:pt idx="57" formatCode="_-* #\ ##0\ _€_-;\-* #\ ##0\ _€_-;_-* &quot;-&quot;??\ _€_-;_-@_-">
                  <c:v>1649.6516841965174</c:v>
                </c:pt>
                <c:pt idx="58" formatCode="_-* #\ ##0\ _€_-;\-* #\ ##0\ _€_-;_-* &quot;-&quot;??\ _€_-;_-@_-">
                  <c:v>1629.0057966819631</c:v>
                </c:pt>
                <c:pt idx="59" formatCode="_-* #\ ##0\ _€_-;\-* #\ ##0\ _€_-;_-* &quot;-&quot;??\ _€_-;_-@_-">
                  <c:v>1608.6182986658389</c:v>
                </c:pt>
                <c:pt idx="60" formatCode="_-* #\ ##0\ _€_-;\-* #\ ##0\ _€_-;_-* &quot;-&quot;??\ _€_-;_-@_-">
                  <c:v>1588.4859563257744</c:v>
                </c:pt>
                <c:pt idx="61" formatCode="_-* #\ ##0\ _€_-;\-* #\ ##0\ _€_-;_-* &quot;-&quot;??\ _€_-;_-@_-">
                  <c:v>1568.6055763116594</c:v>
                </c:pt>
                <c:pt idx="62" formatCode="_-* #\ ##0\ _€_-;\-* #\ ##0\ _€_-;_-* &quot;-&quot;??\ _€_-;_-@_-">
                  <c:v>1548.9740052391232</c:v>
                </c:pt>
                <c:pt idx="63" formatCode="_-* #\ ##0\ _€_-;\-* #\ ##0\ _€_-;_-* &quot;-&quot;??\ _€_-;_-@_-">
                  <c:v>1529.5881291893488</c:v>
                </c:pt>
                <c:pt idx="64" formatCode="_-* #\ ##0\ _€_-;\-* #\ ##0\ _€_-;_-* &quot;-&quot;??\ _€_-;_-@_-">
                  <c:v>1510.4448732151507</c:v>
                </c:pt>
                <c:pt idx="65" formatCode="_-* #\ ##0\ _€_-;\-* #\ ##0\ _€_-;_-* &quot;-&quot;??\ _€_-;_-@_-">
                  <c:v>1491.5412008532339</c:v>
                </c:pt>
                <c:pt idx="66" formatCode="_-* #\ ##0\ _€_-;\-* #\ ##0\ _€_-;_-* &quot;-&quot;??\ _€_-;_-@_-">
                  <c:v>1472.8741136425558</c:v>
                </c:pt>
                <c:pt idx="67" formatCode="_-* #\ ##0\ _€_-;\-* #\ ##0\ _€_-;_-* &quot;-&quot;??\ _€_-;_-@_-">
                  <c:v>1454.4406506487153</c:v>
                </c:pt>
                <c:pt idx="68" formatCode="_-* #\ ##0\ _€_-;\-* #\ ##0\ _€_-;_-* &quot;-&quot;??\ _€_-;_-@_-">
                  <c:v>1488.3542889747084</c:v>
                </c:pt>
                <c:pt idx="69" formatCode="_-* #\ ##0\ _€_-;\-* #\ ##0\ _€_-;_-* &quot;-&quot;??\ _€_-;_-@_-">
                  <c:v>1469.7270869257238</c:v>
                </c:pt>
                <c:pt idx="70" formatCode="_-* #\ ##0\ _€_-;\-* #\ ##0\ _€_-;_-* &quot;-&quot;??\ _€_-;_-@_-">
                  <c:v>1451.3330099187697</c:v>
                </c:pt>
                <c:pt idx="71" formatCode="_-* #\ ##0\ _€_-;\-* #\ ##0\ _€_-;_-* &quot;-&quot;??\ _€_-;_-@_-">
                  <c:v>1642.6666223306088</c:v>
                </c:pt>
                <c:pt idx="72" formatCode="_-* #\ ##0\ _€_-;\-* #\ ##0\ _€_-;_-* &quot;-&quot;??\ _€_-;_-@_-">
                  <c:v>1625.5303737575471</c:v>
                </c:pt>
                <c:pt idx="73" formatCode="_-* #\ ##0\ _€_-;\-* #\ ##0\ _€_-;_-* &quot;-&quot;??\ _€_-;_-@_-">
                  <c:v>1608.6095308211065</c:v>
                </c:pt>
                <c:pt idx="74" formatCode="_-* #\ ##0\ _€_-;\-* #\ ##0\ _€_-;_-* &quot;-&quot;??\ _€_-;_-@_-">
                  <c:v>1537.324637234487</c:v>
                </c:pt>
                <c:pt idx="75" formatCode="_-* #\ ##0\ _€_-;\-* #\ ##0\ _€_-;_-* &quot;-&quot;??\ _€_-;_-@_-">
                  <c:v>1521.4999578073291</c:v>
                </c:pt>
              </c:numCache>
            </c:numRef>
          </c:val>
          <c:smooth val="0"/>
          <c:extLst>
            <c:ext xmlns:c16="http://schemas.microsoft.com/office/drawing/2014/chart" uri="{C3380CC4-5D6E-409C-BE32-E72D297353CC}">
              <c16:uniqueId val="{00000002-5F67-414E-8D72-FFA31A55DD73}"/>
            </c:ext>
          </c:extLst>
        </c:ser>
        <c:ser>
          <c:idx val="2"/>
          <c:order val="3"/>
          <c:tx>
            <c:strRef>
              <c:f>'Fig 2.45'!$G$5</c:f>
              <c:strCache>
                <c:ptCount val="1"/>
                <c:pt idx="0">
                  <c:v>3 enfants</c:v>
                </c:pt>
              </c:strCache>
            </c:strRef>
          </c:tx>
          <c:spPr>
            <a:ln w="34925" cmpd="dbl">
              <a:solidFill>
                <a:srgbClr val="9BBB59">
                  <a:lumMod val="50000"/>
                </a:srgbClr>
              </a:solidFill>
            </a:ln>
          </c:spPr>
          <c:marker>
            <c:symbol val="none"/>
          </c:marker>
          <c:cat>
            <c:numRef>
              <c:f>'Fig 2.45'!$B$6:$B$81</c:f>
              <c:numCache>
                <c:formatCode>General</c:formatCode>
                <c:ptCount val="76"/>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pt idx="51">
                  <c:v>71</c:v>
                </c:pt>
                <c:pt idx="52">
                  <c:v>72</c:v>
                </c:pt>
                <c:pt idx="53">
                  <c:v>73</c:v>
                </c:pt>
                <c:pt idx="54">
                  <c:v>74</c:v>
                </c:pt>
                <c:pt idx="55">
                  <c:v>75</c:v>
                </c:pt>
                <c:pt idx="56">
                  <c:v>76</c:v>
                </c:pt>
                <c:pt idx="57">
                  <c:v>77</c:v>
                </c:pt>
                <c:pt idx="58">
                  <c:v>78</c:v>
                </c:pt>
                <c:pt idx="59">
                  <c:v>79</c:v>
                </c:pt>
                <c:pt idx="60">
                  <c:v>80</c:v>
                </c:pt>
                <c:pt idx="61">
                  <c:v>81</c:v>
                </c:pt>
                <c:pt idx="62">
                  <c:v>82</c:v>
                </c:pt>
                <c:pt idx="63">
                  <c:v>83</c:v>
                </c:pt>
                <c:pt idx="64">
                  <c:v>84</c:v>
                </c:pt>
                <c:pt idx="65">
                  <c:v>85</c:v>
                </c:pt>
                <c:pt idx="66">
                  <c:v>86</c:v>
                </c:pt>
                <c:pt idx="67">
                  <c:v>87</c:v>
                </c:pt>
                <c:pt idx="68">
                  <c:v>88</c:v>
                </c:pt>
                <c:pt idx="69">
                  <c:v>89</c:v>
                </c:pt>
                <c:pt idx="70">
                  <c:v>90</c:v>
                </c:pt>
                <c:pt idx="71">
                  <c:v>91</c:v>
                </c:pt>
                <c:pt idx="72">
                  <c:v>92</c:v>
                </c:pt>
                <c:pt idx="73">
                  <c:v>93</c:v>
                </c:pt>
                <c:pt idx="74">
                  <c:v>94</c:v>
                </c:pt>
                <c:pt idx="75">
                  <c:v>95</c:v>
                </c:pt>
              </c:numCache>
            </c:numRef>
          </c:cat>
          <c:val>
            <c:numRef>
              <c:f>'Fig 2.45'!$G$6:$G$81</c:f>
              <c:numCache>
                <c:formatCode>General</c:formatCode>
                <c:ptCount val="76"/>
                <c:pt idx="3" formatCode="_-* #\ ##0\ _€_-;\-* #\ ##0\ _€_-;_-* &quot;-&quot;??\ _€_-;_-@_-">
                  <c:v>1894.5427670109768</c:v>
                </c:pt>
                <c:pt idx="4" formatCode="_-* #\ ##0\ _€_-;\-* #\ ##0\ _€_-;_-* &quot;-&quot;??\ _€_-;_-@_-">
                  <c:v>1999.8874681069926</c:v>
                </c:pt>
                <c:pt idx="5" formatCode="_-* #\ ##0\ _€_-;\-* #\ ##0\ _€_-;_-* &quot;-&quot;??\ _€_-;_-@_-">
                  <c:v>2075.7295910467105</c:v>
                </c:pt>
                <c:pt idx="6" formatCode="_-* #\ ##0\ _€_-;\-* #\ ##0\ _€_-;_-* &quot;-&quot;??\ _€_-;_-@_-">
                  <c:v>2160.1048603803206</c:v>
                </c:pt>
                <c:pt idx="7" formatCode="_-* #\ ##0\ _€_-;\-* #\ ##0\ _€_-;_-* &quot;-&quot;??\ _€_-;_-@_-">
                  <c:v>2225.9063452551673</c:v>
                </c:pt>
                <c:pt idx="8" formatCode="_-* #\ ##0\ _€_-;\-* #\ ##0\ _€_-;_-* &quot;-&quot;??\ _€_-;_-@_-">
                  <c:v>2048.8612919126854</c:v>
                </c:pt>
                <c:pt idx="9" formatCode="_-* #\ ##0\ _€_-;\-* #\ ##0\ _€_-;_-* &quot;-&quot;??\ _€_-;_-@_-">
                  <c:v>2049.6323790304705</c:v>
                </c:pt>
                <c:pt idx="10" formatCode="_-* #\ ##0\ _€_-;\-* #\ ##0\ _€_-;_-* &quot;-&quot;??\ _€_-;_-@_-">
                  <c:v>2090.9075324559431</c:v>
                </c:pt>
                <c:pt idx="11" formatCode="_-* #\ ##0\ _€_-;\-* #\ ##0\ _€_-;_-* &quot;-&quot;??\ _€_-;_-@_-">
                  <c:v>2077.8950886667799</c:v>
                </c:pt>
                <c:pt idx="12" formatCode="_-* #\ ##0\ _€_-;\-* #\ ##0\ _€_-;_-* &quot;-&quot;??\ _€_-;_-@_-">
                  <c:v>2019.7463229683797</c:v>
                </c:pt>
                <c:pt idx="13" formatCode="_-* #\ ##0\ _€_-;\-* #\ ##0\ _€_-;_-* &quot;-&quot;??\ _€_-;_-@_-">
                  <c:v>2022.7532888486944</c:v>
                </c:pt>
                <c:pt idx="14" formatCode="_-* #\ ##0\ _€_-;\-* #\ ##0\ _€_-;_-* &quot;-&quot;??\ _€_-;_-@_-">
                  <c:v>2051.0623225705881</c:v>
                </c:pt>
                <c:pt idx="15" formatCode="_-* #\ ##0\ _€_-;\-* #\ ##0\ _€_-;_-* &quot;-&quot;??\ _€_-;_-@_-">
                  <c:v>2049.8445722998827</c:v>
                </c:pt>
                <c:pt idx="16" formatCode="_-* #\ ##0\ _€_-;\-* #\ ##0\ _€_-;_-* &quot;-&quot;??\ _€_-;_-@_-">
                  <c:v>2022.2166384821098</c:v>
                </c:pt>
                <c:pt idx="17" formatCode="_-* #\ ##0\ _€_-;\-* #\ ##0\ _€_-;_-* &quot;-&quot;??\ _€_-;_-@_-">
                  <c:v>2037.9289282175425</c:v>
                </c:pt>
                <c:pt idx="18" formatCode="_-* #\ ##0\ _€_-;\-* #\ ##0\ _€_-;_-* &quot;-&quot;??\ _€_-;_-@_-">
                  <c:v>2035.6748958663829</c:v>
                </c:pt>
                <c:pt idx="19" formatCode="_-* #\ ##0\ _€_-;\-* #\ ##0\ _€_-;_-* &quot;-&quot;??\ _€_-;_-@_-">
                  <c:v>2032.6003844185686</c:v>
                </c:pt>
                <c:pt idx="20" formatCode="_-* #\ ##0\ _€_-;\-* #\ ##0\ _€_-;_-* &quot;-&quot;??\ _€_-;_-@_-">
                  <c:v>2026.8929162321092</c:v>
                </c:pt>
                <c:pt idx="21" formatCode="_-* #\ ##0\ _€_-;\-* #\ ##0\ _€_-;_-* &quot;-&quot;??\ _€_-;_-@_-">
                  <c:v>2035.9499654421898</c:v>
                </c:pt>
                <c:pt idx="22" formatCode="_-* #\ ##0\ _€_-;\-* #\ ##0\ _€_-;_-* &quot;-&quot;??\ _€_-;_-@_-">
                  <c:v>1903.5273596242698</c:v>
                </c:pt>
                <c:pt idx="23" formatCode="_-* #\ ##0\ _€_-;\-* #\ ##0\ _€_-;_-* &quot;-&quot;??\ _€_-;_-@_-">
                  <c:v>1912.0370189760163</c:v>
                </c:pt>
                <c:pt idx="24" formatCode="_-* #\ ##0\ _€_-;\-* #\ ##0\ _€_-;_-* &quot;-&quot;??\ _€_-;_-@_-">
                  <c:v>1914.7229668073026</c:v>
                </c:pt>
                <c:pt idx="25" formatCode="_-* #\ ##0\ _€_-;\-* #\ ##0\ _€_-;_-* &quot;-&quot;??\ _€_-;_-@_-">
                  <c:v>1920.1776364355646</c:v>
                </c:pt>
                <c:pt idx="26" formatCode="_-* #\ ##0\ _€_-;\-* #\ ##0\ _€_-;_-* &quot;-&quot;??\ _€_-;_-@_-">
                  <c:v>1821.3979383827379</c:v>
                </c:pt>
                <c:pt idx="27" formatCode="_-* #\ ##0\ _€_-;\-* #\ ##0\ _€_-;_-* &quot;-&quot;??\ _€_-;_-@_-">
                  <c:v>1825.7716596910077</c:v>
                </c:pt>
                <c:pt idx="28" formatCode="_-* #\ ##0\ _€_-;\-* #\ ##0\ _€_-;_-* &quot;-&quot;??\ _€_-;_-@_-">
                  <c:v>1758.1308349944961</c:v>
                </c:pt>
                <c:pt idx="29" formatCode="_-* #\ ##0\ _€_-;\-* #\ ##0\ _€_-;_-* &quot;-&quot;??\ _€_-;_-@_-">
                  <c:v>1654.9278845156934</c:v>
                </c:pt>
                <c:pt idx="30" formatCode="_-* #\ ##0\ _€_-;\-* #\ ##0\ _€_-;_-* &quot;-&quot;??\ _€_-;_-@_-">
                  <c:v>1553.901686036663</c:v>
                </c:pt>
                <c:pt idx="31" formatCode="_-* #\ ##0\ _€_-;\-* #\ ##0\ _€_-;_-* &quot;-&quot;??\ _€_-;_-@_-">
                  <c:v>1866.568807591902</c:v>
                </c:pt>
                <c:pt idx="32" formatCode="_-* #\ ##0\ _€_-;\-* #\ ##0\ _€_-;_-* &quot;-&quot;??\ _€_-;_-@_-">
                  <c:v>1764.8923201614459</c:v>
                </c:pt>
                <c:pt idx="33" formatCode="_-* #\ ##0\ _€_-;\-* #\ ##0\ _€_-;_-* &quot;-&quot;??\ _€_-;_-@_-">
                  <c:v>1734.0542763100416</c:v>
                </c:pt>
                <c:pt idx="34" formatCode="_-* #\ ##0\ _€_-;\-* #\ ##0\ _€_-;_-* &quot;-&quot;??\ _€_-;_-@_-">
                  <c:v>1711.031702352429</c:v>
                </c:pt>
                <c:pt idx="35" formatCode="_-* #\ ##0\ _€_-;\-* #\ ##0\ _€_-;_-* &quot;-&quot;??\ _€_-;_-@_-">
                  <c:v>2149.0345120784159</c:v>
                </c:pt>
                <c:pt idx="36" formatCode="_-* #\ ##0\ _€_-;\-* #\ ##0\ _€_-;_-* &quot;-&quot;??\ _€_-;_-@_-">
                  <c:v>2137.5846642756983</c:v>
                </c:pt>
                <c:pt idx="37" formatCode="_-* #\ ##0\ _€_-;\-* #\ ##0\ _€_-;_-* &quot;-&quot;??\ _€_-;_-@_-">
                  <c:v>2111.0741596676185</c:v>
                </c:pt>
                <c:pt idx="38" formatCode="_-* #\ ##0\ _€_-;\-* #\ ##0\ _€_-;_-* &quot;-&quot;??\ _€_-;_-@_-">
                  <c:v>2121.1822559281682</c:v>
                </c:pt>
                <c:pt idx="39" formatCode="_-* #\ ##0\ _€_-;\-* #\ ##0\ _€_-;_-* &quot;-&quot;??\ _€_-;_-@_-">
                  <c:v>2829.3858992752084</c:v>
                </c:pt>
                <c:pt idx="40" formatCode="_-* #\ ##0\ _€_-;\-* #\ ##0\ _€_-;_-* &quot;-&quot;??\ _€_-;_-@_-">
                  <c:v>2832.8647132159967</c:v>
                </c:pt>
                <c:pt idx="41" formatCode="_-* #\ ##0\ _€_-;\-* #\ ##0\ _€_-;_-* &quot;-&quot;??\ _€_-;_-@_-">
                  <c:v>2832.8647132159967</c:v>
                </c:pt>
                <c:pt idx="42" formatCode="_-* #\ ##0\ _€_-;\-* #\ ##0\ _€_-;_-* &quot;-&quot;??\ _€_-;_-@_-">
                  <c:v>2020.1735711976505</c:v>
                </c:pt>
                <c:pt idx="43" formatCode="_-* #\ ##0\ _€_-;\-* #\ ##0\ _€_-;_-* &quot;-&quot;??\ _€_-;_-@_-">
                  <c:v>1999.3513419450076</c:v>
                </c:pt>
                <c:pt idx="44" formatCode="_-* #\ ##0\ _€_-;\-* #\ ##0\ _€_-;_-* &quot;-&quot;??\ _€_-;_-@_-">
                  <c:v>1978.5584395082121</c:v>
                </c:pt>
                <c:pt idx="45" formatCode="_-* #\ ##0\ _€_-;\-* #\ ##0\ _€_-;_-* &quot;-&quot;??\ _€_-;_-@_-">
                  <c:v>2000.0937953981218</c:v>
                </c:pt>
                <c:pt idx="46" formatCode="_-* #\ ##0\ _€_-;\-* #\ ##0\ _€_-;_-* &quot;-&quot;??\ _€_-;_-@_-">
                  <c:v>1979.2744888317698</c:v>
                </c:pt>
                <c:pt idx="47" formatCode="_-* #\ ##0\ _€_-;\-* #\ ##0\ _€_-;_-* &quot;-&quot;??\ _€_-;_-@_-">
                  <c:v>1958.436703135576</c:v>
                </c:pt>
                <c:pt idx="48" formatCode="_-* #\ ##0\ _€_-;\-* #\ ##0\ _€_-;_-* &quot;-&quot;??\ _€_-;_-@_-">
                  <c:v>1937.8683932175161</c:v>
                </c:pt>
                <c:pt idx="49" formatCode="_-* #\ ##0\ _€_-;\-* #\ ##0\ _€_-;_-* &quot;-&quot;??\ _€_-;_-@_-">
                  <c:v>1947.9795089203085</c:v>
                </c:pt>
                <c:pt idx="50" formatCode="_-* #\ ##0\ _€_-;\-* #\ ##0\ _€_-;_-* &quot;-&quot;??\ _€_-;_-@_-">
                  <c:v>1927.5385378983426</c:v>
                </c:pt>
                <c:pt idx="51" formatCode="_-* #\ ##0\ _€_-;\-* #\ ##0\ _€_-;_-* &quot;-&quot;??\ _€_-;_-@_-">
                  <c:v>1907.360833423204</c:v>
                </c:pt>
                <c:pt idx="52" formatCode="_-* #\ ##0\ _€_-;\-* #\ ##0\ _€_-;_-* &quot;-&quot;??\ _€_-;_-@_-">
                  <c:v>1887.4315676063486</c:v>
                </c:pt>
                <c:pt idx="53" formatCode="_-* #\ ##0\ _€_-;\-* #\ ##0\ _€_-;_-* &quot;-&quot;??\ _€_-;_-@_-">
                  <c:v>1867.746793046864</c:v>
                </c:pt>
                <c:pt idx="54" formatCode="_-* #\ ##0\ _€_-;\-* #\ ##0\ _€_-;_-* &quot;-&quot;??\ _€_-;_-@_-">
                  <c:v>1848.3134596646501</c:v>
                </c:pt>
                <c:pt idx="55" formatCode="_-* #\ ##0\ _€_-;\-* #\ ##0\ _€_-;_-* &quot;-&quot;??\ _€_-;_-@_-">
                  <c:v>1829.1277271193574</c:v>
                </c:pt>
                <c:pt idx="56" formatCode="_-* #\ ##0\ _€_-;\-* #\ ##0\ _€_-;_-* &quot;-&quot;??\ _€_-;_-@_-">
                  <c:v>1810.1858024623034</c:v>
                </c:pt>
                <c:pt idx="57" formatCode="_-* #\ ##0\ _€_-;\-* #\ ##0\ _€_-;_-* &quot;-&quot;??\ _€_-;_-@_-">
                  <c:v>1791.4839395429194</c:v>
                </c:pt>
                <c:pt idx="58" formatCode="_-* #\ ##0\ _€_-;\-* #\ ##0\ _€_-;_-* &quot;-&quot;??\ _€_-;_-@_-">
                  <c:v>1773.0075757165982</c:v>
                </c:pt>
                <c:pt idx="59" formatCode="_-* #\ ##0\ _€_-;\-* #\ ##0\ _€_-;_-* &quot;-&quot;??\ _€_-;_-@_-">
                  <c:v>1754.7747785922163</c:v>
                </c:pt>
                <c:pt idx="60" formatCode="_-* #\ ##0\ _€_-;\-* #\ ##0\ _€_-;_-* &quot;-&quot;??\ _€_-;_-@_-">
                  <c:v>1736.7602100139466</c:v>
                </c:pt>
                <c:pt idx="61" formatCode="_-* #\ ##0\ _€_-;\-* #\ ##0\ _€_-;_-* &quot;-&quot;??\ _€_-;_-@_-">
                  <c:v>1718.9820411407381</c:v>
                </c:pt>
                <c:pt idx="62" formatCode="_-* #\ ##0\ _€_-;\-* #\ ##0\ _€_-;_-* &quot;-&quot;??\ _€_-;_-@_-">
                  <c:v>1704.2924819304437</c:v>
                </c:pt>
                <c:pt idx="63" formatCode="_-* #\ ##0\ _€_-;\-* #\ ##0\ _€_-;_-* &quot;-&quot;??\ _€_-;_-@_-">
                  <c:v>1682.9627483806767</c:v>
                </c:pt>
                <c:pt idx="64" formatCode="_-* #\ ##0\ _€_-;\-* #\ ##0\ _€_-;_-* &quot;-&quot;??\ _€_-;_-@_-">
                  <c:v>1661.8999628683659</c:v>
                </c:pt>
                <c:pt idx="65" formatCode="_-* #\ ##0\ _€_-;\-* #\ ##0\ _€_-;_-* &quot;-&quot;??\ _€_-;_-@_-">
                  <c:v>1641.1007844584497</c:v>
                </c:pt>
                <c:pt idx="66" formatCode="_-* #\ ##0\ _€_-;\-* #\ ##0\ _€_-;_-* &quot;-&quot;??\ _€_-;_-@_-">
                  <c:v>1620.5619140286726</c:v>
                </c:pt>
                <c:pt idx="67" formatCode="_-* #\ ##0\ _€_-;\-* #\ ##0\ _€_-;_-* &quot;-&quot;??\ _€_-;_-@_-">
                  <c:v>1600.2800937462882</c:v>
                </c:pt>
                <c:pt idx="68" formatCode="_-* #\ ##0\ _€_-;\-* #\ ##0\ _€_-;_-* &quot;-&quot;??\ _€_-;_-@_-">
                  <c:v>1580.2521065513079</c:v>
                </c:pt>
                <c:pt idx="69" formatCode="_-* #\ ##0\ _€_-;\-* #\ ##0\ _€_-;_-* &quot;-&quot;??\ _€_-;_-@_-">
                  <c:v>1560.4747756462166</c:v>
                </c:pt>
                <c:pt idx="70" formatCode="_-* #\ ##0\ _€_-;\-* #\ ##0\ _€_-;_-* &quot;-&quot;??\ _€_-;_-@_-">
                  <c:v>1540.9449639920774</c:v>
                </c:pt>
                <c:pt idx="71" formatCode="_-* #\ ##0\ _€_-;\-* #\ ##0\ _€_-;_-* &quot;-&quot;??\ _€_-;_-@_-">
                  <c:v>1726.9454634698411</c:v>
                </c:pt>
                <c:pt idx="72" formatCode="_-* #\ ##0\ _€_-;\-* #\ ##0\ _€_-;_-* &quot;-&quot;??\ _€_-;_-@_-">
                  <c:v>1708.7530179544062</c:v>
                </c:pt>
                <c:pt idx="73" formatCode="_-* #\ ##0\ _€_-;\-* #\ ##0\ _€_-;_-* &quot;-&quot;??\ _€_-;_-@_-">
                  <c:v>1690.7776559867846</c:v>
                </c:pt>
                <c:pt idx="74" formatCode="_-* #\ ##0\ _€_-;\-* #\ ##0\ _€_-;_-* &quot;-&quot;??\ _€_-;_-@_-">
                  <c:v>1673.0485692005302</c:v>
                </c:pt>
                <c:pt idx="75" formatCode="_-* #\ ##0\ _€_-;\-* #\ ##0\ _€_-;_-* &quot;-&quot;??\ _€_-;_-@_-">
                  <c:v>1655.5295012867405</c:v>
                </c:pt>
              </c:numCache>
            </c:numRef>
          </c:val>
          <c:smooth val="0"/>
          <c:extLst>
            <c:ext xmlns:c16="http://schemas.microsoft.com/office/drawing/2014/chart" uri="{C3380CC4-5D6E-409C-BE32-E72D297353CC}">
              <c16:uniqueId val="{00000003-5F67-414E-8D72-FFA31A55DD73}"/>
            </c:ext>
          </c:extLst>
        </c:ser>
        <c:dLbls>
          <c:showLegendKey val="0"/>
          <c:showVal val="0"/>
          <c:showCatName val="0"/>
          <c:showSerName val="0"/>
          <c:showPercent val="0"/>
          <c:showBubbleSize val="0"/>
        </c:dLbls>
        <c:smooth val="0"/>
        <c:axId val="178338432"/>
        <c:axId val="178352896"/>
      </c:lineChart>
      <c:catAx>
        <c:axId val="178338432"/>
        <c:scaling>
          <c:orientation val="minMax"/>
        </c:scaling>
        <c:delete val="0"/>
        <c:axPos val="b"/>
        <c:title>
          <c:tx>
            <c:rich>
              <a:bodyPr/>
              <a:lstStyle/>
              <a:p>
                <a:pPr>
                  <a:defRPr sz="1100"/>
                </a:pPr>
                <a:r>
                  <a:rPr lang="en-US" sz="1100"/>
                  <a:t>âge de la</a:t>
                </a:r>
                <a:r>
                  <a:rPr lang="en-US" sz="1100" baseline="0"/>
                  <a:t> femme</a:t>
                </a:r>
                <a:endParaRPr lang="en-US" sz="1100"/>
              </a:p>
            </c:rich>
          </c:tx>
          <c:layout>
            <c:manualLayout>
              <c:xMode val="edge"/>
              <c:yMode val="edge"/>
              <c:x val="0.41439796215949237"/>
              <c:y val="0.75868734199636056"/>
            </c:manualLayout>
          </c:layout>
          <c:overlay val="0"/>
        </c:title>
        <c:numFmt formatCode="General" sourceLinked="1"/>
        <c:majorTickMark val="out"/>
        <c:minorTickMark val="none"/>
        <c:tickLblPos val="nextTo"/>
        <c:txPr>
          <a:bodyPr/>
          <a:lstStyle/>
          <a:p>
            <a:pPr>
              <a:defRPr sz="1200" b="1"/>
            </a:pPr>
            <a:endParaRPr lang="fr-FR"/>
          </a:p>
        </c:txPr>
        <c:crossAx val="178352896"/>
        <c:crosses val="autoZero"/>
        <c:auto val="1"/>
        <c:lblAlgn val="ctr"/>
        <c:lblOffset val="100"/>
        <c:tickLblSkip val="5"/>
        <c:tickMarkSkip val="5"/>
        <c:noMultiLvlLbl val="0"/>
      </c:catAx>
      <c:valAx>
        <c:axId val="178352896"/>
        <c:scaling>
          <c:orientation val="minMax"/>
          <c:max val="3000"/>
        </c:scaling>
        <c:delete val="0"/>
        <c:axPos val="l"/>
        <c:majorGridlines/>
        <c:numFmt formatCode="General" sourceLinked="1"/>
        <c:majorTickMark val="out"/>
        <c:minorTickMark val="none"/>
        <c:tickLblPos val="nextTo"/>
        <c:txPr>
          <a:bodyPr/>
          <a:lstStyle/>
          <a:p>
            <a:pPr>
              <a:defRPr sz="1200" b="1"/>
            </a:pPr>
            <a:endParaRPr lang="fr-FR"/>
          </a:p>
        </c:txPr>
        <c:crossAx val="178338432"/>
        <c:crosses val="autoZero"/>
        <c:crossBetween val="between"/>
      </c:valAx>
    </c:plotArea>
    <c:legend>
      <c:legendPos val="r"/>
      <c:layout>
        <c:manualLayout>
          <c:xMode val="edge"/>
          <c:yMode val="edge"/>
          <c:x val="0.18573963968789625"/>
          <c:y val="0.54978247037302164"/>
          <c:w val="0.6996677796227857"/>
          <c:h val="0.15485088754149656"/>
        </c:manualLayout>
      </c:layout>
      <c:overlay val="0"/>
      <c:spPr>
        <a:solidFill>
          <a:schemeClr val="bg1"/>
        </a:solidFill>
      </c:spPr>
      <c:txPr>
        <a:bodyPr/>
        <a:lstStyle/>
        <a:p>
          <a:pPr>
            <a:defRPr sz="1100" b="1"/>
          </a:pPr>
          <a:endParaRPr lang="fr-FR"/>
        </a:p>
      </c:txPr>
    </c:legend>
    <c:plotVisOnly val="1"/>
    <c:dispBlanksAs val="gap"/>
    <c:showDLblsOverMax val="0"/>
  </c:chart>
  <c:printSettings>
    <c:headerFooter/>
    <c:pageMargins b="0.75000000000000044" l="0.7000000000000004" r="0.7000000000000004" t="0.75000000000000044" header="0.30000000000000021" footer="0.30000000000000021"/>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305038089750976E-2"/>
          <c:y val="6.447457362073053E-2"/>
          <c:w val="0.87812534408808662"/>
          <c:h val="0.77772411079555481"/>
        </c:manualLayout>
      </c:layout>
      <c:lineChart>
        <c:grouping val="standard"/>
        <c:varyColors val="0"/>
        <c:ser>
          <c:idx val="0"/>
          <c:order val="0"/>
          <c:tx>
            <c:v>Hommes</c:v>
          </c:tx>
          <c:spPr>
            <a:ln>
              <a:solidFill>
                <a:schemeClr val="accent6">
                  <a:lumMod val="75000"/>
                </a:schemeClr>
              </a:solidFill>
            </a:ln>
          </c:spPr>
          <c:marker>
            <c:symbol val="none"/>
          </c:marker>
          <c:cat>
            <c:strRef>
              <c:f>'Fig 2.48'!$C$27:$AU$27</c:f>
              <c:strCache>
                <c:ptCount val="45"/>
                <c:pt idx="0">
                  <c:v>&lt;100</c:v>
                </c:pt>
                <c:pt idx="1">
                  <c:v>&lt;200</c:v>
                </c:pt>
                <c:pt idx="2">
                  <c:v>&lt;300</c:v>
                </c:pt>
                <c:pt idx="3">
                  <c:v>&lt;400</c:v>
                </c:pt>
                <c:pt idx="4">
                  <c:v>&lt;500</c:v>
                </c:pt>
                <c:pt idx="5">
                  <c:v>&lt;600</c:v>
                </c:pt>
                <c:pt idx="6">
                  <c:v>&lt;700</c:v>
                </c:pt>
                <c:pt idx="7">
                  <c:v>&lt;800</c:v>
                </c:pt>
                <c:pt idx="8">
                  <c:v>&lt;900</c:v>
                </c:pt>
                <c:pt idx="9">
                  <c:v>&lt;1000</c:v>
                </c:pt>
                <c:pt idx="10">
                  <c:v>&lt;1100</c:v>
                </c:pt>
                <c:pt idx="11">
                  <c:v>&lt;1200</c:v>
                </c:pt>
                <c:pt idx="12">
                  <c:v>&lt;1300</c:v>
                </c:pt>
                <c:pt idx="13">
                  <c:v>&lt;1400</c:v>
                </c:pt>
                <c:pt idx="14">
                  <c:v>&lt;1500</c:v>
                </c:pt>
                <c:pt idx="15">
                  <c:v>&lt;1600</c:v>
                </c:pt>
                <c:pt idx="16">
                  <c:v>&lt;1700</c:v>
                </c:pt>
                <c:pt idx="17">
                  <c:v>&lt;1800</c:v>
                </c:pt>
                <c:pt idx="18">
                  <c:v>&lt;1900</c:v>
                </c:pt>
                <c:pt idx="19">
                  <c:v>&lt;2000</c:v>
                </c:pt>
                <c:pt idx="20">
                  <c:v>&lt;2100</c:v>
                </c:pt>
                <c:pt idx="21">
                  <c:v>&lt;2200</c:v>
                </c:pt>
                <c:pt idx="22">
                  <c:v>&lt;2300</c:v>
                </c:pt>
                <c:pt idx="23">
                  <c:v>&lt;2400</c:v>
                </c:pt>
                <c:pt idx="24">
                  <c:v>&lt;2500</c:v>
                </c:pt>
                <c:pt idx="25">
                  <c:v>&lt;2600</c:v>
                </c:pt>
                <c:pt idx="26">
                  <c:v>&lt;2700</c:v>
                </c:pt>
                <c:pt idx="27">
                  <c:v>&lt;2800</c:v>
                </c:pt>
                <c:pt idx="28">
                  <c:v>&lt;2900</c:v>
                </c:pt>
                <c:pt idx="29">
                  <c:v>&lt;3000</c:v>
                </c:pt>
                <c:pt idx="30">
                  <c:v>&lt;3100</c:v>
                </c:pt>
                <c:pt idx="31">
                  <c:v>&lt;3200</c:v>
                </c:pt>
                <c:pt idx="32">
                  <c:v>&lt;3300</c:v>
                </c:pt>
                <c:pt idx="33">
                  <c:v>&lt;3400</c:v>
                </c:pt>
                <c:pt idx="34">
                  <c:v>&lt;3500</c:v>
                </c:pt>
                <c:pt idx="35">
                  <c:v>&lt;3600</c:v>
                </c:pt>
                <c:pt idx="36">
                  <c:v>&lt;3700</c:v>
                </c:pt>
                <c:pt idx="37">
                  <c:v>&lt;3800</c:v>
                </c:pt>
                <c:pt idx="38">
                  <c:v>&lt;3900</c:v>
                </c:pt>
                <c:pt idx="39">
                  <c:v>&lt;4000</c:v>
                </c:pt>
                <c:pt idx="40">
                  <c:v>&lt;4100</c:v>
                </c:pt>
                <c:pt idx="41">
                  <c:v>&lt;4200</c:v>
                </c:pt>
                <c:pt idx="42">
                  <c:v>&lt;4300</c:v>
                </c:pt>
                <c:pt idx="43">
                  <c:v>&lt;4400</c:v>
                </c:pt>
                <c:pt idx="44">
                  <c:v>&lt;4500</c:v>
                </c:pt>
              </c:strCache>
            </c:strRef>
          </c:cat>
          <c:val>
            <c:numRef>
              <c:f>'Fig 2.48'!$C$28:$AU$28</c:f>
              <c:numCache>
                <c:formatCode>0.00</c:formatCode>
                <c:ptCount val="45"/>
                <c:pt idx="0">
                  <c:v>4.4213696922727816</c:v>
                </c:pt>
                <c:pt idx="1">
                  <c:v>2.5926818256570323</c:v>
                </c:pt>
                <c:pt idx="2">
                  <c:v>1.6509140914463198</c:v>
                </c:pt>
                <c:pt idx="3">
                  <c:v>1.4158495526380814</c:v>
                </c:pt>
                <c:pt idx="4">
                  <c:v>1.1430875010943438</c:v>
                </c:pt>
                <c:pt idx="5">
                  <c:v>1.173923753232643</c:v>
                </c:pt>
                <c:pt idx="6">
                  <c:v>1.3710070816677289</c:v>
                </c:pt>
                <c:pt idx="7">
                  <c:v>1.8478123713534003</c:v>
                </c:pt>
                <c:pt idx="8">
                  <c:v>3.293833695535203</c:v>
                </c:pt>
                <c:pt idx="9">
                  <c:v>3.4991570264169951</c:v>
                </c:pt>
                <c:pt idx="10">
                  <c:v>3.4448179171157403</c:v>
                </c:pt>
                <c:pt idx="11">
                  <c:v>3.851606317070408</c:v>
                </c:pt>
                <c:pt idx="12">
                  <c:v>4.2561732224779538</c:v>
                </c:pt>
                <c:pt idx="13">
                  <c:v>4.6758731880004154</c:v>
                </c:pt>
                <c:pt idx="14">
                  <c:v>4.9974881812535008</c:v>
                </c:pt>
                <c:pt idx="15">
                  <c:v>4.9719320673248717</c:v>
                </c:pt>
                <c:pt idx="16">
                  <c:v>4.9166718854912626</c:v>
                </c:pt>
                <c:pt idx="17">
                  <c:v>4.5735478678065498</c:v>
                </c:pt>
                <c:pt idx="18">
                  <c:v>4.3308758797593088</c:v>
                </c:pt>
                <c:pt idx="19">
                  <c:v>3.8684016863566186</c:v>
                </c:pt>
                <c:pt idx="20">
                  <c:v>3.4494396995764771</c:v>
                </c:pt>
                <c:pt idx="21">
                  <c:v>3.3136153831790036</c:v>
                </c:pt>
                <c:pt idx="22">
                  <c:v>2.8914891968858312</c:v>
                </c:pt>
                <c:pt idx="23">
                  <c:v>2.5650569473748197</c:v>
                </c:pt>
                <c:pt idx="24">
                  <c:v>2.2567761340390522</c:v>
                </c:pt>
                <c:pt idx="25">
                  <c:v>2.0780605661147655</c:v>
                </c:pt>
                <c:pt idx="26">
                  <c:v>1.8183046894566623</c:v>
                </c:pt>
                <c:pt idx="27">
                  <c:v>1.5639144382155328</c:v>
                </c:pt>
                <c:pt idx="28">
                  <c:v>1.4198135006133454</c:v>
                </c:pt>
                <c:pt idx="29">
                  <c:v>1.2164711011922669</c:v>
                </c:pt>
                <c:pt idx="30">
                  <c:v>1.0843998817008218</c:v>
                </c:pt>
                <c:pt idx="31">
                  <c:v>0.99467766942278601</c:v>
                </c:pt>
                <c:pt idx="32">
                  <c:v>0.88424500833257236</c:v>
                </c:pt>
                <c:pt idx="33">
                  <c:v>0.76231027806816176</c:v>
                </c:pt>
                <c:pt idx="34">
                  <c:v>0.67517887549806932</c:v>
                </c:pt>
                <c:pt idx="35">
                  <c:v>0.57891597965022379</c:v>
                </c:pt>
                <c:pt idx="36">
                  <c:v>0.53057035760251425</c:v>
                </c:pt>
                <c:pt idx="37">
                  <c:v>0.50751161690677216</c:v>
                </c:pt>
                <c:pt idx="38">
                  <c:v>0.43449524691583491</c:v>
                </c:pt>
                <c:pt idx="39">
                  <c:v>0.39768687932581648</c:v>
                </c:pt>
                <c:pt idx="40">
                  <c:v>0.34338947110129525</c:v>
                </c:pt>
                <c:pt idx="41">
                  <c:v>0.30953901301034109</c:v>
                </c:pt>
                <c:pt idx="42">
                  <c:v>0.26644616284069517</c:v>
                </c:pt>
                <c:pt idx="43">
                  <c:v>0.27263408136451117</c:v>
                </c:pt>
                <c:pt idx="44">
                  <c:v>0.23638242314888694</c:v>
                </c:pt>
              </c:numCache>
            </c:numRef>
          </c:val>
          <c:smooth val="0"/>
          <c:extLst>
            <c:ext xmlns:c16="http://schemas.microsoft.com/office/drawing/2014/chart" uri="{C3380CC4-5D6E-409C-BE32-E72D297353CC}">
              <c16:uniqueId val="{00000000-6457-40B6-94CB-0DD28476740B}"/>
            </c:ext>
          </c:extLst>
        </c:ser>
        <c:ser>
          <c:idx val="1"/>
          <c:order val="1"/>
          <c:tx>
            <c:v>Femmes</c:v>
          </c:tx>
          <c:spPr>
            <a:ln>
              <a:solidFill>
                <a:srgbClr val="7030A0"/>
              </a:solidFill>
            </a:ln>
          </c:spPr>
          <c:marker>
            <c:symbol val="none"/>
          </c:marker>
          <c:cat>
            <c:strRef>
              <c:f>'Fig 2.48'!$C$27:$AU$27</c:f>
              <c:strCache>
                <c:ptCount val="45"/>
                <c:pt idx="0">
                  <c:v>&lt;100</c:v>
                </c:pt>
                <c:pt idx="1">
                  <c:v>&lt;200</c:v>
                </c:pt>
                <c:pt idx="2">
                  <c:v>&lt;300</c:v>
                </c:pt>
                <c:pt idx="3">
                  <c:v>&lt;400</c:v>
                </c:pt>
                <c:pt idx="4">
                  <c:v>&lt;500</c:v>
                </c:pt>
                <c:pt idx="5">
                  <c:v>&lt;600</c:v>
                </c:pt>
                <c:pt idx="6">
                  <c:v>&lt;700</c:v>
                </c:pt>
                <c:pt idx="7">
                  <c:v>&lt;800</c:v>
                </c:pt>
                <c:pt idx="8">
                  <c:v>&lt;900</c:v>
                </c:pt>
                <c:pt idx="9">
                  <c:v>&lt;1000</c:v>
                </c:pt>
                <c:pt idx="10">
                  <c:v>&lt;1100</c:v>
                </c:pt>
                <c:pt idx="11">
                  <c:v>&lt;1200</c:v>
                </c:pt>
                <c:pt idx="12">
                  <c:v>&lt;1300</c:v>
                </c:pt>
                <c:pt idx="13">
                  <c:v>&lt;1400</c:v>
                </c:pt>
                <c:pt idx="14">
                  <c:v>&lt;1500</c:v>
                </c:pt>
                <c:pt idx="15">
                  <c:v>&lt;1600</c:v>
                </c:pt>
                <c:pt idx="16">
                  <c:v>&lt;1700</c:v>
                </c:pt>
                <c:pt idx="17">
                  <c:v>&lt;1800</c:v>
                </c:pt>
                <c:pt idx="18">
                  <c:v>&lt;1900</c:v>
                </c:pt>
                <c:pt idx="19">
                  <c:v>&lt;2000</c:v>
                </c:pt>
                <c:pt idx="20">
                  <c:v>&lt;2100</c:v>
                </c:pt>
                <c:pt idx="21">
                  <c:v>&lt;2200</c:v>
                </c:pt>
                <c:pt idx="22">
                  <c:v>&lt;2300</c:v>
                </c:pt>
                <c:pt idx="23">
                  <c:v>&lt;2400</c:v>
                </c:pt>
                <c:pt idx="24">
                  <c:v>&lt;2500</c:v>
                </c:pt>
                <c:pt idx="25">
                  <c:v>&lt;2600</c:v>
                </c:pt>
                <c:pt idx="26">
                  <c:v>&lt;2700</c:v>
                </c:pt>
                <c:pt idx="27">
                  <c:v>&lt;2800</c:v>
                </c:pt>
                <c:pt idx="28">
                  <c:v>&lt;2900</c:v>
                </c:pt>
                <c:pt idx="29">
                  <c:v>&lt;3000</c:v>
                </c:pt>
                <c:pt idx="30">
                  <c:v>&lt;3100</c:v>
                </c:pt>
                <c:pt idx="31">
                  <c:v>&lt;3200</c:v>
                </c:pt>
                <c:pt idx="32">
                  <c:v>&lt;3300</c:v>
                </c:pt>
                <c:pt idx="33">
                  <c:v>&lt;3400</c:v>
                </c:pt>
                <c:pt idx="34">
                  <c:v>&lt;3500</c:v>
                </c:pt>
                <c:pt idx="35">
                  <c:v>&lt;3600</c:v>
                </c:pt>
                <c:pt idx="36">
                  <c:v>&lt;3700</c:v>
                </c:pt>
                <c:pt idx="37">
                  <c:v>&lt;3800</c:v>
                </c:pt>
                <c:pt idx="38">
                  <c:v>&lt;3900</c:v>
                </c:pt>
                <c:pt idx="39">
                  <c:v>&lt;4000</c:v>
                </c:pt>
                <c:pt idx="40">
                  <c:v>&lt;4100</c:v>
                </c:pt>
                <c:pt idx="41">
                  <c:v>&lt;4200</c:v>
                </c:pt>
                <c:pt idx="42">
                  <c:v>&lt;4300</c:v>
                </c:pt>
                <c:pt idx="43">
                  <c:v>&lt;4400</c:v>
                </c:pt>
                <c:pt idx="44">
                  <c:v>&lt;4500</c:v>
                </c:pt>
              </c:strCache>
            </c:strRef>
          </c:cat>
          <c:val>
            <c:numRef>
              <c:f>'Fig 2.48'!$C$29:$AU$29</c:f>
              <c:numCache>
                <c:formatCode>0.00</c:formatCode>
                <c:ptCount val="45"/>
                <c:pt idx="0">
                  <c:v>1.501195183775514</c:v>
                </c:pt>
                <c:pt idx="1">
                  <c:v>3.2662859481292168</c:v>
                </c:pt>
                <c:pt idx="2">
                  <c:v>3.6734564318374128</c:v>
                </c:pt>
                <c:pt idx="3">
                  <c:v>3.4036865344723228</c:v>
                </c:pt>
                <c:pt idx="4">
                  <c:v>3.086826973150834</c:v>
                </c:pt>
                <c:pt idx="5">
                  <c:v>3.3111887136339635</c:v>
                </c:pt>
                <c:pt idx="6">
                  <c:v>3.6954610062254432</c:v>
                </c:pt>
                <c:pt idx="7">
                  <c:v>4.5219496701234512</c:v>
                </c:pt>
                <c:pt idx="8">
                  <c:v>6.1717110132849067</c:v>
                </c:pt>
                <c:pt idx="9">
                  <c:v>5.477882588587903</c:v>
                </c:pt>
                <c:pt idx="10">
                  <c:v>5.0757020770694528</c:v>
                </c:pt>
                <c:pt idx="11">
                  <c:v>5.1907228687406608</c:v>
                </c:pt>
                <c:pt idx="12">
                  <c:v>5.1282689215816228</c:v>
                </c:pt>
                <c:pt idx="13">
                  <c:v>4.9572657693097781</c:v>
                </c:pt>
                <c:pt idx="14">
                  <c:v>4.6113215784621451</c:v>
                </c:pt>
                <c:pt idx="15">
                  <c:v>4.3462999757804717</c:v>
                </c:pt>
                <c:pt idx="16">
                  <c:v>3.8676579755365292</c:v>
                </c:pt>
                <c:pt idx="17">
                  <c:v>3.6668874276892667</c:v>
                </c:pt>
                <c:pt idx="18">
                  <c:v>3.4495965906300117</c:v>
                </c:pt>
                <c:pt idx="19">
                  <c:v>3.134911404361739</c:v>
                </c:pt>
                <c:pt idx="20">
                  <c:v>2.7310373440395872</c:v>
                </c:pt>
                <c:pt idx="21">
                  <c:v>2.397014826415282</c:v>
                </c:pt>
                <c:pt idx="22">
                  <c:v>1.9770247177325344</c:v>
                </c:pt>
                <c:pt idx="23">
                  <c:v>1.7220833670351237</c:v>
                </c:pt>
                <c:pt idx="24">
                  <c:v>1.4297518448862472</c:v>
                </c:pt>
                <c:pt idx="25">
                  <c:v>1.2043070712731052</c:v>
                </c:pt>
                <c:pt idx="26">
                  <c:v>1.0448447123279652</c:v>
                </c:pt>
                <c:pt idx="27">
                  <c:v>0.90801309769258687</c:v>
                </c:pt>
                <c:pt idx="28">
                  <c:v>0.73624373018766776</c:v>
                </c:pt>
                <c:pt idx="29">
                  <c:v>0.64310288100660595</c:v>
                </c:pt>
                <c:pt idx="30">
                  <c:v>0.48687685721848278</c:v>
                </c:pt>
                <c:pt idx="31">
                  <c:v>0.47018786337950108</c:v>
                </c:pt>
                <c:pt idx="32">
                  <c:v>0.35903908975316162</c:v>
                </c:pt>
                <c:pt idx="33">
                  <c:v>0.30660434301101835</c:v>
                </c:pt>
                <c:pt idx="34">
                  <c:v>0.26779433126202351</c:v>
                </c:pt>
                <c:pt idx="35">
                  <c:v>0.22517106510696897</c:v>
                </c:pt>
                <c:pt idx="36">
                  <c:v>0.18276141922905939</c:v>
                </c:pt>
                <c:pt idx="37">
                  <c:v>0.20890630138996119</c:v>
                </c:pt>
                <c:pt idx="38">
                  <c:v>0.14018017870913654</c:v>
                </c:pt>
                <c:pt idx="39">
                  <c:v>0.13482847297229655</c:v>
                </c:pt>
                <c:pt idx="40">
                  <c:v>0.10106876247666149</c:v>
                </c:pt>
                <c:pt idx="41">
                  <c:v>8.4925018138757857E-2</c:v>
                </c:pt>
                <c:pt idx="42">
                  <c:v>8.3053492576532828E-2</c:v>
                </c:pt>
                <c:pt idx="43">
                  <c:v>9.7679256523405159E-2</c:v>
                </c:pt>
                <c:pt idx="44">
                  <c:v>6.7623341114819213E-2</c:v>
                </c:pt>
              </c:numCache>
            </c:numRef>
          </c:val>
          <c:smooth val="0"/>
          <c:extLst>
            <c:ext xmlns:c16="http://schemas.microsoft.com/office/drawing/2014/chart" uri="{C3380CC4-5D6E-409C-BE32-E72D297353CC}">
              <c16:uniqueId val="{00000001-6457-40B6-94CB-0DD28476740B}"/>
            </c:ext>
          </c:extLst>
        </c:ser>
        <c:ser>
          <c:idx val="2"/>
          <c:order val="2"/>
          <c:tx>
            <c:v>Ensemble</c:v>
          </c:tx>
          <c:spPr>
            <a:ln w="38100">
              <a:solidFill>
                <a:schemeClr val="tx1"/>
              </a:solidFill>
              <a:prstDash val="sysDash"/>
            </a:ln>
          </c:spPr>
          <c:marker>
            <c:symbol val="none"/>
          </c:marker>
          <c:cat>
            <c:strRef>
              <c:f>'Fig 2.48'!$C$27:$AU$27</c:f>
              <c:strCache>
                <c:ptCount val="45"/>
                <c:pt idx="0">
                  <c:v>&lt;100</c:v>
                </c:pt>
                <c:pt idx="1">
                  <c:v>&lt;200</c:v>
                </c:pt>
                <c:pt idx="2">
                  <c:v>&lt;300</c:v>
                </c:pt>
                <c:pt idx="3">
                  <c:v>&lt;400</c:v>
                </c:pt>
                <c:pt idx="4">
                  <c:v>&lt;500</c:v>
                </c:pt>
                <c:pt idx="5">
                  <c:v>&lt;600</c:v>
                </c:pt>
                <c:pt idx="6">
                  <c:v>&lt;700</c:v>
                </c:pt>
                <c:pt idx="7">
                  <c:v>&lt;800</c:v>
                </c:pt>
                <c:pt idx="8">
                  <c:v>&lt;900</c:v>
                </c:pt>
                <c:pt idx="9">
                  <c:v>&lt;1000</c:v>
                </c:pt>
                <c:pt idx="10">
                  <c:v>&lt;1100</c:v>
                </c:pt>
                <c:pt idx="11">
                  <c:v>&lt;1200</c:v>
                </c:pt>
                <c:pt idx="12">
                  <c:v>&lt;1300</c:v>
                </c:pt>
                <c:pt idx="13">
                  <c:v>&lt;1400</c:v>
                </c:pt>
                <c:pt idx="14">
                  <c:v>&lt;1500</c:v>
                </c:pt>
                <c:pt idx="15">
                  <c:v>&lt;1600</c:v>
                </c:pt>
                <c:pt idx="16">
                  <c:v>&lt;1700</c:v>
                </c:pt>
                <c:pt idx="17">
                  <c:v>&lt;1800</c:v>
                </c:pt>
                <c:pt idx="18">
                  <c:v>&lt;1900</c:v>
                </c:pt>
                <c:pt idx="19">
                  <c:v>&lt;2000</c:v>
                </c:pt>
                <c:pt idx="20">
                  <c:v>&lt;2100</c:v>
                </c:pt>
                <c:pt idx="21">
                  <c:v>&lt;2200</c:v>
                </c:pt>
                <c:pt idx="22">
                  <c:v>&lt;2300</c:v>
                </c:pt>
                <c:pt idx="23">
                  <c:v>&lt;2400</c:v>
                </c:pt>
                <c:pt idx="24">
                  <c:v>&lt;2500</c:v>
                </c:pt>
                <c:pt idx="25">
                  <c:v>&lt;2600</c:v>
                </c:pt>
                <c:pt idx="26">
                  <c:v>&lt;2700</c:v>
                </c:pt>
                <c:pt idx="27">
                  <c:v>&lt;2800</c:v>
                </c:pt>
                <c:pt idx="28">
                  <c:v>&lt;2900</c:v>
                </c:pt>
                <c:pt idx="29">
                  <c:v>&lt;3000</c:v>
                </c:pt>
                <c:pt idx="30">
                  <c:v>&lt;3100</c:v>
                </c:pt>
                <c:pt idx="31">
                  <c:v>&lt;3200</c:v>
                </c:pt>
                <c:pt idx="32">
                  <c:v>&lt;3300</c:v>
                </c:pt>
                <c:pt idx="33">
                  <c:v>&lt;3400</c:v>
                </c:pt>
                <c:pt idx="34">
                  <c:v>&lt;3500</c:v>
                </c:pt>
                <c:pt idx="35">
                  <c:v>&lt;3600</c:v>
                </c:pt>
                <c:pt idx="36">
                  <c:v>&lt;3700</c:v>
                </c:pt>
                <c:pt idx="37">
                  <c:v>&lt;3800</c:v>
                </c:pt>
                <c:pt idx="38">
                  <c:v>&lt;3900</c:v>
                </c:pt>
                <c:pt idx="39">
                  <c:v>&lt;4000</c:v>
                </c:pt>
                <c:pt idx="40">
                  <c:v>&lt;4100</c:v>
                </c:pt>
                <c:pt idx="41">
                  <c:v>&lt;4200</c:v>
                </c:pt>
                <c:pt idx="42">
                  <c:v>&lt;4300</c:v>
                </c:pt>
                <c:pt idx="43">
                  <c:v>&lt;4400</c:v>
                </c:pt>
                <c:pt idx="44">
                  <c:v>&lt;4500</c:v>
                </c:pt>
              </c:strCache>
            </c:strRef>
          </c:cat>
          <c:val>
            <c:numRef>
              <c:f>'Fig 2.48'!$C$30:$AU$30</c:f>
              <c:numCache>
                <c:formatCode>0.00</c:formatCode>
                <c:ptCount val="45"/>
                <c:pt idx="0">
                  <c:v>2.9036403647459132</c:v>
                </c:pt>
                <c:pt idx="1">
                  <c:v>2.9427803313607672</c:v>
                </c:pt>
                <c:pt idx="2">
                  <c:v>2.7021087434248598</c:v>
                </c:pt>
                <c:pt idx="3">
                  <c:v>2.4490064673681116</c:v>
                </c:pt>
                <c:pt idx="4">
                  <c:v>2.1533252088845676</c:v>
                </c:pt>
                <c:pt idx="5">
                  <c:v>2.2847442544245045</c:v>
                </c:pt>
                <c:pt idx="6">
                  <c:v>2.579117035891537</c:v>
                </c:pt>
                <c:pt idx="7">
                  <c:v>3.2376665024564626</c:v>
                </c:pt>
                <c:pt idx="8">
                  <c:v>4.789579512596247</c:v>
                </c:pt>
                <c:pt idx="9">
                  <c:v>4.5275783786666981</c:v>
                </c:pt>
                <c:pt idx="10">
                  <c:v>4.292452437641205</c:v>
                </c:pt>
                <c:pt idx="11">
                  <c:v>4.5475977578327882</c:v>
                </c:pt>
                <c:pt idx="12">
                  <c:v>4.7094355926165159</c:v>
                </c:pt>
                <c:pt idx="13">
                  <c:v>4.8221239589591276</c:v>
                </c:pt>
                <c:pt idx="14">
                  <c:v>4.7967822382824865</c:v>
                </c:pt>
                <c:pt idx="15">
                  <c:v>4.6467665093022621</c:v>
                </c:pt>
                <c:pt idx="16">
                  <c:v>4.3714581760060582</c:v>
                </c:pt>
                <c:pt idx="17">
                  <c:v>4.1023208448768314</c:v>
                </c:pt>
                <c:pt idx="18">
                  <c:v>3.8728404373699865</c:v>
                </c:pt>
                <c:pt idx="19">
                  <c:v>3.4871779926354982</c:v>
                </c:pt>
                <c:pt idx="20">
                  <c:v>3.0760577935328501</c:v>
                </c:pt>
                <c:pt idx="21">
                  <c:v>2.8372220914152013</c:v>
                </c:pt>
                <c:pt idx="22">
                  <c:v>2.4162061085108268</c:v>
                </c:pt>
                <c:pt idx="23">
                  <c:v>2.1269304855866604</c:v>
                </c:pt>
                <c:pt idx="24">
                  <c:v>1.82693914499205</c:v>
                </c:pt>
                <c:pt idx="25">
                  <c:v>1.6239365744521197</c:v>
                </c:pt>
                <c:pt idx="26">
                  <c:v>1.4163071761092221</c:v>
                </c:pt>
                <c:pt idx="27">
                  <c:v>1.2230167632378341</c:v>
                </c:pt>
                <c:pt idx="28">
                  <c:v>1.0645354564529819</c:v>
                </c:pt>
                <c:pt idx="29">
                  <c:v>0.91846912880484344</c:v>
                </c:pt>
                <c:pt idx="30">
                  <c:v>0.77384370929039836</c:v>
                </c:pt>
                <c:pt idx="31">
                  <c:v>0.72207972765443107</c:v>
                </c:pt>
                <c:pt idx="32">
                  <c:v>0.61127487476721176</c:v>
                </c:pt>
                <c:pt idx="33">
                  <c:v>0.52546201425662664</c:v>
                </c:pt>
                <c:pt idx="34">
                  <c:v>0.46344513541881888</c:v>
                </c:pt>
                <c:pt idx="35">
                  <c:v>0.39506086081964786</c:v>
                </c:pt>
                <c:pt idx="36">
                  <c:v>0.34980039861228035</c:v>
                </c:pt>
                <c:pt idx="37">
                  <c:v>0.35231471227092653</c:v>
                </c:pt>
                <c:pt idx="38">
                  <c:v>0.2815281522266051</c:v>
                </c:pt>
                <c:pt idx="39">
                  <c:v>0.26106904667614644</c:v>
                </c:pt>
                <c:pt idx="40">
                  <c:v>0.21744588619685776</c:v>
                </c:pt>
                <c:pt idx="41">
                  <c:v>0.19279830234473042</c:v>
                </c:pt>
                <c:pt idx="42">
                  <c:v>0.17112979277327112</c:v>
                </c:pt>
                <c:pt idx="43">
                  <c:v>0.1817031908026599</c:v>
                </c:pt>
                <c:pt idx="44">
                  <c:v>0.14867170334624649</c:v>
                </c:pt>
              </c:numCache>
            </c:numRef>
          </c:val>
          <c:smooth val="0"/>
          <c:extLst>
            <c:ext xmlns:c16="http://schemas.microsoft.com/office/drawing/2014/chart" uri="{C3380CC4-5D6E-409C-BE32-E72D297353CC}">
              <c16:uniqueId val="{00000002-6457-40B6-94CB-0DD28476740B}"/>
            </c:ext>
          </c:extLst>
        </c:ser>
        <c:dLbls>
          <c:showLegendKey val="0"/>
          <c:showVal val="0"/>
          <c:showCatName val="0"/>
          <c:showSerName val="0"/>
          <c:showPercent val="0"/>
          <c:showBubbleSize val="0"/>
        </c:dLbls>
        <c:smooth val="0"/>
        <c:axId val="179537408"/>
        <c:axId val="179538944"/>
      </c:lineChart>
      <c:catAx>
        <c:axId val="179537408"/>
        <c:scaling>
          <c:orientation val="minMax"/>
        </c:scaling>
        <c:delete val="0"/>
        <c:axPos val="b"/>
        <c:numFmt formatCode="General" sourceLinked="0"/>
        <c:majorTickMark val="out"/>
        <c:minorTickMark val="none"/>
        <c:tickLblPos val="nextTo"/>
        <c:txPr>
          <a:bodyPr/>
          <a:lstStyle/>
          <a:p>
            <a:pPr>
              <a:defRPr sz="1200"/>
            </a:pPr>
            <a:endParaRPr lang="fr-FR"/>
          </a:p>
        </c:txPr>
        <c:crossAx val="179538944"/>
        <c:crosses val="autoZero"/>
        <c:auto val="1"/>
        <c:lblAlgn val="ctr"/>
        <c:lblOffset val="50"/>
        <c:tickLblSkip val="3"/>
        <c:noMultiLvlLbl val="0"/>
      </c:catAx>
      <c:valAx>
        <c:axId val="179538944"/>
        <c:scaling>
          <c:orientation val="minMax"/>
          <c:max val="8.5"/>
          <c:min val="0"/>
        </c:scaling>
        <c:delete val="0"/>
        <c:axPos val="l"/>
        <c:majorGridlines/>
        <c:numFmt formatCode="0" sourceLinked="0"/>
        <c:majorTickMark val="out"/>
        <c:minorTickMark val="none"/>
        <c:tickLblPos val="nextTo"/>
        <c:txPr>
          <a:bodyPr/>
          <a:lstStyle/>
          <a:p>
            <a:pPr>
              <a:defRPr sz="1200" b="1"/>
            </a:pPr>
            <a:endParaRPr lang="fr-FR"/>
          </a:p>
        </c:txPr>
        <c:crossAx val="179537408"/>
        <c:crosses val="autoZero"/>
        <c:crossBetween val="between"/>
        <c:majorUnit val="1"/>
      </c:valAx>
    </c:plotArea>
    <c:legend>
      <c:legendPos val="r"/>
      <c:layout>
        <c:manualLayout>
          <c:xMode val="edge"/>
          <c:yMode val="edge"/>
          <c:x val="0.58951288161348248"/>
          <c:y val="0.18318544786848198"/>
          <c:w val="0.34790039049996802"/>
          <c:h val="0.27727232028006599"/>
        </c:manualLayout>
      </c:layout>
      <c:overlay val="0"/>
      <c:spPr>
        <a:solidFill>
          <a:sysClr val="window" lastClr="FFFFFF"/>
        </a:solidFill>
      </c:spPr>
      <c:txPr>
        <a:bodyPr/>
        <a:lstStyle/>
        <a:p>
          <a:pPr>
            <a:defRPr sz="1200" b="1"/>
          </a:pPr>
          <a:endParaRPr lang="fr-FR"/>
        </a:p>
      </c:txPr>
    </c:legend>
    <c:plotVisOnly val="1"/>
    <c:dispBlanksAs val="gap"/>
    <c:showDLblsOverMax val="0"/>
  </c:chart>
  <c:printSettings>
    <c:headerFooter/>
    <c:pageMargins b="0.75000000000000155" l="0.70000000000000062" r="0.70000000000000062" t="0.75000000000000155" header="0.30000000000000032" footer="0.30000000000000032"/>
    <c:pageSetup/>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9.1305038089750976E-2"/>
          <c:y val="6.447457362073053E-2"/>
          <c:w val="0.87812534408808662"/>
          <c:h val="0.77772411079555481"/>
        </c:manualLayout>
      </c:layout>
      <c:lineChart>
        <c:grouping val="standard"/>
        <c:varyColors val="0"/>
        <c:ser>
          <c:idx val="0"/>
          <c:order val="0"/>
          <c:tx>
            <c:v>Hommes</c:v>
          </c:tx>
          <c:spPr>
            <a:ln>
              <a:solidFill>
                <a:schemeClr val="accent6">
                  <a:lumMod val="75000"/>
                </a:schemeClr>
              </a:solidFill>
            </a:ln>
          </c:spPr>
          <c:marker>
            <c:symbol val="none"/>
          </c:marker>
          <c:cat>
            <c:strRef>
              <c:f>'Fig 2.48'!$C$34:$AU$34</c:f>
              <c:strCache>
                <c:ptCount val="45"/>
                <c:pt idx="0">
                  <c:v>&lt;100</c:v>
                </c:pt>
                <c:pt idx="1">
                  <c:v>&lt;200</c:v>
                </c:pt>
                <c:pt idx="2">
                  <c:v>&lt;300</c:v>
                </c:pt>
                <c:pt idx="3">
                  <c:v>&lt;400</c:v>
                </c:pt>
                <c:pt idx="4">
                  <c:v>&lt;500</c:v>
                </c:pt>
                <c:pt idx="5">
                  <c:v>&lt;600</c:v>
                </c:pt>
                <c:pt idx="6">
                  <c:v>&lt;700</c:v>
                </c:pt>
                <c:pt idx="7">
                  <c:v>&lt;800</c:v>
                </c:pt>
                <c:pt idx="8">
                  <c:v>&lt;900</c:v>
                </c:pt>
                <c:pt idx="9">
                  <c:v>&lt;1000</c:v>
                </c:pt>
                <c:pt idx="10">
                  <c:v>&lt;1100</c:v>
                </c:pt>
                <c:pt idx="11">
                  <c:v>&lt;1200</c:v>
                </c:pt>
                <c:pt idx="12">
                  <c:v>&lt;1300</c:v>
                </c:pt>
                <c:pt idx="13">
                  <c:v>&lt;1400</c:v>
                </c:pt>
                <c:pt idx="14">
                  <c:v>&lt;1500</c:v>
                </c:pt>
                <c:pt idx="15">
                  <c:v>&lt;1600</c:v>
                </c:pt>
                <c:pt idx="16">
                  <c:v>&lt;1700</c:v>
                </c:pt>
                <c:pt idx="17">
                  <c:v>&lt;1800</c:v>
                </c:pt>
                <c:pt idx="18">
                  <c:v>&lt;1900</c:v>
                </c:pt>
                <c:pt idx="19">
                  <c:v>&lt;2000</c:v>
                </c:pt>
                <c:pt idx="20">
                  <c:v>&lt;2100</c:v>
                </c:pt>
                <c:pt idx="21">
                  <c:v>&lt;2200</c:v>
                </c:pt>
                <c:pt idx="22">
                  <c:v>&lt;2300</c:v>
                </c:pt>
                <c:pt idx="23">
                  <c:v>&lt;2400</c:v>
                </c:pt>
                <c:pt idx="24">
                  <c:v>&lt;2500</c:v>
                </c:pt>
                <c:pt idx="25">
                  <c:v>&lt;2600</c:v>
                </c:pt>
                <c:pt idx="26">
                  <c:v>&lt;2700</c:v>
                </c:pt>
                <c:pt idx="27">
                  <c:v>&lt;2800</c:v>
                </c:pt>
                <c:pt idx="28">
                  <c:v>&lt;2900</c:v>
                </c:pt>
                <c:pt idx="29">
                  <c:v>&lt;3000</c:v>
                </c:pt>
                <c:pt idx="30">
                  <c:v>&lt;3100</c:v>
                </c:pt>
                <c:pt idx="31">
                  <c:v>&lt;3200</c:v>
                </c:pt>
                <c:pt idx="32">
                  <c:v>&lt;3300</c:v>
                </c:pt>
                <c:pt idx="33">
                  <c:v>&lt;3400</c:v>
                </c:pt>
                <c:pt idx="34">
                  <c:v>&lt;3500</c:v>
                </c:pt>
                <c:pt idx="35">
                  <c:v>&lt;3600</c:v>
                </c:pt>
                <c:pt idx="36">
                  <c:v>&lt;3700</c:v>
                </c:pt>
                <c:pt idx="37">
                  <c:v>&lt;3800</c:v>
                </c:pt>
                <c:pt idx="38">
                  <c:v>&lt;3900</c:v>
                </c:pt>
                <c:pt idx="39">
                  <c:v>&lt;4000</c:v>
                </c:pt>
                <c:pt idx="40">
                  <c:v>&lt;4100</c:v>
                </c:pt>
                <c:pt idx="41">
                  <c:v>&lt;4200</c:v>
                </c:pt>
                <c:pt idx="42">
                  <c:v>&lt;4300</c:v>
                </c:pt>
                <c:pt idx="43">
                  <c:v>&lt;4400</c:v>
                </c:pt>
                <c:pt idx="44">
                  <c:v>&lt;4500</c:v>
                </c:pt>
              </c:strCache>
            </c:strRef>
          </c:cat>
          <c:val>
            <c:numRef>
              <c:f>'Fig 2.48'!$C$35:$AU$35</c:f>
              <c:numCache>
                <c:formatCode>0.00</c:formatCode>
                <c:ptCount val="45"/>
                <c:pt idx="0">
                  <c:v>0.68360594341768643</c:v>
                </c:pt>
                <c:pt idx="1">
                  <c:v>0.48685610805511714</c:v>
                </c:pt>
                <c:pt idx="2">
                  <c:v>0.30137987245667747</c:v>
                </c:pt>
                <c:pt idx="3">
                  <c:v>0.25376611479070016</c:v>
                </c:pt>
                <c:pt idx="4">
                  <c:v>0.22766581190050908</c:v>
                </c:pt>
                <c:pt idx="5">
                  <c:v>0.21862930586512092</c:v>
                </c:pt>
                <c:pt idx="6">
                  <c:v>0.42451832089442565</c:v>
                </c:pt>
                <c:pt idx="7">
                  <c:v>0.86892554040448011</c:v>
                </c:pt>
                <c:pt idx="8">
                  <c:v>2.7371383173063495</c:v>
                </c:pt>
                <c:pt idx="9">
                  <c:v>3.2749005724585825</c:v>
                </c:pt>
                <c:pt idx="10">
                  <c:v>3.3976831674061154</c:v>
                </c:pt>
                <c:pt idx="11">
                  <c:v>3.8941660672713798</c:v>
                </c:pt>
                <c:pt idx="12">
                  <c:v>4.5552705412252807</c:v>
                </c:pt>
                <c:pt idx="13">
                  <c:v>5.2385814293610746</c:v>
                </c:pt>
                <c:pt idx="14">
                  <c:v>5.8046001336617925</c:v>
                </c:pt>
                <c:pt idx="15">
                  <c:v>5.8785898010816284</c:v>
                </c:pt>
                <c:pt idx="16">
                  <c:v>5.8589661718821429</c:v>
                </c:pt>
                <c:pt idx="17">
                  <c:v>5.4893260308879794</c:v>
                </c:pt>
                <c:pt idx="18">
                  <c:v>5.1998951965040385</c:v>
                </c:pt>
                <c:pt idx="19">
                  <c:v>4.6143814678594817</c:v>
                </c:pt>
                <c:pt idx="20">
                  <c:v>4.1297258344393324</c:v>
                </c:pt>
                <c:pt idx="21">
                  <c:v>3.9571453018115292</c:v>
                </c:pt>
                <c:pt idx="22">
                  <c:v>3.4364890693590731</c:v>
                </c:pt>
                <c:pt idx="23">
                  <c:v>3.0414652383624494</c:v>
                </c:pt>
                <c:pt idx="24">
                  <c:v>2.6792952172872151</c:v>
                </c:pt>
                <c:pt idx="25">
                  <c:v>2.4948856661045475</c:v>
                </c:pt>
                <c:pt idx="26">
                  <c:v>2.1781708034833471</c:v>
                </c:pt>
                <c:pt idx="27">
                  <c:v>1.8585024094566485</c:v>
                </c:pt>
                <c:pt idx="28">
                  <c:v>1.7064764019384826</c:v>
                </c:pt>
                <c:pt idx="29">
                  <c:v>1.4521771201508713</c:v>
                </c:pt>
                <c:pt idx="30">
                  <c:v>1.2998895226470371</c:v>
                </c:pt>
                <c:pt idx="31">
                  <c:v>1.184676392241256</c:v>
                </c:pt>
                <c:pt idx="32">
                  <c:v>1.0771855103474228</c:v>
                </c:pt>
                <c:pt idx="33">
                  <c:v>0.92434862643697779</c:v>
                </c:pt>
                <c:pt idx="34">
                  <c:v>0.8237004339606151</c:v>
                </c:pt>
                <c:pt idx="35">
                  <c:v>0.71412734483993656</c:v>
                </c:pt>
                <c:pt idx="36">
                  <c:v>0.63973416654468596</c:v>
                </c:pt>
                <c:pt idx="37">
                  <c:v>0.62294860471817581</c:v>
                </c:pt>
                <c:pt idx="38">
                  <c:v>0.53478296773341116</c:v>
                </c:pt>
                <c:pt idx="39">
                  <c:v>0.4892911901856033</c:v>
                </c:pt>
                <c:pt idx="40">
                  <c:v>0.42451621836272568</c:v>
                </c:pt>
                <c:pt idx="41">
                  <c:v>0.39253005318951384</c:v>
                </c:pt>
                <c:pt idx="42">
                  <c:v>0.33527758936708923</c:v>
                </c:pt>
                <c:pt idx="43">
                  <c:v>0.33736347602440953</c:v>
                </c:pt>
                <c:pt idx="44">
                  <c:v>0.29538853316670949</c:v>
                </c:pt>
              </c:numCache>
            </c:numRef>
          </c:val>
          <c:smooth val="0"/>
          <c:extLst>
            <c:ext xmlns:c16="http://schemas.microsoft.com/office/drawing/2014/chart" uri="{C3380CC4-5D6E-409C-BE32-E72D297353CC}">
              <c16:uniqueId val="{00000000-6457-40B6-94CB-0DD28476740B}"/>
            </c:ext>
          </c:extLst>
        </c:ser>
        <c:ser>
          <c:idx val="1"/>
          <c:order val="1"/>
          <c:tx>
            <c:v>Femmes</c:v>
          </c:tx>
          <c:spPr>
            <a:ln>
              <a:solidFill>
                <a:srgbClr val="7030A0"/>
              </a:solidFill>
            </a:ln>
          </c:spPr>
          <c:marker>
            <c:symbol val="none"/>
          </c:marker>
          <c:cat>
            <c:strRef>
              <c:f>'Fig 2.48'!$C$34:$AU$34</c:f>
              <c:strCache>
                <c:ptCount val="45"/>
                <c:pt idx="0">
                  <c:v>&lt;100</c:v>
                </c:pt>
                <c:pt idx="1">
                  <c:v>&lt;200</c:v>
                </c:pt>
                <c:pt idx="2">
                  <c:v>&lt;300</c:v>
                </c:pt>
                <c:pt idx="3">
                  <c:v>&lt;400</c:v>
                </c:pt>
                <c:pt idx="4">
                  <c:v>&lt;500</c:v>
                </c:pt>
                <c:pt idx="5">
                  <c:v>&lt;600</c:v>
                </c:pt>
                <c:pt idx="6">
                  <c:v>&lt;700</c:v>
                </c:pt>
                <c:pt idx="7">
                  <c:v>&lt;800</c:v>
                </c:pt>
                <c:pt idx="8">
                  <c:v>&lt;900</c:v>
                </c:pt>
                <c:pt idx="9">
                  <c:v>&lt;1000</c:v>
                </c:pt>
                <c:pt idx="10">
                  <c:v>&lt;1100</c:v>
                </c:pt>
                <c:pt idx="11">
                  <c:v>&lt;1200</c:v>
                </c:pt>
                <c:pt idx="12">
                  <c:v>&lt;1300</c:v>
                </c:pt>
                <c:pt idx="13">
                  <c:v>&lt;1400</c:v>
                </c:pt>
                <c:pt idx="14">
                  <c:v>&lt;1500</c:v>
                </c:pt>
                <c:pt idx="15">
                  <c:v>&lt;1600</c:v>
                </c:pt>
                <c:pt idx="16">
                  <c:v>&lt;1700</c:v>
                </c:pt>
                <c:pt idx="17">
                  <c:v>&lt;1800</c:v>
                </c:pt>
                <c:pt idx="18">
                  <c:v>&lt;1900</c:v>
                </c:pt>
                <c:pt idx="19">
                  <c:v>&lt;2000</c:v>
                </c:pt>
                <c:pt idx="20">
                  <c:v>&lt;2100</c:v>
                </c:pt>
                <c:pt idx="21">
                  <c:v>&lt;2200</c:v>
                </c:pt>
                <c:pt idx="22">
                  <c:v>&lt;2300</c:v>
                </c:pt>
                <c:pt idx="23">
                  <c:v>&lt;2400</c:v>
                </c:pt>
                <c:pt idx="24">
                  <c:v>&lt;2500</c:v>
                </c:pt>
                <c:pt idx="25">
                  <c:v>&lt;2600</c:v>
                </c:pt>
                <c:pt idx="26">
                  <c:v>&lt;2700</c:v>
                </c:pt>
                <c:pt idx="27">
                  <c:v>&lt;2800</c:v>
                </c:pt>
                <c:pt idx="28">
                  <c:v>&lt;2900</c:v>
                </c:pt>
                <c:pt idx="29">
                  <c:v>&lt;3000</c:v>
                </c:pt>
                <c:pt idx="30">
                  <c:v>&lt;3100</c:v>
                </c:pt>
                <c:pt idx="31">
                  <c:v>&lt;3200</c:v>
                </c:pt>
                <c:pt idx="32">
                  <c:v>&lt;3300</c:v>
                </c:pt>
                <c:pt idx="33">
                  <c:v>&lt;3400</c:v>
                </c:pt>
                <c:pt idx="34">
                  <c:v>&lt;3500</c:v>
                </c:pt>
                <c:pt idx="35">
                  <c:v>&lt;3600</c:v>
                </c:pt>
                <c:pt idx="36">
                  <c:v>&lt;3700</c:v>
                </c:pt>
                <c:pt idx="37">
                  <c:v>&lt;3800</c:v>
                </c:pt>
                <c:pt idx="38">
                  <c:v>&lt;3900</c:v>
                </c:pt>
                <c:pt idx="39">
                  <c:v>&lt;4000</c:v>
                </c:pt>
                <c:pt idx="40">
                  <c:v>&lt;4100</c:v>
                </c:pt>
                <c:pt idx="41">
                  <c:v>&lt;4200</c:v>
                </c:pt>
                <c:pt idx="42">
                  <c:v>&lt;4300</c:v>
                </c:pt>
                <c:pt idx="43">
                  <c:v>&lt;4400</c:v>
                </c:pt>
                <c:pt idx="44">
                  <c:v>&lt;4500</c:v>
                </c:pt>
              </c:strCache>
            </c:strRef>
          </c:cat>
          <c:val>
            <c:numRef>
              <c:f>'Fig 2.48'!$C$36:$AU$36</c:f>
              <c:numCache>
                <c:formatCode>0.00</c:formatCode>
                <c:ptCount val="45"/>
                <c:pt idx="0">
                  <c:v>0.24704405575472732</c:v>
                </c:pt>
                <c:pt idx="1">
                  <c:v>0.28622374883241919</c:v>
                </c:pt>
                <c:pt idx="2">
                  <c:v>0.26481534773642107</c:v>
                </c:pt>
                <c:pt idx="3">
                  <c:v>0.26949112993176766</c:v>
                </c:pt>
                <c:pt idx="4">
                  <c:v>0.31901407121959463</c:v>
                </c:pt>
                <c:pt idx="5">
                  <c:v>0.89996101457595923</c:v>
                </c:pt>
                <c:pt idx="6">
                  <c:v>1.8710897205082695</c:v>
                </c:pt>
                <c:pt idx="7">
                  <c:v>3.9269398149638159</c:v>
                </c:pt>
                <c:pt idx="8">
                  <c:v>7.3145287030713435</c:v>
                </c:pt>
                <c:pt idx="9">
                  <c:v>6.3542047219780171</c:v>
                </c:pt>
                <c:pt idx="10">
                  <c:v>5.4324596259906794</c:v>
                </c:pt>
                <c:pt idx="11">
                  <c:v>5.2691181731233421</c:v>
                </c:pt>
                <c:pt idx="12">
                  <c:v>5.3843840007156212</c:v>
                </c:pt>
                <c:pt idx="13">
                  <c:v>5.7453851980604513</c:v>
                </c:pt>
                <c:pt idx="14">
                  <c:v>5.6845535078141873</c:v>
                </c:pt>
                <c:pt idx="15">
                  <c:v>5.5522350200320494</c:v>
                </c:pt>
                <c:pt idx="16">
                  <c:v>5.1115783745103869</c:v>
                </c:pt>
                <c:pt idx="17">
                  <c:v>4.8513294011363328</c:v>
                </c:pt>
                <c:pt idx="18">
                  <c:v>4.7032225214565422</c:v>
                </c:pt>
                <c:pt idx="19">
                  <c:v>4.3331346295388951</c:v>
                </c:pt>
                <c:pt idx="20">
                  <c:v>3.8156650355010773</c:v>
                </c:pt>
                <c:pt idx="21">
                  <c:v>3.2711934480174767</c:v>
                </c:pt>
                <c:pt idx="22">
                  <c:v>2.7186079138094073</c:v>
                </c:pt>
                <c:pt idx="23">
                  <c:v>2.4372677752995116</c:v>
                </c:pt>
                <c:pt idx="24">
                  <c:v>2.0994727274173721</c:v>
                </c:pt>
                <c:pt idx="25">
                  <c:v>1.6988336332498939</c:v>
                </c:pt>
                <c:pt idx="26">
                  <c:v>1.4800018366489298</c:v>
                </c:pt>
                <c:pt idx="27">
                  <c:v>1.3500033559917659</c:v>
                </c:pt>
                <c:pt idx="28">
                  <c:v>1.0528505127324455</c:v>
                </c:pt>
                <c:pt idx="29">
                  <c:v>0.9592539818378838</c:v>
                </c:pt>
                <c:pt idx="30">
                  <c:v>0.71565814304137654</c:v>
                </c:pt>
                <c:pt idx="31">
                  <c:v>0.70460818568787198</c:v>
                </c:pt>
                <c:pt idx="32">
                  <c:v>0.49982173653435696</c:v>
                </c:pt>
                <c:pt idx="33">
                  <c:v>0.42088328370741313</c:v>
                </c:pt>
                <c:pt idx="34">
                  <c:v>0.37016433713428071</c:v>
                </c:pt>
                <c:pt idx="35">
                  <c:v>0.31585573826328583</c:v>
                </c:pt>
                <c:pt idx="36">
                  <c:v>0.25993758184942012</c:v>
                </c:pt>
                <c:pt idx="37">
                  <c:v>0.29902750439748776</c:v>
                </c:pt>
                <c:pt idx="38">
                  <c:v>0.21205762827565217</c:v>
                </c:pt>
                <c:pt idx="39">
                  <c:v>0.18948478184616965</c:v>
                </c:pt>
                <c:pt idx="40">
                  <c:v>0.15450606902198399</c:v>
                </c:pt>
                <c:pt idx="41">
                  <c:v>0.11483193669909655</c:v>
                </c:pt>
                <c:pt idx="42">
                  <c:v>0.12400512891764584</c:v>
                </c:pt>
                <c:pt idx="43">
                  <c:v>0.13636704515722042</c:v>
                </c:pt>
                <c:pt idx="44">
                  <c:v>0.10323190107422292</c:v>
                </c:pt>
              </c:numCache>
            </c:numRef>
          </c:val>
          <c:smooth val="0"/>
          <c:extLst>
            <c:ext xmlns:c16="http://schemas.microsoft.com/office/drawing/2014/chart" uri="{C3380CC4-5D6E-409C-BE32-E72D297353CC}">
              <c16:uniqueId val="{00000001-6457-40B6-94CB-0DD28476740B}"/>
            </c:ext>
          </c:extLst>
        </c:ser>
        <c:ser>
          <c:idx val="2"/>
          <c:order val="2"/>
          <c:tx>
            <c:v>Ensemble</c:v>
          </c:tx>
          <c:spPr>
            <a:ln w="38100">
              <a:solidFill>
                <a:schemeClr val="tx1"/>
              </a:solidFill>
              <a:prstDash val="sysDash"/>
            </a:ln>
          </c:spPr>
          <c:marker>
            <c:symbol val="none"/>
          </c:marker>
          <c:cat>
            <c:strRef>
              <c:f>'Fig 2.48'!$C$34:$AU$34</c:f>
              <c:strCache>
                <c:ptCount val="45"/>
                <c:pt idx="0">
                  <c:v>&lt;100</c:v>
                </c:pt>
                <c:pt idx="1">
                  <c:v>&lt;200</c:v>
                </c:pt>
                <c:pt idx="2">
                  <c:v>&lt;300</c:v>
                </c:pt>
                <c:pt idx="3">
                  <c:v>&lt;400</c:v>
                </c:pt>
                <c:pt idx="4">
                  <c:v>&lt;500</c:v>
                </c:pt>
                <c:pt idx="5">
                  <c:v>&lt;600</c:v>
                </c:pt>
                <c:pt idx="6">
                  <c:v>&lt;700</c:v>
                </c:pt>
                <c:pt idx="7">
                  <c:v>&lt;800</c:v>
                </c:pt>
                <c:pt idx="8">
                  <c:v>&lt;900</c:v>
                </c:pt>
                <c:pt idx="9">
                  <c:v>&lt;1000</c:v>
                </c:pt>
                <c:pt idx="10">
                  <c:v>&lt;1100</c:v>
                </c:pt>
                <c:pt idx="11">
                  <c:v>&lt;1200</c:v>
                </c:pt>
                <c:pt idx="12">
                  <c:v>&lt;1300</c:v>
                </c:pt>
                <c:pt idx="13">
                  <c:v>&lt;1400</c:v>
                </c:pt>
                <c:pt idx="14">
                  <c:v>&lt;1500</c:v>
                </c:pt>
                <c:pt idx="15">
                  <c:v>&lt;1600</c:v>
                </c:pt>
                <c:pt idx="16">
                  <c:v>&lt;1700</c:v>
                </c:pt>
                <c:pt idx="17">
                  <c:v>&lt;1800</c:v>
                </c:pt>
                <c:pt idx="18">
                  <c:v>&lt;1900</c:v>
                </c:pt>
                <c:pt idx="19">
                  <c:v>&lt;2000</c:v>
                </c:pt>
                <c:pt idx="20">
                  <c:v>&lt;2100</c:v>
                </c:pt>
                <c:pt idx="21">
                  <c:v>&lt;2200</c:v>
                </c:pt>
                <c:pt idx="22">
                  <c:v>&lt;2300</c:v>
                </c:pt>
                <c:pt idx="23">
                  <c:v>&lt;2400</c:v>
                </c:pt>
                <c:pt idx="24">
                  <c:v>&lt;2500</c:v>
                </c:pt>
                <c:pt idx="25">
                  <c:v>&lt;2600</c:v>
                </c:pt>
                <c:pt idx="26">
                  <c:v>&lt;2700</c:v>
                </c:pt>
                <c:pt idx="27">
                  <c:v>&lt;2800</c:v>
                </c:pt>
                <c:pt idx="28">
                  <c:v>&lt;2900</c:v>
                </c:pt>
                <c:pt idx="29">
                  <c:v>&lt;3000</c:v>
                </c:pt>
                <c:pt idx="30">
                  <c:v>&lt;3100</c:v>
                </c:pt>
                <c:pt idx="31">
                  <c:v>&lt;3200</c:v>
                </c:pt>
                <c:pt idx="32">
                  <c:v>&lt;3300</c:v>
                </c:pt>
                <c:pt idx="33">
                  <c:v>&lt;3400</c:v>
                </c:pt>
                <c:pt idx="34">
                  <c:v>&lt;3500</c:v>
                </c:pt>
                <c:pt idx="35">
                  <c:v>&lt;3600</c:v>
                </c:pt>
                <c:pt idx="36">
                  <c:v>&lt;3700</c:v>
                </c:pt>
                <c:pt idx="37">
                  <c:v>&lt;3800</c:v>
                </c:pt>
                <c:pt idx="38">
                  <c:v>&lt;3900</c:v>
                </c:pt>
                <c:pt idx="39">
                  <c:v>&lt;4000</c:v>
                </c:pt>
                <c:pt idx="40">
                  <c:v>&lt;4100</c:v>
                </c:pt>
                <c:pt idx="41">
                  <c:v>&lt;4200</c:v>
                </c:pt>
                <c:pt idx="42">
                  <c:v>&lt;4300</c:v>
                </c:pt>
                <c:pt idx="43">
                  <c:v>&lt;4400</c:v>
                </c:pt>
                <c:pt idx="44">
                  <c:v>&lt;4500</c:v>
                </c:pt>
              </c:strCache>
            </c:strRef>
          </c:cat>
          <c:val>
            <c:numRef>
              <c:f>'Fig 2.48'!$C$37:$AU$37</c:f>
              <c:numCache>
                <c:formatCode>0.00</c:formatCode>
                <c:ptCount val="45"/>
                <c:pt idx="0">
                  <c:v>0.49658246120740113</c:v>
                </c:pt>
                <c:pt idx="1">
                  <c:v>0.40090503553533074</c:v>
                </c:pt>
                <c:pt idx="2">
                  <c:v>0.28571559911583577</c:v>
                </c:pt>
                <c:pt idx="3">
                  <c:v>0.26050272458784857</c:v>
                </c:pt>
                <c:pt idx="4">
                  <c:v>0.26679948351614308</c:v>
                </c:pt>
                <c:pt idx="5">
                  <c:v>0.51051238660202958</c:v>
                </c:pt>
                <c:pt idx="6">
                  <c:v>1.044230732964752</c:v>
                </c:pt>
                <c:pt idx="7">
                  <c:v>2.1789814441355659</c:v>
                </c:pt>
                <c:pt idx="8">
                  <c:v>4.6980962331805207</c:v>
                </c:pt>
                <c:pt idx="9">
                  <c:v>4.5940770766437629</c:v>
                </c:pt>
                <c:pt idx="10">
                  <c:v>4.2693831246359961</c:v>
                </c:pt>
                <c:pt idx="11">
                  <c:v>4.4831967132707069</c:v>
                </c:pt>
                <c:pt idx="12">
                  <c:v>4.910463449088585</c:v>
                </c:pt>
                <c:pt idx="13">
                  <c:v>5.4556965928648342</c:v>
                </c:pt>
                <c:pt idx="14">
                  <c:v>5.7531720575331047</c:v>
                </c:pt>
                <c:pt idx="15">
                  <c:v>5.7387791366312548</c:v>
                </c:pt>
                <c:pt idx="16">
                  <c:v>5.5387846068485604</c:v>
                </c:pt>
                <c:pt idx="17">
                  <c:v>5.216007734658926</c:v>
                </c:pt>
                <c:pt idx="18">
                  <c:v>4.9871202020963867</c:v>
                </c:pt>
                <c:pt idx="19">
                  <c:v>4.4938950842566188</c:v>
                </c:pt>
                <c:pt idx="20">
                  <c:v>3.9951819223319069</c:v>
                </c:pt>
                <c:pt idx="21">
                  <c:v>3.6632829470101687</c:v>
                </c:pt>
                <c:pt idx="22">
                  <c:v>3.1289481746584897</c:v>
                </c:pt>
                <c:pt idx="23">
                  <c:v>2.7826265337527376</c:v>
                </c:pt>
                <c:pt idx="24">
                  <c:v>2.4308987718260493</c:v>
                </c:pt>
                <c:pt idx="25">
                  <c:v>2.1538563013973961</c:v>
                </c:pt>
                <c:pt idx="26">
                  <c:v>1.8790746271141043</c:v>
                </c:pt>
                <c:pt idx="27">
                  <c:v>1.6406609845243423</c:v>
                </c:pt>
                <c:pt idx="28">
                  <c:v>1.4264625177295078</c:v>
                </c:pt>
                <c:pt idx="29">
                  <c:v>1.241008430454144</c:v>
                </c:pt>
                <c:pt idx="30">
                  <c:v>1.0496043050910648</c:v>
                </c:pt>
                <c:pt idx="31">
                  <c:v>0.97901476619162531</c:v>
                </c:pt>
                <c:pt idx="32">
                  <c:v>0.82984238092620355</c:v>
                </c:pt>
                <c:pt idx="33">
                  <c:v>0.70866364744455468</c:v>
                </c:pt>
                <c:pt idx="34">
                  <c:v>0.62940518617662256</c:v>
                </c:pt>
                <c:pt idx="35">
                  <c:v>0.54350745145850632</c:v>
                </c:pt>
                <c:pt idx="36">
                  <c:v>0.47702898817574774</c:v>
                </c:pt>
                <c:pt idx="37">
                  <c:v>0.48418053115209125</c:v>
                </c:pt>
                <c:pt idx="38">
                  <c:v>0.39652715913317826</c:v>
                </c:pt>
                <c:pt idx="39">
                  <c:v>0.3608538710765925</c:v>
                </c:pt>
                <c:pt idx="40">
                  <c:v>0.30884364183032104</c:v>
                </c:pt>
                <c:pt idx="41">
                  <c:v>0.27356394502257342</c:v>
                </c:pt>
                <c:pt idx="42">
                  <c:v>0.24476828847526463</c:v>
                </c:pt>
                <c:pt idx="43">
                  <c:v>0.25125643490394833</c:v>
                </c:pt>
                <c:pt idx="44">
                  <c:v>0.2130684693239337</c:v>
                </c:pt>
              </c:numCache>
            </c:numRef>
          </c:val>
          <c:smooth val="0"/>
          <c:extLst>
            <c:ext xmlns:c16="http://schemas.microsoft.com/office/drawing/2014/chart" uri="{C3380CC4-5D6E-409C-BE32-E72D297353CC}">
              <c16:uniqueId val="{00000002-6457-40B6-94CB-0DD28476740B}"/>
            </c:ext>
          </c:extLst>
        </c:ser>
        <c:dLbls>
          <c:showLegendKey val="0"/>
          <c:showVal val="0"/>
          <c:showCatName val="0"/>
          <c:showSerName val="0"/>
          <c:showPercent val="0"/>
          <c:showBubbleSize val="0"/>
        </c:dLbls>
        <c:smooth val="0"/>
        <c:axId val="180645248"/>
        <c:axId val="180655232"/>
      </c:lineChart>
      <c:catAx>
        <c:axId val="180645248"/>
        <c:scaling>
          <c:orientation val="minMax"/>
        </c:scaling>
        <c:delete val="0"/>
        <c:axPos val="b"/>
        <c:numFmt formatCode="General" sourceLinked="0"/>
        <c:majorTickMark val="out"/>
        <c:minorTickMark val="none"/>
        <c:tickLblPos val="nextTo"/>
        <c:txPr>
          <a:bodyPr/>
          <a:lstStyle/>
          <a:p>
            <a:pPr>
              <a:defRPr sz="1200"/>
            </a:pPr>
            <a:endParaRPr lang="fr-FR"/>
          </a:p>
        </c:txPr>
        <c:crossAx val="180655232"/>
        <c:crosses val="autoZero"/>
        <c:auto val="1"/>
        <c:lblAlgn val="ctr"/>
        <c:lblOffset val="50"/>
        <c:tickLblSkip val="3"/>
        <c:noMultiLvlLbl val="0"/>
      </c:catAx>
      <c:valAx>
        <c:axId val="180655232"/>
        <c:scaling>
          <c:orientation val="minMax"/>
          <c:max val="8.5"/>
          <c:min val="0"/>
        </c:scaling>
        <c:delete val="0"/>
        <c:axPos val="l"/>
        <c:majorGridlines/>
        <c:numFmt formatCode="0" sourceLinked="0"/>
        <c:majorTickMark val="out"/>
        <c:minorTickMark val="none"/>
        <c:tickLblPos val="nextTo"/>
        <c:txPr>
          <a:bodyPr/>
          <a:lstStyle/>
          <a:p>
            <a:pPr>
              <a:defRPr sz="1200" b="1"/>
            </a:pPr>
            <a:endParaRPr lang="fr-FR"/>
          </a:p>
        </c:txPr>
        <c:crossAx val="180645248"/>
        <c:crosses val="autoZero"/>
        <c:crossBetween val="between"/>
        <c:majorUnit val="1"/>
      </c:valAx>
    </c:plotArea>
    <c:legend>
      <c:legendPos val="r"/>
      <c:layout>
        <c:manualLayout>
          <c:xMode val="edge"/>
          <c:yMode val="edge"/>
          <c:x val="0.58951288161348248"/>
          <c:y val="0.18318544786848198"/>
          <c:w val="0.34790039049996802"/>
          <c:h val="0.27727232028006599"/>
        </c:manualLayout>
      </c:layout>
      <c:overlay val="0"/>
      <c:spPr>
        <a:solidFill>
          <a:sysClr val="window" lastClr="FFFFFF"/>
        </a:solidFill>
      </c:spPr>
      <c:txPr>
        <a:bodyPr/>
        <a:lstStyle/>
        <a:p>
          <a:pPr>
            <a:defRPr sz="1200" b="1"/>
          </a:pPr>
          <a:endParaRPr lang="fr-FR"/>
        </a:p>
      </c:txPr>
    </c:legend>
    <c:plotVisOnly val="1"/>
    <c:dispBlanksAs val="gap"/>
    <c:showDLblsOverMax val="0"/>
  </c:chart>
  <c:printSettings>
    <c:headerFooter/>
    <c:pageMargins b="0.75000000000000155" l="0.70000000000000062" r="0.70000000000000062" t="0.75000000000000155" header="0.30000000000000032" footer="0.30000000000000032"/>
    <c:pageSetup/>
  </c:printSettings>
  <c:userShapes r:id="rId2"/>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716795511501084"/>
          <c:y val="0.11185078956374363"/>
          <c:w val="0.85099373449481097"/>
          <c:h val="0.70518569391773089"/>
        </c:manualLayout>
      </c:layout>
      <c:lineChart>
        <c:grouping val="standard"/>
        <c:varyColors val="0"/>
        <c:ser>
          <c:idx val="0"/>
          <c:order val="0"/>
          <c:tx>
            <c:strRef>
              <c:f>'Fig 2.49'!$B$24</c:f>
              <c:strCache>
                <c:ptCount val="1"/>
                <c:pt idx="0">
                  <c:v>Hommes</c:v>
                </c:pt>
              </c:strCache>
            </c:strRef>
          </c:tx>
          <c:spPr>
            <a:ln>
              <a:solidFill>
                <a:schemeClr val="accent6">
                  <a:lumMod val="75000"/>
                </a:schemeClr>
              </a:solidFill>
            </a:ln>
          </c:spPr>
          <c:marker>
            <c:symbol val="none"/>
          </c:marker>
          <c:cat>
            <c:numRef>
              <c:f>'Fig 2.49'!$D$23:$AY$23</c:f>
              <c:numCache>
                <c:formatCode>General</c:formatCode>
                <c:ptCount val="48"/>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numCache>
            </c:numRef>
          </c:cat>
          <c:val>
            <c:numRef>
              <c:f>'Fig 2.49'!$D$24:$AY$24</c:f>
              <c:numCache>
                <c:formatCode>0.0</c:formatCode>
                <c:ptCount val="48"/>
                <c:pt idx="0">
                  <c:v>7.7068020844502219E-2</c:v>
                </c:pt>
                <c:pt idx="1">
                  <c:v>0.47644118902207577</c:v>
                </c:pt>
                <c:pt idx="2">
                  <c:v>0.48590238147474279</c:v>
                </c:pt>
                <c:pt idx="3">
                  <c:v>0.4400231173047357</c:v>
                </c:pt>
                <c:pt idx="4">
                  <c:v>0.41699943148661234</c:v>
                </c:pt>
                <c:pt idx="5">
                  <c:v>0.40789843208564047</c:v>
                </c:pt>
                <c:pt idx="6">
                  <c:v>0.38465959477390321</c:v>
                </c:pt>
                <c:pt idx="7">
                  <c:v>0.37238149457686487</c:v>
                </c:pt>
                <c:pt idx="8">
                  <c:v>0.3348386666261019</c:v>
                </c:pt>
                <c:pt idx="9">
                  <c:v>0.33492519636066254</c:v>
                </c:pt>
                <c:pt idx="10">
                  <c:v>0.2931340712010494</c:v>
                </c:pt>
                <c:pt idx="11">
                  <c:v>0.27552370642757745</c:v>
                </c:pt>
                <c:pt idx="12">
                  <c:v>0.26486530212037962</c:v>
                </c:pt>
                <c:pt idx="13">
                  <c:v>0.27658578072979007</c:v>
                </c:pt>
                <c:pt idx="14">
                  <c:v>0.29244157269283377</c:v>
                </c:pt>
                <c:pt idx="15">
                  <c:v>0.27925217364973742</c:v>
                </c:pt>
                <c:pt idx="16">
                  <c:v>0.27414066414912575</c:v>
                </c:pt>
                <c:pt idx="17">
                  <c:v>0.30508638173483238</c:v>
                </c:pt>
                <c:pt idx="18">
                  <c:v>0.41517852790074533</c:v>
                </c:pt>
                <c:pt idx="19">
                  <c:v>0.38723163900737184</c:v>
                </c:pt>
                <c:pt idx="20">
                  <c:v>0.37473890858018083</c:v>
                </c:pt>
                <c:pt idx="21">
                  <c:v>0.43503371376991212</c:v>
                </c:pt>
                <c:pt idx="22">
                  <c:v>0.41123777613400814</c:v>
                </c:pt>
                <c:pt idx="23">
                  <c:v>0.47161950200589597</c:v>
                </c:pt>
                <c:pt idx="24">
                  <c:v>0.46424232087114109</c:v>
                </c:pt>
                <c:pt idx="25">
                  <c:v>0.53754056436418263</c:v>
                </c:pt>
                <c:pt idx="26">
                  <c:v>0.54900327819202543</c:v>
                </c:pt>
                <c:pt idx="27">
                  <c:v>0.58522952495564062</c:v>
                </c:pt>
                <c:pt idx="28">
                  <c:v>0.59013148654484637</c:v>
                </c:pt>
                <c:pt idx="29">
                  <c:v>0.6180226002478707</c:v>
                </c:pt>
                <c:pt idx="30">
                  <c:v>0.77910969019209197</c:v>
                </c:pt>
                <c:pt idx="31">
                  <c:v>0.83875174321252488</c:v>
                </c:pt>
                <c:pt idx="32">
                  <c:v>0.91993839697990176</c:v>
                </c:pt>
                <c:pt idx="33">
                  <c:v>1.1029020021799916</c:v>
                </c:pt>
                <c:pt idx="34">
                  <c:v>1.3332244778847291</c:v>
                </c:pt>
                <c:pt idx="35">
                  <c:v>1.6370398889852695</c:v>
                </c:pt>
                <c:pt idx="36">
                  <c:v>2.0187634673139154</c:v>
                </c:pt>
                <c:pt idx="37">
                  <c:v>3.4738098224004048</c:v>
                </c:pt>
                <c:pt idx="38">
                  <c:v>3.9470428954504722</c:v>
                </c:pt>
                <c:pt idx="39">
                  <c:v>4.4492359329307707</c:v>
                </c:pt>
                <c:pt idx="40">
                  <c:v>9.2849152241997004</c:v>
                </c:pt>
                <c:pt idx="41">
                  <c:v>9.574393283799699</c:v>
                </c:pt>
                <c:pt idx="42">
                  <c:v>15.717856138149747</c:v>
                </c:pt>
                <c:pt idx="43">
                  <c:v>13.015651897153873</c:v>
                </c:pt>
                <c:pt idx="44">
                  <c:v>8.1064177704531222</c:v>
                </c:pt>
                <c:pt idx="45">
                  <c:v>5.5799477317138386</c:v>
                </c:pt>
                <c:pt idx="46">
                  <c:v>2.591308045941044</c:v>
                </c:pt>
                <c:pt idx="47">
                  <c:v>1.0287501897692211</c:v>
                </c:pt>
              </c:numCache>
            </c:numRef>
          </c:val>
          <c:smooth val="0"/>
          <c:extLst>
            <c:ext xmlns:c16="http://schemas.microsoft.com/office/drawing/2014/chart" uri="{C3380CC4-5D6E-409C-BE32-E72D297353CC}">
              <c16:uniqueId val="{00000000-5412-4112-ADD4-2AB77C6B80CC}"/>
            </c:ext>
          </c:extLst>
        </c:ser>
        <c:ser>
          <c:idx val="1"/>
          <c:order val="1"/>
          <c:tx>
            <c:strRef>
              <c:f>'Fig 2.49'!$B$25</c:f>
              <c:strCache>
                <c:ptCount val="1"/>
                <c:pt idx="0">
                  <c:v>Femmes</c:v>
                </c:pt>
              </c:strCache>
            </c:strRef>
          </c:tx>
          <c:spPr>
            <a:ln>
              <a:solidFill>
                <a:srgbClr val="7030A0"/>
              </a:solidFill>
            </a:ln>
          </c:spPr>
          <c:marker>
            <c:symbol val="none"/>
          </c:marker>
          <c:cat>
            <c:numRef>
              <c:f>'Fig 2.49'!$D$23:$AY$23</c:f>
              <c:numCache>
                <c:formatCode>General</c:formatCode>
                <c:ptCount val="48"/>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numCache>
            </c:numRef>
          </c:cat>
          <c:val>
            <c:numRef>
              <c:f>'Fig 2.49'!$D$25:$AY$25</c:f>
              <c:numCache>
                <c:formatCode>0.0</c:formatCode>
                <c:ptCount val="48"/>
                <c:pt idx="0">
                  <c:v>8.9974596996706749E-3</c:v>
                </c:pt>
                <c:pt idx="1">
                  <c:v>6.3410060538963073E-2</c:v>
                </c:pt>
                <c:pt idx="2">
                  <c:v>0.12432495435410924</c:v>
                </c:pt>
                <c:pt idx="3">
                  <c:v>0.15532229219388796</c:v>
                </c:pt>
                <c:pt idx="4">
                  <c:v>0.33319440830403724</c:v>
                </c:pt>
                <c:pt idx="5">
                  <c:v>0.37969812177044365</c:v>
                </c:pt>
                <c:pt idx="6">
                  <c:v>0.61918547867058193</c:v>
                </c:pt>
                <c:pt idx="7">
                  <c:v>0.66496090835021915</c:v>
                </c:pt>
                <c:pt idx="8">
                  <c:v>0.83877989880248738</c:v>
                </c:pt>
                <c:pt idx="9">
                  <c:v>0.97007532856680201</c:v>
                </c:pt>
                <c:pt idx="10">
                  <c:v>0.95706592592338313</c:v>
                </c:pt>
                <c:pt idx="11">
                  <c:v>1.1865187893983784</c:v>
                </c:pt>
                <c:pt idx="12">
                  <c:v>1.1717545455471903</c:v>
                </c:pt>
                <c:pt idx="13">
                  <c:v>1.1874876669361338</c:v>
                </c:pt>
                <c:pt idx="14">
                  <c:v>1.1936562835936777</c:v>
                </c:pt>
                <c:pt idx="15">
                  <c:v>1.1578739237904652</c:v>
                </c:pt>
                <c:pt idx="16">
                  <c:v>1.3006289856400441</c:v>
                </c:pt>
                <c:pt idx="17">
                  <c:v>1.2121580393783551</c:v>
                </c:pt>
                <c:pt idx="18">
                  <c:v>1.2794947874177742</c:v>
                </c:pt>
                <c:pt idx="19">
                  <c:v>1.2642870466772553</c:v>
                </c:pt>
                <c:pt idx="20">
                  <c:v>1.2500097703580937</c:v>
                </c:pt>
                <c:pt idx="21">
                  <c:v>1.3042240439161676</c:v>
                </c:pt>
                <c:pt idx="22">
                  <c:v>1.2776480678156092</c:v>
                </c:pt>
                <c:pt idx="23">
                  <c:v>1.2297770159896189</c:v>
                </c:pt>
                <c:pt idx="24">
                  <c:v>1.2737776151908844</c:v>
                </c:pt>
                <c:pt idx="25">
                  <c:v>1.3745434078806007</c:v>
                </c:pt>
                <c:pt idx="26">
                  <c:v>1.3733728313774289</c:v>
                </c:pt>
                <c:pt idx="27">
                  <c:v>1.3724762042153451</c:v>
                </c:pt>
                <c:pt idx="28">
                  <c:v>1.4068655767756102</c:v>
                </c:pt>
                <c:pt idx="29">
                  <c:v>1.4775705169115438</c:v>
                </c:pt>
                <c:pt idx="30">
                  <c:v>1.6064899930718997</c:v>
                </c:pt>
                <c:pt idx="31">
                  <c:v>1.6083044408395979</c:v>
                </c:pt>
                <c:pt idx="32">
                  <c:v>1.7017267053460583</c:v>
                </c:pt>
                <c:pt idx="33">
                  <c:v>1.9198914109607161</c:v>
                </c:pt>
                <c:pt idx="34">
                  <c:v>1.9547923161807361</c:v>
                </c:pt>
                <c:pt idx="35">
                  <c:v>2.1860428894197326</c:v>
                </c:pt>
                <c:pt idx="36">
                  <c:v>2.3020777152519956</c:v>
                </c:pt>
                <c:pt idx="37">
                  <c:v>3.6621736971787278</c:v>
                </c:pt>
                <c:pt idx="38">
                  <c:v>3.6461337525277653</c:v>
                </c:pt>
                <c:pt idx="39">
                  <c:v>3.6186247832427023</c:v>
                </c:pt>
                <c:pt idx="40">
                  <c:v>5.7016933064057316</c:v>
                </c:pt>
                <c:pt idx="41">
                  <c:v>5.0364494174174652</c:v>
                </c:pt>
                <c:pt idx="42">
                  <c:v>5.2568391937682213</c:v>
                </c:pt>
                <c:pt idx="43">
                  <c:v>5.3723160058657147</c:v>
                </c:pt>
                <c:pt idx="44">
                  <c:v>5.2731503181625383</c:v>
                </c:pt>
                <c:pt idx="45">
                  <c:v>4.8682510245232722</c:v>
                </c:pt>
                <c:pt idx="46">
                  <c:v>4.3743430009927362</c:v>
                </c:pt>
                <c:pt idx="47">
                  <c:v>3.3584563583930471</c:v>
                </c:pt>
              </c:numCache>
            </c:numRef>
          </c:val>
          <c:smooth val="0"/>
          <c:extLst>
            <c:ext xmlns:c16="http://schemas.microsoft.com/office/drawing/2014/chart" uri="{C3380CC4-5D6E-409C-BE32-E72D297353CC}">
              <c16:uniqueId val="{00000001-5412-4112-ADD4-2AB77C6B80CC}"/>
            </c:ext>
          </c:extLst>
        </c:ser>
        <c:ser>
          <c:idx val="2"/>
          <c:order val="2"/>
          <c:tx>
            <c:strRef>
              <c:f>'Fig 2.49'!$B$26</c:f>
              <c:strCache>
                <c:ptCount val="1"/>
                <c:pt idx="0">
                  <c:v>Ensemble</c:v>
                </c:pt>
              </c:strCache>
            </c:strRef>
          </c:tx>
          <c:spPr>
            <a:ln w="38100">
              <a:solidFill>
                <a:schemeClr val="tx1"/>
              </a:solidFill>
              <a:prstDash val="sysDash"/>
            </a:ln>
          </c:spPr>
          <c:marker>
            <c:symbol val="none"/>
          </c:marker>
          <c:cat>
            <c:numRef>
              <c:f>'Fig 2.49'!$D$23:$AY$23</c:f>
              <c:numCache>
                <c:formatCode>General</c:formatCode>
                <c:ptCount val="48"/>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numCache>
            </c:numRef>
          </c:cat>
          <c:val>
            <c:numRef>
              <c:f>'Fig 2.49'!$D$26:$AY$26</c:f>
              <c:numCache>
                <c:formatCode>0.0</c:formatCode>
                <c:ptCount val="48"/>
                <c:pt idx="0">
                  <c:v>4.1689077968202717E-2</c:v>
                </c:pt>
                <c:pt idx="1">
                  <c:v>0.26177269716629703</c:v>
                </c:pt>
                <c:pt idx="2">
                  <c:v>0.2979763981375021</c:v>
                </c:pt>
                <c:pt idx="3">
                  <c:v>0.29205292198048588</c:v>
                </c:pt>
                <c:pt idx="4">
                  <c:v>0.37344267100075584</c:v>
                </c:pt>
                <c:pt idx="5">
                  <c:v>0.39324162375387867</c:v>
                </c:pt>
                <c:pt idx="6">
                  <c:v>0.50655190342904122</c:v>
                </c:pt>
                <c:pt idx="7">
                  <c:v>0.52444650171915774</c:v>
                </c:pt>
                <c:pt idx="8">
                  <c:v>0.59675670823363813</c:v>
                </c:pt>
                <c:pt idx="9">
                  <c:v>0.66503765418783378</c:v>
                </c:pt>
                <c:pt idx="10">
                  <c:v>0.6382055201053678</c:v>
                </c:pt>
                <c:pt idx="11">
                  <c:v>0.74900361402579552</c:v>
                </c:pt>
                <c:pt idx="12">
                  <c:v>0.73621124372444313</c:v>
                </c:pt>
                <c:pt idx="13">
                  <c:v>0.75001725031088973</c:v>
                </c:pt>
                <c:pt idx="14">
                  <c:v>0.76083823697775299</c:v>
                </c:pt>
                <c:pt idx="15">
                  <c:v>0.73590638929466456</c:v>
                </c:pt>
                <c:pt idx="16">
                  <c:v>0.80764694172993234</c:v>
                </c:pt>
                <c:pt idx="17">
                  <c:v>0.77652713116836503</c:v>
                </c:pt>
                <c:pt idx="18">
                  <c:v>0.86439761847719476</c:v>
                </c:pt>
                <c:pt idx="19">
                  <c:v>0.84307176498021863</c:v>
                </c:pt>
                <c:pt idx="20">
                  <c:v>0.82965153599696562</c:v>
                </c:pt>
                <c:pt idx="21">
                  <c:v>0.88678605019399848</c:v>
                </c:pt>
                <c:pt idx="22">
                  <c:v>0.86154521743190848</c:v>
                </c:pt>
                <c:pt idx="23">
                  <c:v>0.86566372504964817</c:v>
                </c:pt>
                <c:pt idx="24">
                  <c:v>0.88498959329554527</c:v>
                </c:pt>
                <c:pt idx="25">
                  <c:v>0.97256380040101398</c:v>
                </c:pt>
                <c:pt idx="26">
                  <c:v>0.97746049729813522</c:v>
                </c:pt>
                <c:pt idx="27">
                  <c:v>0.99439252914809684</c:v>
                </c:pt>
                <c:pt idx="28">
                  <c:v>1.0146202558076893</c:v>
                </c:pt>
                <c:pt idx="29">
                  <c:v>1.0647633958523637</c:v>
                </c:pt>
                <c:pt idx="30">
                  <c:v>1.2091317141075308</c:v>
                </c:pt>
                <c:pt idx="31">
                  <c:v>1.2387184905370048</c:v>
                </c:pt>
                <c:pt idx="32">
                  <c:v>1.3262644715394494</c:v>
                </c:pt>
                <c:pt idx="33">
                  <c:v>1.5275234705163019</c:v>
                </c:pt>
                <c:pt idx="34">
                  <c:v>1.6562776843660316</c:v>
                </c:pt>
                <c:pt idx="35">
                  <c:v>1.9223783005485575</c:v>
                </c:pt>
                <c:pt idx="36">
                  <c:v>2.1660130040485503</c:v>
                </c:pt>
                <c:pt idx="37">
                  <c:v>3.5717099227324951</c:v>
                </c:pt>
                <c:pt idx="38">
                  <c:v>3.7906486010686788</c:v>
                </c:pt>
                <c:pt idx="39">
                  <c:v>4.0175347110955686</c:v>
                </c:pt>
                <c:pt idx="40">
                  <c:v>7.4225741268050216</c:v>
                </c:pt>
                <c:pt idx="41">
                  <c:v>7.2158457101577156</c:v>
                </c:pt>
                <c:pt idx="42">
                  <c:v>10.280854963503547</c:v>
                </c:pt>
                <c:pt idx="43">
                  <c:v>9.0431101796424809</c:v>
                </c:pt>
                <c:pt idx="44">
                  <c:v>6.6338574497794918</c:v>
                </c:pt>
                <c:pt idx="45">
                  <c:v>5.2100510138746428</c:v>
                </c:pt>
                <c:pt idx="46">
                  <c:v>3.5180213087713854</c:v>
                </c:pt>
                <c:pt idx="47">
                  <c:v>2.2395899429914272</c:v>
                </c:pt>
              </c:numCache>
            </c:numRef>
          </c:val>
          <c:smooth val="0"/>
          <c:extLst>
            <c:ext xmlns:c16="http://schemas.microsoft.com/office/drawing/2014/chart" uri="{C3380CC4-5D6E-409C-BE32-E72D297353CC}">
              <c16:uniqueId val="{00000002-5412-4112-ADD4-2AB77C6B80CC}"/>
            </c:ext>
          </c:extLst>
        </c:ser>
        <c:dLbls>
          <c:showLegendKey val="0"/>
          <c:showVal val="0"/>
          <c:showCatName val="0"/>
          <c:showSerName val="0"/>
          <c:showPercent val="0"/>
          <c:showBubbleSize val="0"/>
        </c:dLbls>
        <c:smooth val="0"/>
        <c:axId val="180968448"/>
        <c:axId val="180970624"/>
      </c:lineChart>
      <c:catAx>
        <c:axId val="180968448"/>
        <c:scaling>
          <c:orientation val="minMax"/>
        </c:scaling>
        <c:delete val="0"/>
        <c:axPos val="b"/>
        <c:title>
          <c:tx>
            <c:rich>
              <a:bodyPr/>
              <a:lstStyle/>
              <a:p>
                <a:pPr>
                  <a:defRPr/>
                </a:pPr>
                <a:r>
                  <a:rPr lang="en-US"/>
                  <a:t>Durée validée (en années)</a:t>
                </a:r>
              </a:p>
            </c:rich>
          </c:tx>
          <c:overlay val="0"/>
        </c:title>
        <c:numFmt formatCode="General" sourceLinked="1"/>
        <c:majorTickMark val="out"/>
        <c:minorTickMark val="none"/>
        <c:tickLblPos val="nextTo"/>
        <c:txPr>
          <a:bodyPr rot="0" vert="horz"/>
          <a:lstStyle/>
          <a:p>
            <a:pPr>
              <a:defRPr sz="1200"/>
            </a:pPr>
            <a:endParaRPr lang="fr-FR"/>
          </a:p>
        </c:txPr>
        <c:crossAx val="180970624"/>
        <c:crosses val="autoZero"/>
        <c:auto val="1"/>
        <c:lblAlgn val="ctr"/>
        <c:lblOffset val="100"/>
        <c:noMultiLvlLbl val="0"/>
      </c:catAx>
      <c:valAx>
        <c:axId val="180970624"/>
        <c:scaling>
          <c:orientation val="minMax"/>
          <c:max val="16"/>
        </c:scaling>
        <c:delete val="0"/>
        <c:axPos val="l"/>
        <c:majorGridlines/>
        <c:numFmt formatCode="0" sourceLinked="0"/>
        <c:majorTickMark val="out"/>
        <c:minorTickMark val="none"/>
        <c:tickLblPos val="nextTo"/>
        <c:txPr>
          <a:bodyPr/>
          <a:lstStyle/>
          <a:p>
            <a:pPr>
              <a:defRPr sz="1200"/>
            </a:pPr>
            <a:endParaRPr lang="fr-FR"/>
          </a:p>
        </c:txPr>
        <c:crossAx val="180968448"/>
        <c:crosses val="autoZero"/>
        <c:crossBetween val="between"/>
      </c:valAx>
    </c:plotArea>
    <c:legend>
      <c:legendPos val="r"/>
      <c:layout>
        <c:manualLayout>
          <c:xMode val="edge"/>
          <c:yMode val="edge"/>
          <c:x val="0.2751310609200166"/>
          <c:y val="0.32836061319838189"/>
          <c:w val="0.29302333719915014"/>
          <c:h val="0.21591531604487293"/>
        </c:manualLayout>
      </c:layout>
      <c:overlay val="0"/>
      <c:spPr>
        <a:solidFill>
          <a:sysClr val="window" lastClr="FFFFFF"/>
        </a:solidFill>
      </c:spPr>
      <c:txPr>
        <a:bodyPr/>
        <a:lstStyle/>
        <a:p>
          <a:pPr>
            <a:defRPr sz="1400"/>
          </a:pPr>
          <a:endParaRPr lang="fr-FR"/>
        </a:p>
      </c:txPr>
    </c:legend>
    <c:plotVisOnly val="1"/>
    <c:dispBlanksAs val="gap"/>
    <c:showDLblsOverMax val="0"/>
  </c:chart>
  <c:printSettings>
    <c:headerFooter/>
    <c:pageMargins b="0.75000000000000111" l="0.70000000000000062" r="0.70000000000000062" t="0.75000000000000111" header="0.30000000000000032" footer="0.30000000000000032"/>
    <c:pageSetup/>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076620370370536E-2"/>
          <c:y val="3.5880555555555596E-2"/>
          <c:w val="0.86895763888889055"/>
          <c:h val="0.710842856705169"/>
        </c:manualLayout>
      </c:layout>
      <c:lineChart>
        <c:grouping val="standard"/>
        <c:varyColors val="0"/>
        <c:ser>
          <c:idx val="0"/>
          <c:order val="0"/>
          <c:tx>
            <c:strRef>
              <c:f>'Fig 2.51'!$B$5</c:f>
              <c:strCache>
                <c:ptCount val="1"/>
                <c:pt idx="0">
                  <c:v>Retraités</c:v>
                </c:pt>
              </c:strCache>
            </c:strRef>
          </c:tx>
          <c:spPr>
            <a:ln w="28575">
              <a:solidFill>
                <a:srgbClr val="0070C0"/>
              </a:solidFill>
            </a:ln>
          </c:spPr>
          <c:marker>
            <c:symbol val="circle"/>
            <c:size val="6"/>
            <c:spPr>
              <a:solidFill>
                <a:schemeClr val="bg1"/>
              </a:solidFill>
              <a:ln>
                <a:solidFill>
                  <a:srgbClr val="0070C0"/>
                </a:solidFill>
              </a:ln>
            </c:spPr>
          </c:marker>
          <c:cat>
            <c:strRef>
              <c:f>'Fig 2.51'!$C$4:$Y$4</c:f>
              <c:strCache>
                <c:ptCount val="23"/>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8">
                  <c:v>2012*</c:v>
                </c:pt>
                <c:pt idx="19">
                  <c:v>2013*</c:v>
                </c:pt>
                <c:pt idx="20">
                  <c:v>2014*</c:v>
                </c:pt>
                <c:pt idx="21">
                  <c:v>2015*</c:v>
                </c:pt>
                <c:pt idx="22">
                  <c:v>2016*</c:v>
                </c:pt>
              </c:strCache>
            </c:strRef>
          </c:cat>
          <c:val>
            <c:numRef>
              <c:f>'Fig 2.51'!$C$5:$Y$5</c:f>
              <c:numCache>
                <c:formatCode>_-* #\ ##0.0\ _€_-;\-* #\ ##0.0\ _€_-;_-* "-"??\ _€_-;_-@_-</c:formatCode>
                <c:ptCount val="23"/>
                <c:pt idx="0">
                  <c:v>3.08</c:v>
                </c:pt>
                <c:pt idx="1">
                  <c:v>3.07</c:v>
                </c:pt>
                <c:pt idx="2">
                  <c:v>3.12</c:v>
                </c:pt>
                <c:pt idx="3">
                  <c:v>3.18</c:v>
                </c:pt>
                <c:pt idx="4">
                  <c:v>3.22</c:v>
                </c:pt>
                <c:pt idx="5">
                  <c:v>3.19</c:v>
                </c:pt>
                <c:pt idx="6">
                  <c:v>3.13</c:v>
                </c:pt>
                <c:pt idx="7">
                  <c:v>3.06</c:v>
                </c:pt>
                <c:pt idx="8">
                  <c:v>3.03</c:v>
                </c:pt>
                <c:pt idx="9">
                  <c:v>3.08</c:v>
                </c:pt>
                <c:pt idx="10">
                  <c:v>3.14</c:v>
                </c:pt>
                <c:pt idx="11">
                  <c:v>3.19</c:v>
                </c:pt>
                <c:pt idx="12">
                  <c:v>3.17</c:v>
                </c:pt>
                <c:pt idx="13">
                  <c:v>3.18</c:v>
                </c:pt>
                <c:pt idx="14">
                  <c:v>3.16</c:v>
                </c:pt>
                <c:pt idx="15">
                  <c:v>3.14</c:v>
                </c:pt>
                <c:pt idx="16">
                  <c:v>3.14</c:v>
                </c:pt>
                <c:pt idx="18">
                  <c:v>3.01</c:v>
                </c:pt>
                <c:pt idx="19">
                  <c:v>2.98</c:v>
                </c:pt>
                <c:pt idx="20">
                  <c:v>2.98</c:v>
                </c:pt>
                <c:pt idx="21">
                  <c:v>2.92</c:v>
                </c:pt>
                <c:pt idx="22">
                  <c:v>2.91</c:v>
                </c:pt>
              </c:numCache>
            </c:numRef>
          </c:val>
          <c:smooth val="0"/>
          <c:extLst>
            <c:ext xmlns:c16="http://schemas.microsoft.com/office/drawing/2014/chart" uri="{C3380CC4-5D6E-409C-BE32-E72D297353CC}">
              <c16:uniqueId val="{00000000-061A-41B8-AAD0-C9C4C59A7954}"/>
            </c:ext>
          </c:extLst>
        </c:ser>
        <c:ser>
          <c:idx val="3"/>
          <c:order val="1"/>
          <c:tx>
            <c:strRef>
              <c:f>'Fig 2.51'!$B$7</c:f>
              <c:strCache>
                <c:ptCount val="1"/>
                <c:pt idx="0">
                  <c:v>Ensemble de la population</c:v>
                </c:pt>
              </c:strCache>
            </c:strRef>
          </c:tx>
          <c:spPr>
            <a:ln w="38100">
              <a:solidFill>
                <a:schemeClr val="tx1"/>
              </a:solidFill>
              <a:prstDash val="solid"/>
            </a:ln>
          </c:spPr>
          <c:marker>
            <c:symbol val="none"/>
          </c:marker>
          <c:dPt>
            <c:idx val="22"/>
            <c:marker>
              <c:symbol val="dot"/>
              <c:size val="5"/>
              <c:spPr>
                <a:noFill/>
                <a:ln>
                  <a:solidFill>
                    <a:prstClr val="black">
                      <a:lumMod val="50000"/>
                      <a:lumOff val="50000"/>
                    </a:prstClr>
                  </a:solidFill>
                </a:ln>
              </c:spPr>
            </c:marker>
            <c:bubble3D val="0"/>
            <c:extLst>
              <c:ext xmlns:c16="http://schemas.microsoft.com/office/drawing/2014/chart" uri="{C3380CC4-5D6E-409C-BE32-E72D297353CC}">
                <c16:uniqueId val="{00000001-061A-41B8-AAD0-C9C4C59A7954}"/>
              </c:ext>
            </c:extLst>
          </c:dPt>
          <c:cat>
            <c:strRef>
              <c:f>'Fig 2.51'!$C$4:$Y$4</c:f>
              <c:strCache>
                <c:ptCount val="23"/>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8">
                  <c:v>2012*</c:v>
                </c:pt>
                <c:pt idx="19">
                  <c:v>2013*</c:v>
                </c:pt>
                <c:pt idx="20">
                  <c:v>2014*</c:v>
                </c:pt>
                <c:pt idx="21">
                  <c:v>2015*</c:v>
                </c:pt>
                <c:pt idx="22">
                  <c:v>2016*</c:v>
                </c:pt>
              </c:strCache>
            </c:strRef>
          </c:cat>
          <c:val>
            <c:numRef>
              <c:f>'Fig 2.51'!$C$7:$Y$7</c:f>
              <c:numCache>
                <c:formatCode>_-* #\ ##0.0\ _€_-;\-* #\ ##0.0\ _€_-;_-* "-"??\ _€_-;_-@_-</c:formatCode>
                <c:ptCount val="23"/>
                <c:pt idx="0">
                  <c:v>3.51</c:v>
                </c:pt>
                <c:pt idx="1">
                  <c:v>3.48</c:v>
                </c:pt>
                <c:pt idx="2">
                  <c:v>3.46</c:v>
                </c:pt>
                <c:pt idx="3">
                  <c:v>3.46</c:v>
                </c:pt>
                <c:pt idx="4">
                  <c:v>3.46</c:v>
                </c:pt>
                <c:pt idx="5">
                  <c:v>3.44</c:v>
                </c:pt>
                <c:pt idx="6">
                  <c:v>3.39</c:v>
                </c:pt>
                <c:pt idx="7">
                  <c:v>3.35</c:v>
                </c:pt>
                <c:pt idx="8">
                  <c:v>3.33</c:v>
                </c:pt>
                <c:pt idx="9">
                  <c:v>3.35</c:v>
                </c:pt>
                <c:pt idx="10">
                  <c:v>3.38</c:v>
                </c:pt>
                <c:pt idx="11">
                  <c:v>3.39</c:v>
                </c:pt>
                <c:pt idx="12">
                  <c:v>3.4</c:v>
                </c:pt>
                <c:pt idx="13">
                  <c:v>3.42</c:v>
                </c:pt>
                <c:pt idx="14">
                  <c:v>3.48</c:v>
                </c:pt>
                <c:pt idx="15">
                  <c:v>3.51</c:v>
                </c:pt>
                <c:pt idx="16">
                  <c:v>3.5</c:v>
                </c:pt>
                <c:pt idx="18">
                  <c:v>3.51</c:v>
                </c:pt>
                <c:pt idx="19">
                  <c:v>3.46</c:v>
                </c:pt>
                <c:pt idx="20">
                  <c:v>3.43</c:v>
                </c:pt>
                <c:pt idx="21">
                  <c:v>3.42</c:v>
                </c:pt>
                <c:pt idx="22">
                  <c:v>3.43</c:v>
                </c:pt>
              </c:numCache>
            </c:numRef>
          </c:val>
          <c:smooth val="0"/>
          <c:extLst>
            <c:ext xmlns:c16="http://schemas.microsoft.com/office/drawing/2014/chart" uri="{C3380CC4-5D6E-409C-BE32-E72D297353CC}">
              <c16:uniqueId val="{00000002-061A-41B8-AAD0-C9C4C59A7954}"/>
            </c:ext>
          </c:extLst>
        </c:ser>
        <c:ser>
          <c:idx val="4"/>
          <c:order val="2"/>
          <c:tx>
            <c:strRef>
              <c:f>'Fig 2.51'!$B$6</c:f>
              <c:strCache>
                <c:ptCount val="1"/>
                <c:pt idx="0">
                  <c:v>Actifs y compris chômeurs</c:v>
                </c:pt>
              </c:strCache>
            </c:strRef>
          </c:tx>
          <c:spPr>
            <a:ln cmpd="sng">
              <a:solidFill>
                <a:srgbClr val="C00000"/>
              </a:solidFill>
              <a:prstDash val="solid"/>
            </a:ln>
          </c:spPr>
          <c:marker>
            <c:symbol val="square"/>
            <c:size val="4"/>
            <c:spPr>
              <a:solidFill>
                <a:schemeClr val="bg1"/>
              </a:solidFill>
              <a:ln>
                <a:solidFill>
                  <a:srgbClr val="C00000"/>
                </a:solidFill>
              </a:ln>
            </c:spPr>
          </c:marker>
          <c:cat>
            <c:strRef>
              <c:f>'Fig 2.51'!$C$4:$Y$4</c:f>
              <c:strCache>
                <c:ptCount val="23"/>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8">
                  <c:v>2012*</c:v>
                </c:pt>
                <c:pt idx="19">
                  <c:v>2013*</c:v>
                </c:pt>
                <c:pt idx="20">
                  <c:v>2014*</c:v>
                </c:pt>
                <c:pt idx="21">
                  <c:v>2015*</c:v>
                </c:pt>
                <c:pt idx="22">
                  <c:v>2016*</c:v>
                </c:pt>
              </c:strCache>
            </c:strRef>
          </c:cat>
          <c:val>
            <c:numRef>
              <c:f>'Fig 2.51'!$C$6:$Y$6</c:f>
              <c:numCache>
                <c:formatCode>_-* #\ ##0.0\ _€_-;\-* #\ ##0.0\ _€_-;_-* "-"??\ _€_-;_-@_-</c:formatCode>
                <c:ptCount val="23"/>
                <c:pt idx="0">
                  <c:v>3.52</c:v>
                </c:pt>
                <c:pt idx="1">
                  <c:v>3.49</c:v>
                </c:pt>
                <c:pt idx="2">
                  <c:v>3.44</c:v>
                </c:pt>
                <c:pt idx="3">
                  <c:v>3.4</c:v>
                </c:pt>
                <c:pt idx="4">
                  <c:v>3.37</c:v>
                </c:pt>
                <c:pt idx="5">
                  <c:v>3.35</c:v>
                </c:pt>
                <c:pt idx="6">
                  <c:v>3.29</c:v>
                </c:pt>
                <c:pt idx="7">
                  <c:v>3.25</c:v>
                </c:pt>
                <c:pt idx="8">
                  <c:v>3.22</c:v>
                </c:pt>
                <c:pt idx="9">
                  <c:v>3.22</c:v>
                </c:pt>
                <c:pt idx="10">
                  <c:v>3.23</c:v>
                </c:pt>
                <c:pt idx="11">
                  <c:v>3.22</c:v>
                </c:pt>
                <c:pt idx="12">
                  <c:v>3.24</c:v>
                </c:pt>
                <c:pt idx="13">
                  <c:v>3.25</c:v>
                </c:pt>
                <c:pt idx="14">
                  <c:v>3.33</c:v>
                </c:pt>
                <c:pt idx="15">
                  <c:v>3.36</c:v>
                </c:pt>
                <c:pt idx="16">
                  <c:v>3.33</c:v>
                </c:pt>
                <c:pt idx="18">
                  <c:v>3.36</c:v>
                </c:pt>
                <c:pt idx="19">
                  <c:v>3.29</c:v>
                </c:pt>
                <c:pt idx="20">
                  <c:v>3.28</c:v>
                </c:pt>
                <c:pt idx="21">
                  <c:v>3.3</c:v>
                </c:pt>
                <c:pt idx="22">
                  <c:v>3.33</c:v>
                </c:pt>
              </c:numCache>
            </c:numRef>
          </c:val>
          <c:smooth val="0"/>
          <c:extLst>
            <c:ext xmlns:c16="http://schemas.microsoft.com/office/drawing/2014/chart" uri="{C3380CC4-5D6E-409C-BE32-E72D297353CC}">
              <c16:uniqueId val="{00000003-061A-41B8-AAD0-C9C4C59A7954}"/>
            </c:ext>
          </c:extLst>
        </c:ser>
        <c:dLbls>
          <c:showLegendKey val="0"/>
          <c:showVal val="0"/>
          <c:showCatName val="0"/>
          <c:showSerName val="0"/>
          <c:showPercent val="0"/>
          <c:showBubbleSize val="0"/>
        </c:dLbls>
        <c:marker val="1"/>
        <c:smooth val="0"/>
        <c:axId val="182072064"/>
        <c:axId val="182073984"/>
      </c:lineChart>
      <c:catAx>
        <c:axId val="182072064"/>
        <c:scaling>
          <c:orientation val="minMax"/>
        </c:scaling>
        <c:delete val="0"/>
        <c:axPos val="b"/>
        <c:numFmt formatCode="General" sourceLinked="1"/>
        <c:majorTickMark val="out"/>
        <c:minorTickMark val="none"/>
        <c:tickLblPos val="nextTo"/>
        <c:txPr>
          <a:bodyPr rot="-5400000" vert="horz"/>
          <a:lstStyle/>
          <a:p>
            <a:pPr>
              <a:defRPr sz="900"/>
            </a:pPr>
            <a:endParaRPr lang="fr-FR"/>
          </a:p>
        </c:txPr>
        <c:crossAx val="182073984"/>
        <c:crosses val="autoZero"/>
        <c:auto val="1"/>
        <c:lblAlgn val="ctr"/>
        <c:lblOffset val="100"/>
        <c:tickLblSkip val="1"/>
        <c:noMultiLvlLbl val="0"/>
      </c:catAx>
      <c:valAx>
        <c:axId val="182073984"/>
        <c:scaling>
          <c:orientation val="minMax"/>
          <c:max val="3.6"/>
          <c:min val="2.8"/>
        </c:scaling>
        <c:delete val="0"/>
        <c:axPos val="l"/>
        <c:majorGridlines>
          <c:spPr>
            <a:ln>
              <a:solidFill>
                <a:schemeClr val="bg1">
                  <a:lumMod val="85000"/>
                </a:schemeClr>
              </a:solidFill>
            </a:ln>
          </c:spPr>
        </c:majorGridlines>
        <c:numFmt formatCode="#,##0.0" sourceLinked="0"/>
        <c:majorTickMark val="out"/>
        <c:minorTickMark val="none"/>
        <c:tickLblPos val="nextTo"/>
        <c:crossAx val="182072064"/>
        <c:crosses val="autoZero"/>
        <c:crossBetween val="between"/>
        <c:majorUnit val="0.1"/>
      </c:valAx>
    </c:plotArea>
    <c:legend>
      <c:legendPos val="b"/>
      <c:legendEntry>
        <c:idx val="1"/>
        <c:txPr>
          <a:bodyPr/>
          <a:lstStyle/>
          <a:p>
            <a:pPr>
              <a:defRPr sz="1000" i="1"/>
            </a:pPr>
            <a:endParaRPr lang="fr-FR"/>
          </a:p>
        </c:txPr>
      </c:legendEntry>
      <c:legendEntry>
        <c:idx val="2"/>
        <c:txPr>
          <a:bodyPr/>
          <a:lstStyle/>
          <a:p>
            <a:pPr>
              <a:defRPr sz="1000" i="1"/>
            </a:pPr>
            <a:endParaRPr lang="fr-FR"/>
          </a:p>
        </c:txPr>
      </c:legendEntry>
      <c:layout>
        <c:manualLayout>
          <c:xMode val="edge"/>
          <c:yMode val="edge"/>
          <c:x val="4.7206032780645699E-3"/>
          <c:y val="0.89300570891673559"/>
          <c:w val="0.96497656826129352"/>
          <c:h val="0.10699429108326448"/>
        </c:manualLayout>
      </c:layout>
      <c:overlay val="0"/>
      <c:txPr>
        <a:bodyPr/>
        <a:lstStyle/>
        <a:p>
          <a:pPr>
            <a:defRPr sz="1000"/>
          </a:pPr>
          <a:endParaRPr lang="fr-FR"/>
        </a:p>
      </c:txPr>
    </c:legend>
    <c:plotVisOnly val="1"/>
    <c:dispBlanksAs val="gap"/>
    <c:showDLblsOverMax val="0"/>
  </c:chart>
  <c:printSettings>
    <c:headerFooter/>
    <c:pageMargins b="0.75000000000000089" l="0.70000000000000062" r="0.70000000000000062" t="0.75000000000000089" header="0.30000000000000032" footer="0.3000000000000003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076620370370439E-2"/>
          <c:y val="3.5880555555555582E-2"/>
          <c:w val="0.86895763888888988"/>
          <c:h val="0.64339799892376071"/>
        </c:manualLayout>
      </c:layout>
      <c:lineChart>
        <c:grouping val="standard"/>
        <c:varyColors val="0"/>
        <c:ser>
          <c:idx val="1"/>
          <c:order val="0"/>
          <c:tx>
            <c:strRef>
              <c:f>'Fig 2.54'!$B$6</c:f>
              <c:strCache>
                <c:ptCount val="1"/>
                <c:pt idx="0">
                  <c:v>Retraitées femmes</c:v>
                </c:pt>
              </c:strCache>
            </c:strRef>
          </c:tx>
          <c:spPr>
            <a:ln w="31750">
              <a:solidFill>
                <a:schemeClr val="accent4">
                  <a:lumMod val="75000"/>
                </a:schemeClr>
              </a:solidFill>
              <a:prstDash val="solid"/>
            </a:ln>
          </c:spPr>
          <c:marker>
            <c:symbol val="none"/>
          </c:marker>
          <c:cat>
            <c:strRef>
              <c:f>'Fig 2.54'!$C$4:$Y$4</c:f>
              <c:strCache>
                <c:ptCount val="23"/>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8">
                  <c:v>2012*</c:v>
                </c:pt>
                <c:pt idx="19">
                  <c:v>2013*</c:v>
                </c:pt>
                <c:pt idx="20">
                  <c:v>2014*</c:v>
                </c:pt>
                <c:pt idx="21">
                  <c:v>2015*</c:v>
                </c:pt>
                <c:pt idx="22">
                  <c:v>2016*</c:v>
                </c:pt>
              </c:strCache>
            </c:strRef>
          </c:cat>
          <c:val>
            <c:numRef>
              <c:f>'Fig 2.54'!$C$6:$Y$6</c:f>
              <c:numCache>
                <c:formatCode>0.0%</c:formatCode>
                <c:ptCount val="23"/>
                <c:pt idx="0">
                  <c:v>0.10114887505983725</c:v>
                </c:pt>
                <c:pt idx="1">
                  <c:v>9.7549264589593537E-2</c:v>
                </c:pt>
                <c:pt idx="2">
                  <c:v>0.10377341436808477</c:v>
                </c:pt>
                <c:pt idx="3">
                  <c:v>0.10437241592101203</c:v>
                </c:pt>
                <c:pt idx="4">
                  <c:v>0.10731702159794594</c:v>
                </c:pt>
                <c:pt idx="5">
                  <c:v>0.10401900739176347</c:v>
                </c:pt>
                <c:pt idx="6">
                  <c:v>0.10778784459132677</c:v>
                </c:pt>
                <c:pt idx="7">
                  <c:v>9.7196638122423074E-2</c:v>
                </c:pt>
                <c:pt idx="8">
                  <c:v>9.6798450813323014E-2</c:v>
                </c:pt>
                <c:pt idx="9">
                  <c:v>0.10302574286554869</c:v>
                </c:pt>
                <c:pt idx="10">
                  <c:v>0.10622233591580178</c:v>
                </c:pt>
                <c:pt idx="11">
                  <c:v>0.10791876430205948</c:v>
                </c:pt>
                <c:pt idx="12">
                  <c:v>0.11405553993250844</c:v>
                </c:pt>
                <c:pt idx="13">
                  <c:v>0.110313406047218</c:v>
                </c:pt>
                <c:pt idx="14">
                  <c:v>0.10872545553440306</c:v>
                </c:pt>
                <c:pt idx="15">
                  <c:v>0.10162129856017388</c:v>
                </c:pt>
                <c:pt idx="16">
                  <c:v>9.0843610848738376E-2</c:v>
                </c:pt>
                <c:pt idx="18">
                  <c:v>7.2985445253905518E-2</c:v>
                </c:pt>
                <c:pt idx="19">
                  <c:v>7.5975444424993058E-2</c:v>
                </c:pt>
                <c:pt idx="20">
                  <c:v>7.2027275182284647E-2</c:v>
                </c:pt>
                <c:pt idx="21">
                  <c:v>7.4111229377328378E-2</c:v>
                </c:pt>
                <c:pt idx="22">
                  <c:v>7.492368629522049E-2</c:v>
                </c:pt>
              </c:numCache>
            </c:numRef>
          </c:val>
          <c:smooth val="0"/>
          <c:extLst>
            <c:ext xmlns:c16="http://schemas.microsoft.com/office/drawing/2014/chart" uri="{C3380CC4-5D6E-409C-BE32-E72D297353CC}">
              <c16:uniqueId val="{00000000-FD27-403E-BE57-74E90F5CF3A2}"/>
            </c:ext>
          </c:extLst>
        </c:ser>
        <c:ser>
          <c:idx val="0"/>
          <c:order val="1"/>
          <c:tx>
            <c:strRef>
              <c:f>'Fig 2.54'!$B$5</c:f>
              <c:strCache>
                <c:ptCount val="1"/>
                <c:pt idx="0">
                  <c:v>Ensemble des retraités</c:v>
                </c:pt>
              </c:strCache>
            </c:strRef>
          </c:tx>
          <c:spPr>
            <a:ln w="31750">
              <a:solidFill>
                <a:schemeClr val="tx1"/>
              </a:solidFill>
            </a:ln>
          </c:spPr>
          <c:marker>
            <c:symbol val="none"/>
          </c:marker>
          <c:cat>
            <c:strRef>
              <c:f>'Fig 2.54'!$C$4:$Y$4</c:f>
              <c:strCache>
                <c:ptCount val="23"/>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8">
                  <c:v>2012*</c:v>
                </c:pt>
                <c:pt idx="19">
                  <c:v>2013*</c:v>
                </c:pt>
                <c:pt idx="20">
                  <c:v>2014*</c:v>
                </c:pt>
                <c:pt idx="21">
                  <c:v>2015*</c:v>
                </c:pt>
                <c:pt idx="22">
                  <c:v>2016*</c:v>
                </c:pt>
              </c:strCache>
            </c:strRef>
          </c:cat>
          <c:val>
            <c:numRef>
              <c:f>'Fig 2.54'!$C$5:$Y$5</c:f>
              <c:numCache>
                <c:formatCode>0.0%</c:formatCode>
                <c:ptCount val="23"/>
                <c:pt idx="0">
                  <c:v>9.6000000000000002E-2</c:v>
                </c:pt>
                <c:pt idx="1">
                  <c:v>9.1999999999999998E-2</c:v>
                </c:pt>
                <c:pt idx="2">
                  <c:v>9.3000000000000013E-2</c:v>
                </c:pt>
                <c:pt idx="3">
                  <c:v>9.4E-2</c:v>
                </c:pt>
                <c:pt idx="4">
                  <c:v>9.8000000000000004E-2</c:v>
                </c:pt>
                <c:pt idx="5">
                  <c:v>9.6000000000000002E-2</c:v>
                </c:pt>
                <c:pt idx="6">
                  <c:v>9.6999999999999989E-2</c:v>
                </c:pt>
                <c:pt idx="7">
                  <c:v>8.8000000000000009E-2</c:v>
                </c:pt>
                <c:pt idx="8">
                  <c:v>8.5000000000000006E-2</c:v>
                </c:pt>
                <c:pt idx="9">
                  <c:v>9.0999999999999998E-2</c:v>
                </c:pt>
                <c:pt idx="10">
                  <c:v>9.5000000000000001E-2</c:v>
                </c:pt>
                <c:pt idx="11">
                  <c:v>9.8000000000000004E-2</c:v>
                </c:pt>
                <c:pt idx="12">
                  <c:v>9.9000000000000005E-2</c:v>
                </c:pt>
                <c:pt idx="13">
                  <c:v>9.9000000000000005E-2</c:v>
                </c:pt>
                <c:pt idx="14">
                  <c:v>0.1</c:v>
                </c:pt>
                <c:pt idx="15">
                  <c:v>9.3000000000000013E-2</c:v>
                </c:pt>
                <c:pt idx="16">
                  <c:v>8.4000000000000005E-2</c:v>
                </c:pt>
                <c:pt idx="18">
                  <c:v>6.9000000000000006E-2</c:v>
                </c:pt>
                <c:pt idx="19">
                  <c:v>7.0999999999999994E-2</c:v>
                </c:pt>
                <c:pt idx="20">
                  <c:v>6.8000000000000005E-2</c:v>
                </c:pt>
                <c:pt idx="21">
                  <c:v>6.8000000000000005E-2</c:v>
                </c:pt>
                <c:pt idx="22">
                  <c:v>6.8000000000000005E-2</c:v>
                </c:pt>
              </c:numCache>
            </c:numRef>
          </c:val>
          <c:smooth val="0"/>
          <c:extLst>
            <c:ext xmlns:c16="http://schemas.microsoft.com/office/drawing/2014/chart" uri="{C3380CC4-5D6E-409C-BE32-E72D297353CC}">
              <c16:uniqueId val="{00000001-FD27-403E-BE57-74E90F5CF3A2}"/>
            </c:ext>
          </c:extLst>
        </c:ser>
        <c:ser>
          <c:idx val="2"/>
          <c:order val="2"/>
          <c:tx>
            <c:strRef>
              <c:f>'Fig 2.54'!$B$7</c:f>
              <c:strCache>
                <c:ptCount val="1"/>
                <c:pt idx="0">
                  <c:v>Retraités hommes</c:v>
                </c:pt>
              </c:strCache>
            </c:strRef>
          </c:tx>
          <c:spPr>
            <a:ln w="31750">
              <a:solidFill>
                <a:schemeClr val="accent6">
                  <a:lumMod val="75000"/>
                </a:schemeClr>
              </a:solidFill>
            </a:ln>
          </c:spPr>
          <c:marker>
            <c:symbol val="none"/>
          </c:marker>
          <c:cat>
            <c:strRef>
              <c:f>'Fig 2.54'!$C$4:$Y$4</c:f>
              <c:strCache>
                <c:ptCount val="23"/>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8">
                  <c:v>2012*</c:v>
                </c:pt>
                <c:pt idx="19">
                  <c:v>2013*</c:v>
                </c:pt>
                <c:pt idx="20">
                  <c:v>2014*</c:v>
                </c:pt>
                <c:pt idx="21">
                  <c:v>2015*</c:v>
                </c:pt>
                <c:pt idx="22">
                  <c:v>2016*</c:v>
                </c:pt>
              </c:strCache>
            </c:strRef>
          </c:cat>
          <c:val>
            <c:numRef>
              <c:f>'Fig 2.54'!$C$7:$Y$7</c:f>
              <c:numCache>
                <c:formatCode>0.0%</c:formatCode>
                <c:ptCount val="23"/>
                <c:pt idx="0">
                  <c:v>9.0465644409937887E-2</c:v>
                </c:pt>
                <c:pt idx="1">
                  <c:v>8.7279862831015423E-2</c:v>
                </c:pt>
                <c:pt idx="2">
                  <c:v>8.0211129911637521E-2</c:v>
                </c:pt>
                <c:pt idx="3">
                  <c:v>8.3578976744186059E-2</c:v>
                </c:pt>
                <c:pt idx="4">
                  <c:v>8.8447533136966142E-2</c:v>
                </c:pt>
                <c:pt idx="5">
                  <c:v>8.7663357234785813E-2</c:v>
                </c:pt>
                <c:pt idx="6">
                  <c:v>8.4327534493101375E-2</c:v>
                </c:pt>
                <c:pt idx="7">
                  <c:v>7.7601426307448484E-2</c:v>
                </c:pt>
                <c:pt idx="8">
                  <c:v>6.9855111452728672E-2</c:v>
                </c:pt>
                <c:pt idx="9">
                  <c:v>7.6667213712618518E-2</c:v>
                </c:pt>
                <c:pt idx="10">
                  <c:v>8.2542138810198298E-2</c:v>
                </c:pt>
                <c:pt idx="11">
                  <c:v>8.5975959875475627E-2</c:v>
                </c:pt>
                <c:pt idx="12">
                  <c:v>8.0880492391861875E-2</c:v>
                </c:pt>
                <c:pt idx="13">
                  <c:v>8.5730743243243243E-2</c:v>
                </c:pt>
                <c:pt idx="14">
                  <c:v>9.0442595673876872E-2</c:v>
                </c:pt>
                <c:pt idx="15">
                  <c:v>8.3020882058135653E-2</c:v>
                </c:pt>
                <c:pt idx="16">
                  <c:v>7.6410359231411873E-2</c:v>
                </c:pt>
                <c:pt idx="18">
                  <c:v>6.4742538875687594E-2</c:v>
                </c:pt>
                <c:pt idx="19">
                  <c:v>6.6075485958443425E-2</c:v>
                </c:pt>
                <c:pt idx="20">
                  <c:v>6.2777943368107283E-2</c:v>
                </c:pt>
                <c:pt idx="21">
                  <c:v>6.1145311732940605E-2</c:v>
                </c:pt>
                <c:pt idx="22">
                  <c:v>6.0671226263276472E-2</c:v>
                </c:pt>
              </c:numCache>
            </c:numRef>
          </c:val>
          <c:smooth val="0"/>
          <c:extLst>
            <c:ext xmlns:c16="http://schemas.microsoft.com/office/drawing/2014/chart" uri="{C3380CC4-5D6E-409C-BE32-E72D297353CC}">
              <c16:uniqueId val="{00000002-FD27-403E-BE57-74E90F5CF3A2}"/>
            </c:ext>
          </c:extLst>
        </c:ser>
        <c:ser>
          <c:idx val="3"/>
          <c:order val="3"/>
          <c:tx>
            <c:strRef>
              <c:f>'Fig 2.54'!$B$9</c:f>
              <c:strCache>
                <c:ptCount val="1"/>
                <c:pt idx="0">
                  <c:v>Pour comparaison : ensemble de la population</c:v>
                </c:pt>
              </c:strCache>
            </c:strRef>
          </c:tx>
          <c:spPr>
            <a:ln w="31750">
              <a:solidFill>
                <a:schemeClr val="bg1">
                  <a:lumMod val="65000"/>
                </a:schemeClr>
              </a:solidFill>
              <a:prstDash val="sysDash"/>
            </a:ln>
          </c:spPr>
          <c:marker>
            <c:symbol val="none"/>
          </c:marker>
          <c:dPt>
            <c:idx val="22"/>
            <c:marker>
              <c:symbol val="dot"/>
              <c:size val="5"/>
              <c:spPr>
                <a:noFill/>
                <a:ln>
                  <a:solidFill>
                    <a:prstClr val="black">
                      <a:lumMod val="50000"/>
                      <a:lumOff val="50000"/>
                    </a:prstClr>
                  </a:solidFill>
                </a:ln>
              </c:spPr>
            </c:marker>
            <c:bubble3D val="0"/>
            <c:extLst>
              <c:ext xmlns:c16="http://schemas.microsoft.com/office/drawing/2014/chart" uri="{C3380CC4-5D6E-409C-BE32-E72D297353CC}">
                <c16:uniqueId val="{00000003-FD27-403E-BE57-74E90F5CF3A2}"/>
              </c:ext>
            </c:extLst>
          </c:dPt>
          <c:cat>
            <c:strRef>
              <c:f>'Fig 2.54'!$C$4:$Y$4</c:f>
              <c:strCache>
                <c:ptCount val="23"/>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8">
                  <c:v>2012*</c:v>
                </c:pt>
                <c:pt idx="19">
                  <c:v>2013*</c:v>
                </c:pt>
                <c:pt idx="20">
                  <c:v>2014*</c:v>
                </c:pt>
                <c:pt idx="21">
                  <c:v>2015*</c:v>
                </c:pt>
                <c:pt idx="22">
                  <c:v>2016*</c:v>
                </c:pt>
              </c:strCache>
            </c:strRef>
          </c:cat>
          <c:val>
            <c:numRef>
              <c:f>'Fig 2.54'!$C$9:$Y$9</c:f>
              <c:numCache>
                <c:formatCode>0.0%</c:formatCode>
                <c:ptCount val="23"/>
                <c:pt idx="0">
                  <c:v>0.14499999999999999</c:v>
                </c:pt>
                <c:pt idx="1">
                  <c:v>0.14199999999999999</c:v>
                </c:pt>
                <c:pt idx="2">
                  <c:v>0.13800000000000001</c:v>
                </c:pt>
                <c:pt idx="3">
                  <c:v>0.13500000000000001</c:v>
                </c:pt>
                <c:pt idx="4">
                  <c:v>0.13600000000000001</c:v>
                </c:pt>
                <c:pt idx="5">
                  <c:v>0.13400000000000001</c:v>
                </c:pt>
                <c:pt idx="6">
                  <c:v>0.129</c:v>
                </c:pt>
                <c:pt idx="7">
                  <c:v>0.13</c:v>
                </c:pt>
                <c:pt idx="8">
                  <c:v>0.126</c:v>
                </c:pt>
                <c:pt idx="9">
                  <c:v>0.13100000000000001</c:v>
                </c:pt>
                <c:pt idx="10">
                  <c:v>0.13100000000000001</c:v>
                </c:pt>
                <c:pt idx="11">
                  <c:v>0.13400000000000001</c:v>
                </c:pt>
                <c:pt idx="12">
                  <c:v>0.13</c:v>
                </c:pt>
                <c:pt idx="13">
                  <c:v>0.13500000000000001</c:v>
                </c:pt>
                <c:pt idx="14">
                  <c:v>0.14000000000000001</c:v>
                </c:pt>
                <c:pt idx="15">
                  <c:v>0.14300000000000002</c:v>
                </c:pt>
                <c:pt idx="16">
                  <c:v>0.13900000000000001</c:v>
                </c:pt>
                <c:pt idx="18">
                  <c:v>0.14199999999999999</c:v>
                </c:pt>
                <c:pt idx="19">
                  <c:v>0.13800000000000001</c:v>
                </c:pt>
                <c:pt idx="20">
                  <c:v>0.14000000000000001</c:v>
                </c:pt>
                <c:pt idx="21">
                  <c:v>0.14199999999999999</c:v>
                </c:pt>
                <c:pt idx="22">
                  <c:v>0.14000000000000001</c:v>
                </c:pt>
              </c:numCache>
            </c:numRef>
          </c:val>
          <c:smooth val="0"/>
          <c:extLst>
            <c:ext xmlns:c16="http://schemas.microsoft.com/office/drawing/2014/chart" uri="{C3380CC4-5D6E-409C-BE32-E72D297353CC}">
              <c16:uniqueId val="{00000004-FD27-403E-BE57-74E90F5CF3A2}"/>
            </c:ext>
          </c:extLst>
        </c:ser>
        <c:ser>
          <c:idx val="4"/>
          <c:order val="4"/>
          <c:tx>
            <c:strRef>
              <c:f>'Fig 2.54'!$B$8</c:f>
              <c:strCache>
                <c:ptCount val="1"/>
                <c:pt idx="0">
                  <c:v>Pour comparaison : moins de 18 ans</c:v>
                </c:pt>
              </c:strCache>
            </c:strRef>
          </c:tx>
          <c:spPr>
            <a:ln cmpd="dbl">
              <a:solidFill>
                <a:srgbClr val="00B050"/>
              </a:solidFill>
              <a:prstDash val="sysDash"/>
            </a:ln>
          </c:spPr>
          <c:marker>
            <c:symbol val="none"/>
          </c:marker>
          <c:dPt>
            <c:idx val="22"/>
            <c:bubble3D val="0"/>
            <c:extLst>
              <c:ext xmlns:c16="http://schemas.microsoft.com/office/drawing/2014/chart" uri="{C3380CC4-5D6E-409C-BE32-E72D297353CC}">
                <c16:uniqueId val="{00000005-FD27-403E-BE57-74E90F5CF3A2}"/>
              </c:ext>
            </c:extLst>
          </c:dPt>
          <c:cat>
            <c:strRef>
              <c:f>'Fig 2.54'!$C$4:$Y$4</c:f>
              <c:strCache>
                <c:ptCount val="23"/>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8">
                  <c:v>2012*</c:v>
                </c:pt>
                <c:pt idx="19">
                  <c:v>2013*</c:v>
                </c:pt>
                <c:pt idx="20">
                  <c:v>2014*</c:v>
                </c:pt>
                <c:pt idx="21">
                  <c:v>2015*</c:v>
                </c:pt>
                <c:pt idx="22">
                  <c:v>2016*</c:v>
                </c:pt>
              </c:strCache>
            </c:strRef>
          </c:cat>
          <c:val>
            <c:numRef>
              <c:f>'Fig 2.54'!$C$8:$Y$8</c:f>
              <c:numCache>
                <c:formatCode>0.0%</c:formatCode>
                <c:ptCount val="23"/>
                <c:pt idx="0">
                  <c:v>0.18899999999999997</c:v>
                </c:pt>
                <c:pt idx="1">
                  <c:v>0.185</c:v>
                </c:pt>
                <c:pt idx="2">
                  <c:v>0.18100000000000002</c:v>
                </c:pt>
                <c:pt idx="3">
                  <c:v>0.17899999999999999</c:v>
                </c:pt>
                <c:pt idx="4">
                  <c:v>0.184</c:v>
                </c:pt>
                <c:pt idx="5">
                  <c:v>0.184</c:v>
                </c:pt>
                <c:pt idx="6">
                  <c:v>0.16699999999999998</c:v>
                </c:pt>
                <c:pt idx="7">
                  <c:v>0.17699999999999999</c:v>
                </c:pt>
                <c:pt idx="8">
                  <c:v>0.16699999999999998</c:v>
                </c:pt>
                <c:pt idx="9">
                  <c:v>0.17600000000000002</c:v>
                </c:pt>
                <c:pt idx="10">
                  <c:v>0.17699999999999999</c:v>
                </c:pt>
                <c:pt idx="11">
                  <c:v>0.17899999999999999</c:v>
                </c:pt>
                <c:pt idx="12">
                  <c:v>0.17300000000000001</c:v>
                </c:pt>
                <c:pt idx="13">
                  <c:v>0.17699999999999999</c:v>
                </c:pt>
                <c:pt idx="14">
                  <c:v>0.19399999999999998</c:v>
                </c:pt>
                <c:pt idx="15">
                  <c:v>0.19500000000000001</c:v>
                </c:pt>
                <c:pt idx="16">
                  <c:v>0.19600000000000001</c:v>
                </c:pt>
                <c:pt idx="18">
                  <c:v>0.20300000000000001</c:v>
                </c:pt>
                <c:pt idx="19">
                  <c:v>0.19600000000000001</c:v>
                </c:pt>
                <c:pt idx="20">
                  <c:v>0.19800000000000001</c:v>
                </c:pt>
                <c:pt idx="21">
                  <c:v>0.19899999999999998</c:v>
                </c:pt>
                <c:pt idx="22">
                  <c:v>0.19800000000000001</c:v>
                </c:pt>
              </c:numCache>
            </c:numRef>
          </c:val>
          <c:smooth val="0"/>
          <c:extLst>
            <c:ext xmlns:c16="http://schemas.microsoft.com/office/drawing/2014/chart" uri="{C3380CC4-5D6E-409C-BE32-E72D297353CC}">
              <c16:uniqueId val="{00000006-FD27-403E-BE57-74E90F5CF3A2}"/>
            </c:ext>
          </c:extLst>
        </c:ser>
        <c:dLbls>
          <c:showLegendKey val="0"/>
          <c:showVal val="0"/>
          <c:showCatName val="0"/>
          <c:showSerName val="0"/>
          <c:showPercent val="0"/>
          <c:showBubbleSize val="0"/>
        </c:dLbls>
        <c:smooth val="0"/>
        <c:axId val="182728576"/>
        <c:axId val="182730112"/>
      </c:lineChart>
      <c:catAx>
        <c:axId val="182728576"/>
        <c:scaling>
          <c:orientation val="minMax"/>
        </c:scaling>
        <c:delete val="0"/>
        <c:axPos val="b"/>
        <c:numFmt formatCode="General" sourceLinked="1"/>
        <c:majorTickMark val="out"/>
        <c:minorTickMark val="none"/>
        <c:tickLblPos val="nextTo"/>
        <c:txPr>
          <a:bodyPr rot="-5400000" vert="horz"/>
          <a:lstStyle/>
          <a:p>
            <a:pPr>
              <a:defRPr sz="900"/>
            </a:pPr>
            <a:endParaRPr lang="fr-FR"/>
          </a:p>
        </c:txPr>
        <c:crossAx val="182730112"/>
        <c:crosses val="autoZero"/>
        <c:auto val="1"/>
        <c:lblAlgn val="ctr"/>
        <c:lblOffset val="100"/>
        <c:tickLblSkip val="1"/>
        <c:noMultiLvlLbl val="0"/>
      </c:catAx>
      <c:valAx>
        <c:axId val="182730112"/>
        <c:scaling>
          <c:orientation val="minMax"/>
          <c:max val="0.21000000000000002"/>
          <c:min val="0"/>
        </c:scaling>
        <c:delete val="0"/>
        <c:axPos val="l"/>
        <c:majorGridlines>
          <c:spPr>
            <a:ln>
              <a:solidFill>
                <a:schemeClr val="bg1">
                  <a:lumMod val="85000"/>
                </a:schemeClr>
              </a:solidFill>
            </a:ln>
          </c:spPr>
        </c:majorGridlines>
        <c:numFmt formatCode="0%" sourceLinked="0"/>
        <c:majorTickMark val="out"/>
        <c:minorTickMark val="none"/>
        <c:tickLblPos val="nextTo"/>
        <c:crossAx val="182728576"/>
        <c:crosses val="autoZero"/>
        <c:crossBetween val="between"/>
        <c:majorUnit val="2.0000000000000011E-2"/>
      </c:valAx>
    </c:plotArea>
    <c:legend>
      <c:legendPos val="b"/>
      <c:legendEntry>
        <c:idx val="3"/>
        <c:txPr>
          <a:bodyPr/>
          <a:lstStyle/>
          <a:p>
            <a:pPr>
              <a:defRPr sz="1000" i="1"/>
            </a:pPr>
            <a:endParaRPr lang="fr-FR"/>
          </a:p>
        </c:txPr>
      </c:legendEntry>
      <c:legendEntry>
        <c:idx val="4"/>
        <c:txPr>
          <a:bodyPr/>
          <a:lstStyle/>
          <a:p>
            <a:pPr>
              <a:defRPr sz="1000" i="1"/>
            </a:pPr>
            <a:endParaRPr lang="fr-FR"/>
          </a:p>
        </c:txPr>
      </c:legendEntry>
      <c:layout>
        <c:manualLayout>
          <c:xMode val="edge"/>
          <c:yMode val="edge"/>
          <c:x val="4.7206032780645665E-3"/>
          <c:y val="0.82037259328597911"/>
          <c:w val="0.96497656826129352"/>
          <c:h val="0.17962740671402094"/>
        </c:manualLayout>
      </c:layout>
      <c:overlay val="0"/>
      <c:txPr>
        <a:bodyPr/>
        <a:lstStyle/>
        <a:p>
          <a:pPr>
            <a:defRPr sz="1000"/>
          </a:pPr>
          <a:endParaRPr lang="fr-FR"/>
        </a:p>
      </c:txPr>
    </c:legend>
    <c:plotVisOnly val="1"/>
    <c:dispBlanksAs val="gap"/>
    <c:showDLblsOverMax val="0"/>
  </c:chart>
  <c:printSettings>
    <c:headerFooter/>
    <c:pageMargins b="0.75000000000000044" l="0.7000000000000004" r="0.7000000000000004" t="0.75000000000000044" header="0.30000000000000021" footer="0.30000000000000021"/>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466676040495051E-2"/>
          <c:y val="4.3056666666666722E-2"/>
          <c:w val="0.890277699662542"/>
          <c:h val="0.72023120271730734"/>
        </c:manualLayout>
      </c:layout>
      <c:lineChart>
        <c:grouping val="standard"/>
        <c:varyColors val="0"/>
        <c:ser>
          <c:idx val="5"/>
          <c:order val="0"/>
          <c:tx>
            <c:strRef>
              <c:f>'Fig 2.4'!$B$5</c:f>
              <c:strCache>
                <c:ptCount val="1"/>
                <c:pt idx="0">
                  <c:v>Obs</c:v>
                </c:pt>
              </c:strCache>
            </c:strRef>
          </c:tx>
          <c:spPr>
            <a:ln w="50800">
              <a:solidFill>
                <a:schemeClr val="bg1">
                  <a:lumMod val="50000"/>
                </a:schemeClr>
              </a:solidFill>
            </a:ln>
          </c:spPr>
          <c:marker>
            <c:symbol val="none"/>
          </c:marker>
          <c:cat>
            <c:numRef>
              <c:f>'Fig 2.4'!$C$4:$BU$4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2.4'!$C$5:$BU$5</c:f>
              <c:numCache>
                <c:formatCode>0.0</c:formatCode>
                <c:ptCount val="71"/>
                <c:pt idx="0">
                  <c:v>60.739511626178199</c:v>
                </c:pt>
                <c:pt idx="1">
                  <c:v>60.763321262969711</c:v>
                </c:pt>
                <c:pt idx="2">
                  <c:v>60.763741937900242</c:v>
                </c:pt>
                <c:pt idx="3">
                  <c:v>60.785515137037578</c:v>
                </c:pt>
                <c:pt idx="4">
                  <c:v>60.691335374113535</c:v>
                </c:pt>
                <c:pt idx="5">
                  <c:v>60.649231479827527</c:v>
                </c:pt>
                <c:pt idx="6">
                  <c:v>60.577717811978424</c:v>
                </c:pt>
                <c:pt idx="7">
                  <c:v>60.545829109546361</c:v>
                </c:pt>
                <c:pt idx="8">
                  <c:v>60.482164440882705</c:v>
                </c:pt>
                <c:pt idx="9">
                  <c:v>60.551911896088356</c:v>
                </c:pt>
                <c:pt idx="10">
                  <c:v>60.516216002446228</c:v>
                </c:pt>
                <c:pt idx="11">
                  <c:v>60.766115123025827</c:v>
                </c:pt>
                <c:pt idx="12">
                  <c:v>61.025588770794137</c:v>
                </c:pt>
                <c:pt idx="13">
                  <c:v>61.188651832163195</c:v>
                </c:pt>
                <c:pt idx="14">
                  <c:v>61.357833785352305</c:v>
                </c:pt>
                <c:pt idx="15">
                  <c:v>61.603704298014698</c:v>
                </c:pt>
                <c:pt idx="16">
                  <c:v>61.917795535739167</c:v>
                </c:pt>
                <c:pt idx="17">
                  <c:v>62.062633477979361</c:v>
                </c:pt>
                <c:pt idx="18">
                  <c:v>62.12</c:v>
                </c:pt>
              </c:numCache>
            </c:numRef>
          </c:val>
          <c:smooth val="0"/>
          <c:extLst>
            <c:ext xmlns:c16="http://schemas.microsoft.com/office/drawing/2014/chart" uri="{C3380CC4-5D6E-409C-BE32-E72D297353CC}">
              <c16:uniqueId val="{00000000-3D2F-4362-8FA5-A0EA8ED59BB5}"/>
            </c:ext>
          </c:extLst>
        </c:ser>
        <c:ser>
          <c:idx val="0"/>
          <c:order val="1"/>
          <c:tx>
            <c:strRef>
              <c:f>'Fig 2.4'!$B$6</c:f>
              <c:strCache>
                <c:ptCount val="1"/>
                <c:pt idx="0">
                  <c:v>Tous scénarios</c:v>
                </c:pt>
              </c:strCache>
            </c:strRef>
          </c:tx>
          <c:spPr>
            <a:ln w="28575">
              <a:solidFill>
                <a:schemeClr val="tx2"/>
              </a:solidFill>
            </a:ln>
          </c:spPr>
          <c:marker>
            <c:symbol val="none"/>
          </c:marker>
          <c:cat>
            <c:numRef>
              <c:f>'Fig 2.4'!$C$4:$BU$4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2.4'!$C$6:$BU$6</c:f>
              <c:numCache>
                <c:formatCode>0.0</c:formatCode>
                <c:ptCount val="71"/>
                <c:pt idx="18">
                  <c:v>62.12</c:v>
                </c:pt>
                <c:pt idx="19">
                  <c:v>62.177915983354886</c:v>
                </c:pt>
                <c:pt idx="20">
                  <c:v>62.313290598374877</c:v>
                </c:pt>
                <c:pt idx="21">
                  <c:v>62.442049912893495</c:v>
                </c:pt>
                <c:pt idx="22">
                  <c:v>62.564108001597916</c:v>
                </c:pt>
                <c:pt idx="23">
                  <c:v>62.633832956002998</c:v>
                </c:pt>
                <c:pt idx="24">
                  <c:v>62.711691165142888</c:v>
                </c:pt>
                <c:pt idx="25">
                  <c:v>62.813662415724806</c:v>
                </c:pt>
                <c:pt idx="26">
                  <c:v>62.922646974778679</c:v>
                </c:pt>
                <c:pt idx="27">
                  <c:v>63.035953100741082</c:v>
                </c:pt>
                <c:pt idx="28">
                  <c:v>63.143809099129427</c:v>
                </c:pt>
                <c:pt idx="29">
                  <c:v>63.240481955190184</c:v>
                </c:pt>
                <c:pt idx="30">
                  <c:v>63.331611939893961</c:v>
                </c:pt>
                <c:pt idx="31">
                  <c:v>63.411861193089621</c:v>
                </c:pt>
                <c:pt idx="32">
                  <c:v>63.48872715407019</c:v>
                </c:pt>
                <c:pt idx="33">
                  <c:v>63.558248493617747</c:v>
                </c:pt>
                <c:pt idx="34">
                  <c:v>63.645530463977444</c:v>
                </c:pt>
                <c:pt idx="35">
                  <c:v>63.730317283784544</c:v>
                </c:pt>
                <c:pt idx="36">
                  <c:v>63.806869971405973</c:v>
                </c:pt>
                <c:pt idx="37">
                  <c:v>63.87244868701746</c:v>
                </c:pt>
                <c:pt idx="38">
                  <c:v>63.920797022682379</c:v>
                </c:pt>
                <c:pt idx="39">
                  <c:v>63.945335822643457</c:v>
                </c:pt>
                <c:pt idx="40">
                  <c:v>63.950673577359431</c:v>
                </c:pt>
                <c:pt idx="41">
                  <c:v>63.939347477491999</c:v>
                </c:pt>
                <c:pt idx="42">
                  <c:v>63.914249632356579</c:v>
                </c:pt>
                <c:pt idx="43">
                  <c:v>63.882526569120493</c:v>
                </c:pt>
                <c:pt idx="44">
                  <c:v>63.855744933413433</c:v>
                </c:pt>
                <c:pt idx="45">
                  <c:v>63.852983555382913</c:v>
                </c:pt>
                <c:pt idx="46">
                  <c:v>63.85986121822166</c:v>
                </c:pt>
                <c:pt idx="47">
                  <c:v>63.886932280393729</c:v>
                </c:pt>
                <c:pt idx="48">
                  <c:v>63.926293313258185</c:v>
                </c:pt>
                <c:pt idx="49">
                  <c:v>63.951605101694888</c:v>
                </c:pt>
                <c:pt idx="50">
                  <c:v>63.980338018768244</c:v>
                </c:pt>
                <c:pt idx="51">
                  <c:v>64.014909770420275</c:v>
                </c:pt>
                <c:pt idx="52">
                  <c:v>64.048728571770909</c:v>
                </c:pt>
                <c:pt idx="53">
                  <c:v>64.071343838925657</c:v>
                </c:pt>
                <c:pt idx="54">
                  <c:v>64.089597896879113</c:v>
                </c:pt>
                <c:pt idx="55">
                  <c:v>64.084066711868786</c:v>
                </c:pt>
                <c:pt idx="56">
                  <c:v>64.083831431098019</c:v>
                </c:pt>
                <c:pt idx="57">
                  <c:v>64.058120976993663</c:v>
                </c:pt>
                <c:pt idx="58">
                  <c:v>64.060381260367208</c:v>
                </c:pt>
                <c:pt idx="59">
                  <c:v>64.084246497703532</c:v>
                </c:pt>
                <c:pt idx="60">
                  <c:v>64.12566558874245</c:v>
                </c:pt>
                <c:pt idx="61">
                  <c:v>64.153135335526912</c:v>
                </c:pt>
                <c:pt idx="62">
                  <c:v>64.161564064867065</c:v>
                </c:pt>
                <c:pt idx="63">
                  <c:v>64.149910130777485</c:v>
                </c:pt>
                <c:pt idx="64">
                  <c:v>64.125118452169389</c:v>
                </c:pt>
                <c:pt idx="65">
                  <c:v>64.09485012521391</c:v>
                </c:pt>
                <c:pt idx="66">
                  <c:v>64.075958155923402</c:v>
                </c:pt>
                <c:pt idx="67">
                  <c:v>64.064518363220841</c:v>
                </c:pt>
                <c:pt idx="68">
                  <c:v>64.06225088262417</c:v>
                </c:pt>
                <c:pt idx="69">
                  <c:v>64.067400543355021</c:v>
                </c:pt>
                <c:pt idx="70">
                  <c:v>64.067400543355021</c:v>
                </c:pt>
              </c:numCache>
            </c:numRef>
          </c:val>
          <c:smooth val="0"/>
          <c:extLst>
            <c:ext xmlns:c16="http://schemas.microsoft.com/office/drawing/2014/chart" uri="{C3380CC4-5D6E-409C-BE32-E72D297353CC}">
              <c16:uniqueId val="{00000001-3D2F-4362-8FA5-A0EA8ED59BB5}"/>
            </c:ext>
          </c:extLst>
        </c:ser>
        <c:dLbls>
          <c:showLegendKey val="0"/>
          <c:showVal val="0"/>
          <c:showCatName val="0"/>
          <c:showSerName val="0"/>
          <c:showPercent val="0"/>
          <c:showBubbleSize val="0"/>
        </c:dLbls>
        <c:smooth val="0"/>
        <c:axId val="110709376"/>
        <c:axId val="110711168"/>
      </c:lineChart>
      <c:catAx>
        <c:axId val="110709376"/>
        <c:scaling>
          <c:orientation val="minMax"/>
        </c:scaling>
        <c:delete val="0"/>
        <c:axPos val="b"/>
        <c:numFmt formatCode="General" sourceLinked="1"/>
        <c:majorTickMark val="out"/>
        <c:minorTickMark val="none"/>
        <c:tickLblPos val="nextTo"/>
        <c:txPr>
          <a:bodyPr rot="-5400000" vert="horz"/>
          <a:lstStyle/>
          <a:p>
            <a:pPr>
              <a:defRPr/>
            </a:pPr>
            <a:endParaRPr lang="fr-FR"/>
          </a:p>
        </c:txPr>
        <c:crossAx val="110711168"/>
        <c:crosses val="autoZero"/>
        <c:auto val="1"/>
        <c:lblAlgn val="ctr"/>
        <c:lblOffset val="100"/>
        <c:tickLblSkip val="5"/>
        <c:noMultiLvlLbl val="0"/>
      </c:catAx>
      <c:valAx>
        <c:axId val="110711168"/>
        <c:scaling>
          <c:orientation val="minMax"/>
          <c:max val="65"/>
          <c:min val="60"/>
        </c:scaling>
        <c:delete val="0"/>
        <c:axPos val="l"/>
        <c:majorGridlines/>
        <c:title>
          <c:tx>
            <c:rich>
              <a:bodyPr rot="-5400000" vert="horz"/>
              <a:lstStyle/>
              <a:p>
                <a:pPr>
                  <a:defRPr b="0"/>
                </a:pPr>
                <a:r>
                  <a:rPr lang="fr-FR" b="0"/>
                  <a:t>Ans</a:t>
                </a:r>
              </a:p>
            </c:rich>
          </c:tx>
          <c:layout/>
          <c:overlay val="0"/>
        </c:title>
        <c:numFmt formatCode="#,##0" sourceLinked="0"/>
        <c:majorTickMark val="out"/>
        <c:minorTickMark val="none"/>
        <c:tickLblPos val="nextTo"/>
        <c:crossAx val="110709376"/>
        <c:crosses val="autoZero"/>
        <c:crossBetween val="between"/>
        <c:majorUnit val="1"/>
      </c:valAx>
    </c:plotArea>
    <c:legend>
      <c:legendPos val="b"/>
      <c:layout>
        <c:manualLayout>
          <c:xMode val="edge"/>
          <c:yMode val="edge"/>
          <c:x val="1.6152222222222203E-2"/>
          <c:y val="0.90212251042149139"/>
          <c:w val="0.9771029629629624"/>
          <c:h val="9.7877489578508586E-2"/>
        </c:manualLayout>
      </c:layout>
      <c:overlay val="0"/>
    </c:legend>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2803089784717075E-2"/>
          <c:y val="3.9740557030695338E-2"/>
          <c:w val="0.9163042226559287"/>
          <c:h val="0.69422256944444449"/>
        </c:manualLayout>
      </c:layout>
      <c:lineChart>
        <c:grouping val="standard"/>
        <c:varyColors val="0"/>
        <c:ser>
          <c:idx val="0"/>
          <c:order val="0"/>
          <c:tx>
            <c:strRef>
              <c:f>'Fig 2.55'!$B$5</c:f>
              <c:strCache>
                <c:ptCount val="1"/>
                <c:pt idx="0">
                  <c:v>Ensemble de la population</c:v>
                </c:pt>
              </c:strCache>
            </c:strRef>
          </c:tx>
          <c:spPr>
            <a:ln>
              <a:solidFill>
                <a:sysClr val="windowText" lastClr="000000">
                  <a:lumMod val="50000"/>
                  <a:lumOff val="50000"/>
                </a:sysClr>
              </a:solidFill>
              <a:prstDash val="sysDash"/>
            </a:ln>
          </c:spPr>
          <c:marker>
            <c:symbol val="none"/>
          </c:marker>
          <c:cat>
            <c:strRef>
              <c:f>'Fig 2.55'!$C$4:$Y$4</c:f>
              <c:strCache>
                <c:ptCount val="23"/>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8">
                  <c:v>2012*</c:v>
                </c:pt>
                <c:pt idx="19">
                  <c:v>2013*</c:v>
                </c:pt>
                <c:pt idx="20">
                  <c:v>2014*</c:v>
                </c:pt>
                <c:pt idx="21">
                  <c:v>2015*</c:v>
                </c:pt>
                <c:pt idx="22">
                  <c:v>2016*</c:v>
                </c:pt>
              </c:strCache>
            </c:strRef>
          </c:cat>
          <c:val>
            <c:numRef>
              <c:f>'Fig 2.55'!$C$5:$Y$5</c:f>
              <c:numCache>
                <c:formatCode>General</c:formatCode>
                <c:ptCount val="23"/>
                <c:pt idx="0">
                  <c:v>19.2</c:v>
                </c:pt>
                <c:pt idx="1">
                  <c:v>18.8</c:v>
                </c:pt>
                <c:pt idx="2">
                  <c:v>18.399999999999999</c:v>
                </c:pt>
                <c:pt idx="3">
                  <c:v>17.8</c:v>
                </c:pt>
                <c:pt idx="4">
                  <c:v>18</c:v>
                </c:pt>
                <c:pt idx="5">
                  <c:v>17.2</c:v>
                </c:pt>
                <c:pt idx="6">
                  <c:v>16.600000000000001</c:v>
                </c:pt>
                <c:pt idx="7">
                  <c:v>18.399999999999999</c:v>
                </c:pt>
                <c:pt idx="8">
                  <c:v>18</c:v>
                </c:pt>
                <c:pt idx="9">
                  <c:v>18.8</c:v>
                </c:pt>
                <c:pt idx="10">
                  <c:v>18</c:v>
                </c:pt>
                <c:pt idx="11">
                  <c:v>18.2</c:v>
                </c:pt>
                <c:pt idx="12">
                  <c:v>18.5</c:v>
                </c:pt>
                <c:pt idx="13">
                  <c:v>19</c:v>
                </c:pt>
                <c:pt idx="14">
                  <c:v>19</c:v>
                </c:pt>
                <c:pt idx="15">
                  <c:v>19.100000000000001</c:v>
                </c:pt>
                <c:pt idx="16">
                  <c:v>20.5</c:v>
                </c:pt>
                <c:pt idx="18">
                  <c:v>21.4</c:v>
                </c:pt>
                <c:pt idx="19">
                  <c:v>20</c:v>
                </c:pt>
                <c:pt idx="20">
                  <c:v>20.100000000000001</c:v>
                </c:pt>
                <c:pt idx="21">
                  <c:v>19.600000000000001</c:v>
                </c:pt>
                <c:pt idx="22">
                  <c:v>19.7</c:v>
                </c:pt>
              </c:numCache>
            </c:numRef>
          </c:val>
          <c:smooth val="0"/>
          <c:extLst>
            <c:ext xmlns:c16="http://schemas.microsoft.com/office/drawing/2014/chart" uri="{C3380CC4-5D6E-409C-BE32-E72D297353CC}">
              <c16:uniqueId val="{00000000-A143-45A9-879D-E27895050FFF}"/>
            </c:ext>
          </c:extLst>
        </c:ser>
        <c:ser>
          <c:idx val="1"/>
          <c:order val="1"/>
          <c:tx>
            <c:strRef>
              <c:f>'Fig 2.55'!$B$6</c:f>
              <c:strCache>
                <c:ptCount val="1"/>
                <c:pt idx="0">
                  <c:v>Ensemble des retraités </c:v>
                </c:pt>
              </c:strCache>
            </c:strRef>
          </c:tx>
          <c:spPr>
            <a:ln>
              <a:solidFill>
                <a:sysClr val="windowText" lastClr="000000"/>
              </a:solidFill>
            </a:ln>
          </c:spPr>
          <c:marker>
            <c:symbol val="none"/>
          </c:marker>
          <c:cat>
            <c:strRef>
              <c:f>'Fig 2.55'!$C$4:$Y$4</c:f>
              <c:strCache>
                <c:ptCount val="23"/>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8">
                  <c:v>2012*</c:v>
                </c:pt>
                <c:pt idx="19">
                  <c:v>2013*</c:v>
                </c:pt>
                <c:pt idx="20">
                  <c:v>2014*</c:v>
                </c:pt>
                <c:pt idx="21">
                  <c:v>2015*</c:v>
                </c:pt>
                <c:pt idx="22">
                  <c:v>2016*</c:v>
                </c:pt>
              </c:strCache>
            </c:strRef>
          </c:cat>
          <c:val>
            <c:numRef>
              <c:f>'Fig 2.55'!$C$6:$Y$6</c:f>
              <c:numCache>
                <c:formatCode>General</c:formatCode>
                <c:ptCount val="23"/>
                <c:pt idx="0">
                  <c:v>17</c:v>
                </c:pt>
                <c:pt idx="1">
                  <c:v>15.7</c:v>
                </c:pt>
                <c:pt idx="2">
                  <c:v>14.9</c:v>
                </c:pt>
                <c:pt idx="3">
                  <c:v>14.8</c:v>
                </c:pt>
                <c:pt idx="4">
                  <c:v>13.7</c:v>
                </c:pt>
                <c:pt idx="5">
                  <c:v>12.6</c:v>
                </c:pt>
                <c:pt idx="6">
                  <c:v>11.7</c:v>
                </c:pt>
                <c:pt idx="7">
                  <c:v>10.9</c:v>
                </c:pt>
                <c:pt idx="8">
                  <c:v>11.6</c:v>
                </c:pt>
                <c:pt idx="9">
                  <c:v>10.7</c:v>
                </c:pt>
                <c:pt idx="10">
                  <c:v>12.9</c:v>
                </c:pt>
                <c:pt idx="11">
                  <c:v>13.1</c:v>
                </c:pt>
                <c:pt idx="12">
                  <c:v>12</c:v>
                </c:pt>
                <c:pt idx="13">
                  <c:v>11.6</c:v>
                </c:pt>
                <c:pt idx="14">
                  <c:v>12</c:v>
                </c:pt>
                <c:pt idx="15">
                  <c:v>12.1</c:v>
                </c:pt>
                <c:pt idx="16">
                  <c:v>13.3</c:v>
                </c:pt>
                <c:pt idx="18">
                  <c:v>15.8</c:v>
                </c:pt>
                <c:pt idx="19">
                  <c:v>15.7</c:v>
                </c:pt>
                <c:pt idx="20">
                  <c:v>16.399999999999999</c:v>
                </c:pt>
                <c:pt idx="21">
                  <c:v>15.6</c:v>
                </c:pt>
                <c:pt idx="22">
                  <c:v>17.100000000000001</c:v>
                </c:pt>
              </c:numCache>
            </c:numRef>
          </c:val>
          <c:smooth val="0"/>
          <c:extLst>
            <c:ext xmlns:c16="http://schemas.microsoft.com/office/drawing/2014/chart" uri="{C3380CC4-5D6E-409C-BE32-E72D297353CC}">
              <c16:uniqueId val="{00000001-A143-45A9-879D-E27895050FFF}"/>
            </c:ext>
          </c:extLst>
        </c:ser>
        <c:ser>
          <c:idx val="2"/>
          <c:order val="2"/>
          <c:tx>
            <c:strRef>
              <c:f>'Fig 2.55'!$B$7</c:f>
              <c:strCache>
                <c:ptCount val="1"/>
                <c:pt idx="0">
                  <c:v>Retraitées femmes</c:v>
                </c:pt>
              </c:strCache>
            </c:strRef>
          </c:tx>
          <c:spPr>
            <a:ln>
              <a:solidFill>
                <a:srgbClr val="8064A2"/>
              </a:solidFill>
            </a:ln>
          </c:spPr>
          <c:marker>
            <c:symbol val="none"/>
          </c:marker>
          <c:cat>
            <c:strRef>
              <c:f>'Fig 2.55'!$C$4:$Y$4</c:f>
              <c:strCache>
                <c:ptCount val="23"/>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8">
                  <c:v>2012*</c:v>
                </c:pt>
                <c:pt idx="19">
                  <c:v>2013*</c:v>
                </c:pt>
                <c:pt idx="20">
                  <c:v>2014*</c:v>
                </c:pt>
                <c:pt idx="21">
                  <c:v>2015*</c:v>
                </c:pt>
                <c:pt idx="22">
                  <c:v>2016*</c:v>
                </c:pt>
              </c:strCache>
            </c:strRef>
          </c:cat>
          <c:val>
            <c:numRef>
              <c:f>'Fig 2.55'!$C$7:$Y$7</c:f>
              <c:numCache>
                <c:formatCode>General</c:formatCode>
                <c:ptCount val="23"/>
                <c:pt idx="0">
                  <c:v>18.3</c:v>
                </c:pt>
                <c:pt idx="1">
                  <c:v>17.899999999999999</c:v>
                </c:pt>
                <c:pt idx="2">
                  <c:v>16.7</c:v>
                </c:pt>
                <c:pt idx="3">
                  <c:v>16.8</c:v>
                </c:pt>
                <c:pt idx="4">
                  <c:v>15</c:v>
                </c:pt>
                <c:pt idx="5">
                  <c:v>15</c:v>
                </c:pt>
                <c:pt idx="6">
                  <c:v>14.3</c:v>
                </c:pt>
                <c:pt idx="7">
                  <c:v>13.2</c:v>
                </c:pt>
                <c:pt idx="8">
                  <c:v>14.3</c:v>
                </c:pt>
                <c:pt idx="9">
                  <c:v>12.3</c:v>
                </c:pt>
                <c:pt idx="10">
                  <c:v>14.7</c:v>
                </c:pt>
                <c:pt idx="11">
                  <c:v>15.1</c:v>
                </c:pt>
                <c:pt idx="12">
                  <c:v>14.2</c:v>
                </c:pt>
                <c:pt idx="13">
                  <c:v>14</c:v>
                </c:pt>
                <c:pt idx="14">
                  <c:v>15.1</c:v>
                </c:pt>
                <c:pt idx="15">
                  <c:v>14.9</c:v>
                </c:pt>
                <c:pt idx="16">
                  <c:v>16.3</c:v>
                </c:pt>
                <c:pt idx="18">
                  <c:v>18.100000000000001</c:v>
                </c:pt>
                <c:pt idx="19">
                  <c:v>18.7</c:v>
                </c:pt>
                <c:pt idx="20">
                  <c:v>18.399999999999999</c:v>
                </c:pt>
                <c:pt idx="21">
                  <c:v>17.899999999999999</c:v>
                </c:pt>
                <c:pt idx="22">
                  <c:v>19.100000000000001</c:v>
                </c:pt>
              </c:numCache>
            </c:numRef>
          </c:val>
          <c:smooth val="0"/>
          <c:extLst>
            <c:ext xmlns:c16="http://schemas.microsoft.com/office/drawing/2014/chart" uri="{C3380CC4-5D6E-409C-BE32-E72D297353CC}">
              <c16:uniqueId val="{00000002-A143-45A9-879D-E27895050FFF}"/>
            </c:ext>
          </c:extLst>
        </c:ser>
        <c:ser>
          <c:idx val="3"/>
          <c:order val="3"/>
          <c:tx>
            <c:strRef>
              <c:f>'Fig 2.55'!$B$8</c:f>
              <c:strCache>
                <c:ptCount val="1"/>
                <c:pt idx="0">
                  <c:v>Retraités hommes</c:v>
                </c:pt>
              </c:strCache>
            </c:strRef>
          </c:tx>
          <c:spPr>
            <a:ln>
              <a:solidFill>
                <a:srgbClr val="F79646">
                  <a:lumMod val="75000"/>
                </a:srgbClr>
              </a:solidFill>
            </a:ln>
          </c:spPr>
          <c:marker>
            <c:symbol val="none"/>
          </c:marker>
          <c:cat>
            <c:strRef>
              <c:f>'Fig 2.55'!$C$4:$Y$4</c:f>
              <c:strCache>
                <c:ptCount val="23"/>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8">
                  <c:v>2012*</c:v>
                </c:pt>
                <c:pt idx="19">
                  <c:v>2013*</c:v>
                </c:pt>
                <c:pt idx="20">
                  <c:v>2014*</c:v>
                </c:pt>
                <c:pt idx="21">
                  <c:v>2015*</c:v>
                </c:pt>
                <c:pt idx="22">
                  <c:v>2016*</c:v>
                </c:pt>
              </c:strCache>
            </c:strRef>
          </c:cat>
          <c:val>
            <c:numRef>
              <c:f>'Fig 2.55'!$C$8:$Y$8</c:f>
              <c:numCache>
                <c:formatCode>General</c:formatCode>
                <c:ptCount val="23"/>
                <c:pt idx="0">
                  <c:v>15.2</c:v>
                </c:pt>
                <c:pt idx="1">
                  <c:v>13.8</c:v>
                </c:pt>
                <c:pt idx="2">
                  <c:v>12.9</c:v>
                </c:pt>
                <c:pt idx="3">
                  <c:v>13.3</c:v>
                </c:pt>
                <c:pt idx="4">
                  <c:v>12.3</c:v>
                </c:pt>
                <c:pt idx="5">
                  <c:v>11</c:v>
                </c:pt>
                <c:pt idx="6">
                  <c:v>9.6</c:v>
                </c:pt>
                <c:pt idx="7">
                  <c:v>9.4</c:v>
                </c:pt>
                <c:pt idx="8">
                  <c:v>9.5</c:v>
                </c:pt>
                <c:pt idx="9">
                  <c:v>9</c:v>
                </c:pt>
                <c:pt idx="10">
                  <c:v>11.4</c:v>
                </c:pt>
                <c:pt idx="11">
                  <c:v>11.3</c:v>
                </c:pt>
                <c:pt idx="12">
                  <c:v>10</c:v>
                </c:pt>
                <c:pt idx="13">
                  <c:v>9.5</c:v>
                </c:pt>
                <c:pt idx="14">
                  <c:v>9.5</c:v>
                </c:pt>
                <c:pt idx="15">
                  <c:v>9.5</c:v>
                </c:pt>
                <c:pt idx="16">
                  <c:v>10.5</c:v>
                </c:pt>
                <c:pt idx="18">
                  <c:v>14.1</c:v>
                </c:pt>
                <c:pt idx="19">
                  <c:v>13.4</c:v>
                </c:pt>
                <c:pt idx="20">
                  <c:v>14.7</c:v>
                </c:pt>
                <c:pt idx="21">
                  <c:v>13.5</c:v>
                </c:pt>
                <c:pt idx="22">
                  <c:v>15.3</c:v>
                </c:pt>
              </c:numCache>
            </c:numRef>
          </c:val>
          <c:smooth val="0"/>
          <c:extLst>
            <c:ext xmlns:c16="http://schemas.microsoft.com/office/drawing/2014/chart" uri="{C3380CC4-5D6E-409C-BE32-E72D297353CC}">
              <c16:uniqueId val="{00000003-A143-45A9-879D-E27895050FFF}"/>
            </c:ext>
          </c:extLst>
        </c:ser>
        <c:dLbls>
          <c:showLegendKey val="0"/>
          <c:showVal val="0"/>
          <c:showCatName val="0"/>
          <c:showSerName val="0"/>
          <c:showPercent val="0"/>
          <c:showBubbleSize val="0"/>
        </c:dLbls>
        <c:smooth val="0"/>
        <c:axId val="183315072"/>
        <c:axId val="183337344"/>
      </c:lineChart>
      <c:catAx>
        <c:axId val="183315072"/>
        <c:scaling>
          <c:orientation val="minMax"/>
        </c:scaling>
        <c:delete val="0"/>
        <c:axPos val="b"/>
        <c:numFmt formatCode="General" sourceLinked="0"/>
        <c:majorTickMark val="out"/>
        <c:minorTickMark val="none"/>
        <c:tickLblPos val="nextTo"/>
        <c:txPr>
          <a:bodyPr rot="-5400000" vert="horz"/>
          <a:lstStyle/>
          <a:p>
            <a:pPr>
              <a:defRPr/>
            </a:pPr>
            <a:endParaRPr lang="fr-FR"/>
          </a:p>
        </c:txPr>
        <c:crossAx val="183337344"/>
        <c:crosses val="autoZero"/>
        <c:auto val="1"/>
        <c:lblAlgn val="ctr"/>
        <c:lblOffset val="100"/>
        <c:noMultiLvlLbl val="0"/>
      </c:catAx>
      <c:valAx>
        <c:axId val="183337344"/>
        <c:scaling>
          <c:orientation val="minMax"/>
        </c:scaling>
        <c:delete val="0"/>
        <c:axPos val="l"/>
        <c:majorGridlines/>
        <c:numFmt formatCode="0%" sourceLinked="0"/>
        <c:majorTickMark val="out"/>
        <c:minorTickMark val="none"/>
        <c:tickLblPos val="nextTo"/>
        <c:crossAx val="183315072"/>
        <c:crosses val="autoZero"/>
        <c:crossBetween val="between"/>
        <c:dispUnits>
          <c:builtInUnit val="hundreds"/>
        </c:dispUnits>
      </c:valAx>
    </c:plotArea>
    <c:legend>
      <c:legendPos val="b"/>
      <c:layout>
        <c:manualLayout>
          <c:xMode val="edge"/>
          <c:yMode val="edge"/>
          <c:x val="0"/>
          <c:y val="0.88250312500000005"/>
          <c:w val="1"/>
          <c:h val="0.117496875"/>
        </c:manualLayout>
      </c:layout>
      <c:overlay val="0"/>
    </c:legend>
    <c:plotVisOnly val="1"/>
    <c:dispBlanksAs val="gap"/>
    <c:showDLblsOverMax val="0"/>
  </c:chart>
  <c:printSettings>
    <c:headerFooter/>
    <c:pageMargins b="0.75000000000000044" l="0.7000000000000004" r="0.7000000000000004" t="0.75000000000000044" header="0.30000000000000021" footer="0.30000000000000021"/>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strRef>
              <c:f>'Fig 2.56'!$B$5</c:f>
              <c:strCache>
                <c:ptCount val="1"/>
                <c:pt idx="0">
                  <c:v>Ensemble</c:v>
                </c:pt>
              </c:strCache>
            </c:strRef>
          </c:tx>
          <c:spPr>
            <a:ln>
              <a:solidFill>
                <a:schemeClr val="tx1">
                  <a:lumMod val="50000"/>
                  <a:lumOff val="50000"/>
                </a:schemeClr>
              </a:solidFill>
              <a:prstDash val="sysDash"/>
            </a:ln>
          </c:spPr>
          <c:marker>
            <c:symbol val="none"/>
          </c:marker>
          <c:cat>
            <c:numRef>
              <c:f>'Fig 2.56'!$C$4:$P$4</c:f>
              <c:numCache>
                <c:formatCode>General</c:formatCode>
                <c:ptCount val="14"/>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numCache>
            </c:numRef>
          </c:cat>
          <c:val>
            <c:numRef>
              <c:f>'Fig 2.56'!$C$5:$P$5</c:f>
              <c:numCache>
                <c:formatCode>General</c:formatCode>
                <c:ptCount val="14"/>
                <c:pt idx="0">
                  <c:v>14.6</c:v>
                </c:pt>
                <c:pt idx="1">
                  <c:v>13.3</c:v>
                </c:pt>
                <c:pt idx="2">
                  <c:v>12.7</c:v>
                </c:pt>
                <c:pt idx="3">
                  <c:v>12.5</c:v>
                </c:pt>
                <c:pt idx="4">
                  <c:v>12.9</c:v>
                </c:pt>
                <c:pt idx="5">
                  <c:v>12.6</c:v>
                </c:pt>
                <c:pt idx="6">
                  <c:v>13.3</c:v>
                </c:pt>
                <c:pt idx="7">
                  <c:v>12.5</c:v>
                </c:pt>
                <c:pt idx="8">
                  <c:v>11.9</c:v>
                </c:pt>
                <c:pt idx="9">
                  <c:v>12.6</c:v>
                </c:pt>
                <c:pt idx="10">
                  <c:v>12.8</c:v>
                </c:pt>
                <c:pt idx="11">
                  <c:v>11.7</c:v>
                </c:pt>
                <c:pt idx="12">
                  <c:v>11.9</c:v>
                </c:pt>
                <c:pt idx="13">
                  <c:v>11</c:v>
                </c:pt>
              </c:numCache>
            </c:numRef>
          </c:val>
          <c:smooth val="0"/>
          <c:extLst>
            <c:ext xmlns:c16="http://schemas.microsoft.com/office/drawing/2014/chart" uri="{C3380CC4-5D6E-409C-BE32-E72D297353CC}">
              <c16:uniqueId val="{00000000-2A16-45BB-861F-91B79741215D}"/>
            </c:ext>
          </c:extLst>
        </c:ser>
        <c:ser>
          <c:idx val="2"/>
          <c:order val="1"/>
          <c:tx>
            <c:strRef>
              <c:f>'Fig 2.56'!$B$6</c:f>
              <c:strCache>
                <c:ptCount val="1"/>
                <c:pt idx="0">
                  <c:v>Retraités</c:v>
                </c:pt>
              </c:strCache>
            </c:strRef>
          </c:tx>
          <c:spPr>
            <a:ln>
              <a:solidFill>
                <a:srgbClr val="002060"/>
              </a:solidFill>
            </a:ln>
          </c:spPr>
          <c:marker>
            <c:symbol val="none"/>
          </c:marker>
          <c:cat>
            <c:numRef>
              <c:f>'Fig 2.56'!$C$4:$P$4</c:f>
              <c:numCache>
                <c:formatCode>General</c:formatCode>
                <c:ptCount val="14"/>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numCache>
            </c:numRef>
          </c:cat>
          <c:val>
            <c:numRef>
              <c:f>'Fig 2.56'!$C$6:$P$6</c:f>
              <c:numCache>
                <c:formatCode>General</c:formatCode>
                <c:ptCount val="14"/>
                <c:pt idx="0">
                  <c:v>11.4</c:v>
                </c:pt>
                <c:pt idx="1">
                  <c:v>10</c:v>
                </c:pt>
                <c:pt idx="2">
                  <c:v>10.199999999999999</c:v>
                </c:pt>
                <c:pt idx="3">
                  <c:v>9.1</c:v>
                </c:pt>
                <c:pt idx="4">
                  <c:v>10.9</c:v>
                </c:pt>
                <c:pt idx="5">
                  <c:v>9.3000000000000007</c:v>
                </c:pt>
                <c:pt idx="6">
                  <c:v>10.6</c:v>
                </c:pt>
                <c:pt idx="7">
                  <c:v>10</c:v>
                </c:pt>
                <c:pt idx="8">
                  <c:v>8.8000000000000007</c:v>
                </c:pt>
                <c:pt idx="9">
                  <c:v>10.4</c:v>
                </c:pt>
                <c:pt idx="10">
                  <c:v>11.6</c:v>
                </c:pt>
                <c:pt idx="11">
                  <c:v>9.5</c:v>
                </c:pt>
                <c:pt idx="12">
                  <c:v>9</c:v>
                </c:pt>
                <c:pt idx="13">
                  <c:v>9</c:v>
                </c:pt>
              </c:numCache>
            </c:numRef>
          </c:val>
          <c:smooth val="0"/>
          <c:extLst>
            <c:ext xmlns:c16="http://schemas.microsoft.com/office/drawing/2014/chart" uri="{C3380CC4-5D6E-409C-BE32-E72D297353CC}">
              <c16:uniqueId val="{00000001-2A16-45BB-861F-91B79741215D}"/>
            </c:ext>
          </c:extLst>
        </c:ser>
        <c:ser>
          <c:idx val="3"/>
          <c:order val="2"/>
          <c:tx>
            <c:strRef>
              <c:f>'Fig 2.56'!$B$7</c:f>
              <c:strCache>
                <c:ptCount val="1"/>
                <c:pt idx="0">
                  <c:v>Actifs</c:v>
                </c:pt>
              </c:strCache>
            </c:strRef>
          </c:tx>
          <c:spPr>
            <a:ln>
              <a:solidFill>
                <a:srgbClr val="A50021"/>
              </a:solidFill>
            </a:ln>
          </c:spPr>
          <c:marker>
            <c:symbol val="none"/>
          </c:marker>
          <c:cat>
            <c:numRef>
              <c:f>'Fig 2.56'!$C$4:$P$4</c:f>
              <c:numCache>
                <c:formatCode>General</c:formatCode>
                <c:ptCount val="14"/>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numCache>
            </c:numRef>
          </c:cat>
          <c:val>
            <c:numRef>
              <c:f>'Fig 2.56'!$C$7:$P$7</c:f>
              <c:numCache>
                <c:formatCode>0.0</c:formatCode>
                <c:ptCount val="14"/>
                <c:pt idx="0">
                  <c:v>15.181150286311089</c:v>
                </c:pt>
                <c:pt idx="1">
                  <c:v>14.519931357477388</c:v>
                </c:pt>
                <c:pt idx="2">
                  <c:v>13.532019179541821</c:v>
                </c:pt>
                <c:pt idx="3">
                  <c:v>13.841770011273956</c:v>
                </c:pt>
                <c:pt idx="4">
                  <c:v>13.692346439065341</c:v>
                </c:pt>
                <c:pt idx="5">
                  <c:v>14.286166227279036</c:v>
                </c:pt>
                <c:pt idx="6">
                  <c:v>13.802382514415939</c:v>
                </c:pt>
                <c:pt idx="7">
                  <c:v>13.958276409301041</c:v>
                </c:pt>
                <c:pt idx="8">
                  <c:v>13.7010058503541</c:v>
                </c:pt>
                <c:pt idx="9">
                  <c:v>14.269021276595744</c:v>
                </c:pt>
                <c:pt idx="10">
                  <c:v>14.29560499370684</c:v>
                </c:pt>
                <c:pt idx="11">
                  <c:v>12.696715972316461</c:v>
                </c:pt>
                <c:pt idx="12">
                  <c:v>13.899864663689268</c:v>
                </c:pt>
                <c:pt idx="13">
                  <c:v>12.236356186834199</c:v>
                </c:pt>
              </c:numCache>
            </c:numRef>
          </c:val>
          <c:smooth val="0"/>
          <c:extLst>
            <c:ext xmlns:c16="http://schemas.microsoft.com/office/drawing/2014/chart" uri="{C3380CC4-5D6E-409C-BE32-E72D297353CC}">
              <c16:uniqueId val="{00000002-2A16-45BB-861F-91B79741215D}"/>
            </c:ext>
          </c:extLst>
        </c:ser>
        <c:ser>
          <c:idx val="4"/>
          <c:order val="3"/>
          <c:tx>
            <c:strRef>
              <c:f>'Fig 2.56'!$B$8</c:f>
              <c:strCache>
                <c:ptCount val="1"/>
                <c:pt idx="0">
                  <c:v>En emploi</c:v>
                </c:pt>
              </c:strCache>
            </c:strRef>
          </c:tx>
          <c:spPr>
            <a:ln>
              <a:solidFill>
                <a:srgbClr val="A50021"/>
              </a:solidFill>
            </a:ln>
          </c:spPr>
          <c:marker>
            <c:symbol val="diamond"/>
            <c:size val="5"/>
            <c:spPr>
              <a:solidFill>
                <a:schemeClr val="bg1"/>
              </a:solidFill>
              <a:ln>
                <a:solidFill>
                  <a:srgbClr val="A50021"/>
                </a:solidFill>
              </a:ln>
            </c:spPr>
          </c:marker>
          <c:cat>
            <c:numRef>
              <c:f>'Fig 2.56'!$C$4:$P$4</c:f>
              <c:numCache>
                <c:formatCode>General</c:formatCode>
                <c:ptCount val="14"/>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numCache>
            </c:numRef>
          </c:cat>
          <c:val>
            <c:numRef>
              <c:f>'Fig 2.56'!$C$8:$P$8</c:f>
              <c:numCache>
                <c:formatCode>General</c:formatCode>
                <c:ptCount val="14"/>
                <c:pt idx="0">
                  <c:v>11.5</c:v>
                </c:pt>
                <c:pt idx="1">
                  <c:v>11</c:v>
                </c:pt>
                <c:pt idx="2">
                  <c:v>10.4</c:v>
                </c:pt>
                <c:pt idx="3">
                  <c:v>10.9</c:v>
                </c:pt>
                <c:pt idx="4">
                  <c:v>10.6</c:v>
                </c:pt>
                <c:pt idx="5">
                  <c:v>10.8</c:v>
                </c:pt>
                <c:pt idx="6">
                  <c:v>10.5</c:v>
                </c:pt>
                <c:pt idx="7">
                  <c:v>10.5</c:v>
                </c:pt>
                <c:pt idx="8">
                  <c:v>10.8</c:v>
                </c:pt>
                <c:pt idx="9">
                  <c:v>10.5</c:v>
                </c:pt>
                <c:pt idx="10">
                  <c:v>10.7</c:v>
                </c:pt>
                <c:pt idx="11">
                  <c:v>8.6999999999999993</c:v>
                </c:pt>
                <c:pt idx="12">
                  <c:v>10.3</c:v>
                </c:pt>
                <c:pt idx="13">
                  <c:v>8.9</c:v>
                </c:pt>
              </c:numCache>
            </c:numRef>
          </c:val>
          <c:smooth val="0"/>
          <c:extLst>
            <c:ext xmlns:c16="http://schemas.microsoft.com/office/drawing/2014/chart" uri="{C3380CC4-5D6E-409C-BE32-E72D297353CC}">
              <c16:uniqueId val="{00000003-2A16-45BB-861F-91B79741215D}"/>
            </c:ext>
          </c:extLst>
        </c:ser>
        <c:ser>
          <c:idx val="5"/>
          <c:order val="4"/>
          <c:tx>
            <c:strRef>
              <c:f>'Fig 2.56'!$B$9</c:f>
              <c:strCache>
                <c:ptCount val="1"/>
                <c:pt idx="0">
                  <c:v>75 ans et plus</c:v>
                </c:pt>
              </c:strCache>
            </c:strRef>
          </c:tx>
          <c:spPr>
            <a:ln>
              <a:solidFill>
                <a:schemeClr val="accent1"/>
              </a:solidFill>
            </a:ln>
          </c:spPr>
          <c:marker>
            <c:symbol val="none"/>
          </c:marker>
          <c:cat>
            <c:numRef>
              <c:f>'Fig 2.56'!$C$4:$P$4</c:f>
              <c:numCache>
                <c:formatCode>General</c:formatCode>
                <c:ptCount val="14"/>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numCache>
            </c:numRef>
          </c:cat>
          <c:val>
            <c:numRef>
              <c:f>'Fig 2.56'!$C$9:$P$9</c:f>
              <c:numCache>
                <c:formatCode>0.0</c:formatCode>
                <c:ptCount val="14"/>
                <c:pt idx="0">
                  <c:v>9.8000000000000007</c:v>
                </c:pt>
                <c:pt idx="1">
                  <c:v>9</c:v>
                </c:pt>
                <c:pt idx="2">
                  <c:v>10.1</c:v>
                </c:pt>
                <c:pt idx="3">
                  <c:v>9.5</c:v>
                </c:pt>
                <c:pt idx="4">
                  <c:v>11.3</c:v>
                </c:pt>
                <c:pt idx="5">
                  <c:v>9.8000000000000007</c:v>
                </c:pt>
                <c:pt idx="6">
                  <c:v>9.9</c:v>
                </c:pt>
                <c:pt idx="7">
                  <c:v>9.1</c:v>
                </c:pt>
                <c:pt idx="8">
                  <c:v>7.6</c:v>
                </c:pt>
                <c:pt idx="9">
                  <c:v>8.1999999999999993</c:v>
                </c:pt>
                <c:pt idx="10">
                  <c:v>9.6</c:v>
                </c:pt>
                <c:pt idx="11">
                  <c:v>7.6</c:v>
                </c:pt>
                <c:pt idx="12">
                  <c:v>7.7</c:v>
                </c:pt>
                <c:pt idx="13">
                  <c:v>7</c:v>
                </c:pt>
              </c:numCache>
            </c:numRef>
          </c:val>
          <c:smooth val="0"/>
          <c:extLst>
            <c:ext xmlns:c16="http://schemas.microsoft.com/office/drawing/2014/chart" uri="{C3380CC4-5D6E-409C-BE32-E72D297353CC}">
              <c16:uniqueId val="{00000004-2A16-45BB-861F-91B79741215D}"/>
            </c:ext>
          </c:extLst>
        </c:ser>
        <c:dLbls>
          <c:showLegendKey val="0"/>
          <c:showVal val="0"/>
          <c:showCatName val="0"/>
          <c:showSerName val="0"/>
          <c:showPercent val="0"/>
          <c:showBubbleSize val="0"/>
        </c:dLbls>
        <c:smooth val="0"/>
        <c:axId val="183467008"/>
        <c:axId val="183468800"/>
      </c:lineChart>
      <c:catAx>
        <c:axId val="183467008"/>
        <c:scaling>
          <c:orientation val="minMax"/>
        </c:scaling>
        <c:delete val="0"/>
        <c:axPos val="b"/>
        <c:numFmt formatCode="General" sourceLinked="1"/>
        <c:majorTickMark val="out"/>
        <c:minorTickMark val="none"/>
        <c:tickLblPos val="nextTo"/>
        <c:crossAx val="183468800"/>
        <c:crosses val="autoZero"/>
        <c:auto val="1"/>
        <c:lblAlgn val="ctr"/>
        <c:lblOffset val="100"/>
        <c:noMultiLvlLbl val="0"/>
      </c:catAx>
      <c:valAx>
        <c:axId val="183468800"/>
        <c:scaling>
          <c:orientation val="minMax"/>
          <c:min val="6"/>
        </c:scaling>
        <c:delete val="0"/>
        <c:axPos val="l"/>
        <c:majorGridlines/>
        <c:numFmt formatCode="0%" sourceLinked="0"/>
        <c:majorTickMark val="out"/>
        <c:minorTickMark val="none"/>
        <c:tickLblPos val="nextTo"/>
        <c:crossAx val="183467008"/>
        <c:crosses val="autoZero"/>
        <c:crossBetween val="between"/>
        <c:dispUnits>
          <c:builtInUnit val="hundreds"/>
        </c:dispUnits>
      </c:valAx>
    </c:plotArea>
    <c:legend>
      <c:legendPos val="b"/>
      <c:overlay val="0"/>
    </c:legend>
    <c:plotVisOnly val="1"/>
    <c:dispBlanksAs val="gap"/>
    <c:showDLblsOverMax val="0"/>
  </c:chart>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272940822731284"/>
          <c:y val="3.0754820936639119E-2"/>
          <c:w val="0.79218311314904255"/>
          <c:h val="0.74939592626967255"/>
        </c:manualLayout>
      </c:layout>
      <c:lineChart>
        <c:grouping val="standard"/>
        <c:varyColors val="0"/>
        <c:ser>
          <c:idx val="0"/>
          <c:order val="0"/>
          <c:tx>
            <c:strRef>
              <c:f>'Fig 2.57'!$B$4</c:f>
              <c:strCache>
                <c:ptCount val="1"/>
                <c:pt idx="0">
                  <c:v>Ensemble</c:v>
                </c:pt>
              </c:strCache>
            </c:strRef>
          </c:tx>
          <c:spPr>
            <a:ln w="31750">
              <a:solidFill>
                <a:sysClr val="windowText" lastClr="000000"/>
              </a:solidFill>
            </a:ln>
          </c:spPr>
          <c:marker>
            <c:symbol val="none"/>
          </c:marker>
          <c:cat>
            <c:numRef>
              <c:f>'Fig 2.57'!$C$3:$O$3</c:f>
              <c:numCache>
                <c:formatCode>General</c:formatCode>
                <c:ptCount val="13"/>
                <c:pt idx="0">
                  <c:v>1926</c:v>
                </c:pt>
                <c:pt idx="1">
                  <c:v>1928</c:v>
                </c:pt>
                <c:pt idx="2">
                  <c:v>1930</c:v>
                </c:pt>
                <c:pt idx="3">
                  <c:v>1932</c:v>
                </c:pt>
                <c:pt idx="4">
                  <c:v>1934</c:v>
                </c:pt>
                <c:pt idx="5">
                  <c:v>1936</c:v>
                </c:pt>
                <c:pt idx="6">
                  <c:v>1938</c:v>
                </c:pt>
                <c:pt idx="7">
                  <c:v>1940</c:v>
                </c:pt>
                <c:pt idx="8">
                  <c:v>1942</c:v>
                </c:pt>
                <c:pt idx="9">
                  <c:v>1944</c:v>
                </c:pt>
                <c:pt idx="10">
                  <c:v>1946</c:v>
                </c:pt>
                <c:pt idx="11">
                  <c:v>1948</c:v>
                </c:pt>
                <c:pt idx="12">
                  <c:v>1950</c:v>
                </c:pt>
              </c:numCache>
            </c:numRef>
          </c:cat>
          <c:val>
            <c:numRef>
              <c:f>'Fig 2.57'!$C$4:$O$4</c:f>
              <c:numCache>
                <c:formatCode>0.0%</c:formatCode>
                <c:ptCount val="13"/>
                <c:pt idx="0">
                  <c:v>0.4271582127395579</c:v>
                </c:pt>
                <c:pt idx="1">
                  <c:v>0.4406233280734666</c:v>
                </c:pt>
                <c:pt idx="2">
                  <c:v>0.46142740486689532</c:v>
                </c:pt>
                <c:pt idx="3">
                  <c:v>0.46777558679473319</c:v>
                </c:pt>
                <c:pt idx="4">
                  <c:v>0.47182841228434974</c:v>
                </c:pt>
                <c:pt idx="5">
                  <c:v>0.46340775788628547</c:v>
                </c:pt>
                <c:pt idx="6">
                  <c:v>0.47050680331999584</c:v>
                </c:pt>
                <c:pt idx="7">
                  <c:v>0.46938836122149558</c:v>
                </c:pt>
                <c:pt idx="8">
                  <c:v>0.46063520850311634</c:v>
                </c:pt>
                <c:pt idx="9">
                  <c:v>0.46221451220072601</c:v>
                </c:pt>
                <c:pt idx="10">
                  <c:v>0.473841149362971</c:v>
                </c:pt>
                <c:pt idx="11">
                  <c:v>0.48935375856074481</c:v>
                </c:pt>
                <c:pt idx="12">
                  <c:v>0.49635909270264128</c:v>
                </c:pt>
              </c:numCache>
            </c:numRef>
          </c:val>
          <c:smooth val="0"/>
          <c:extLst>
            <c:ext xmlns:c16="http://schemas.microsoft.com/office/drawing/2014/chart" uri="{C3380CC4-5D6E-409C-BE32-E72D297353CC}">
              <c16:uniqueId val="{00000000-934C-4651-A53E-91A9B69CB495}"/>
            </c:ext>
          </c:extLst>
        </c:ser>
        <c:ser>
          <c:idx val="1"/>
          <c:order val="1"/>
          <c:tx>
            <c:strRef>
              <c:f>'Fig 2.57'!$B$5</c:f>
              <c:strCache>
                <c:ptCount val="1"/>
                <c:pt idx="0">
                  <c:v>Femmes</c:v>
                </c:pt>
              </c:strCache>
            </c:strRef>
          </c:tx>
          <c:spPr>
            <a:ln w="22225">
              <a:solidFill>
                <a:schemeClr val="accent4">
                  <a:lumMod val="75000"/>
                </a:schemeClr>
              </a:solidFill>
              <a:prstDash val="solid"/>
            </a:ln>
          </c:spPr>
          <c:marker>
            <c:symbol val="none"/>
          </c:marker>
          <c:cat>
            <c:numRef>
              <c:f>'Fig 2.57'!$C$3:$O$3</c:f>
              <c:numCache>
                <c:formatCode>General</c:formatCode>
                <c:ptCount val="13"/>
                <c:pt idx="0">
                  <c:v>1926</c:v>
                </c:pt>
                <c:pt idx="1">
                  <c:v>1928</c:v>
                </c:pt>
                <c:pt idx="2">
                  <c:v>1930</c:v>
                </c:pt>
                <c:pt idx="3">
                  <c:v>1932</c:v>
                </c:pt>
                <c:pt idx="4">
                  <c:v>1934</c:v>
                </c:pt>
                <c:pt idx="5">
                  <c:v>1936</c:v>
                </c:pt>
                <c:pt idx="6">
                  <c:v>1938</c:v>
                </c:pt>
                <c:pt idx="7">
                  <c:v>1940</c:v>
                </c:pt>
                <c:pt idx="8">
                  <c:v>1942</c:v>
                </c:pt>
                <c:pt idx="9">
                  <c:v>1944</c:v>
                </c:pt>
                <c:pt idx="10">
                  <c:v>1946</c:v>
                </c:pt>
                <c:pt idx="11">
                  <c:v>1948</c:v>
                </c:pt>
                <c:pt idx="12">
                  <c:v>1950</c:v>
                </c:pt>
              </c:numCache>
            </c:numRef>
          </c:cat>
          <c:val>
            <c:numRef>
              <c:f>'Fig 2.57'!$C$5:$O$5</c:f>
              <c:numCache>
                <c:formatCode>0.0%</c:formatCode>
                <c:ptCount val="13"/>
                <c:pt idx="0">
                  <c:v>0.33049213049752518</c:v>
                </c:pt>
                <c:pt idx="1">
                  <c:v>0.36064852125505387</c:v>
                </c:pt>
                <c:pt idx="2">
                  <c:v>0.37367303609341823</c:v>
                </c:pt>
                <c:pt idx="3">
                  <c:v>0.38315628776795374</c:v>
                </c:pt>
                <c:pt idx="4">
                  <c:v>0.3973447758748882</c:v>
                </c:pt>
                <c:pt idx="5">
                  <c:v>0.40027457205371314</c:v>
                </c:pt>
                <c:pt idx="6">
                  <c:v>0.40740988105574411</c:v>
                </c:pt>
                <c:pt idx="7">
                  <c:v>0.41633254331723601</c:v>
                </c:pt>
                <c:pt idx="8">
                  <c:v>0.42046693678906344</c:v>
                </c:pt>
                <c:pt idx="9">
                  <c:v>0.43129336887091585</c:v>
                </c:pt>
                <c:pt idx="10">
                  <c:v>0.43789183483963251</c:v>
                </c:pt>
                <c:pt idx="11">
                  <c:v>0.45516328125911493</c:v>
                </c:pt>
                <c:pt idx="12">
                  <c:v>0.45810864132579243</c:v>
                </c:pt>
              </c:numCache>
            </c:numRef>
          </c:val>
          <c:smooth val="0"/>
          <c:extLst>
            <c:ext xmlns:c16="http://schemas.microsoft.com/office/drawing/2014/chart" uri="{C3380CC4-5D6E-409C-BE32-E72D297353CC}">
              <c16:uniqueId val="{00000001-934C-4651-A53E-91A9B69CB495}"/>
            </c:ext>
          </c:extLst>
        </c:ser>
        <c:ser>
          <c:idx val="2"/>
          <c:order val="2"/>
          <c:tx>
            <c:strRef>
              <c:f>'Fig 2.57'!$B$6</c:f>
              <c:strCache>
                <c:ptCount val="1"/>
                <c:pt idx="0">
                  <c:v>Hommes</c:v>
                </c:pt>
              </c:strCache>
            </c:strRef>
          </c:tx>
          <c:spPr>
            <a:ln w="22225">
              <a:solidFill>
                <a:schemeClr val="accent6">
                  <a:lumMod val="75000"/>
                </a:schemeClr>
              </a:solidFill>
            </a:ln>
          </c:spPr>
          <c:marker>
            <c:symbol val="none"/>
          </c:marker>
          <c:cat>
            <c:numRef>
              <c:f>'Fig 2.57'!$C$3:$O$3</c:f>
              <c:numCache>
                <c:formatCode>General</c:formatCode>
                <c:ptCount val="13"/>
                <c:pt idx="0">
                  <c:v>1926</c:v>
                </c:pt>
                <c:pt idx="1">
                  <c:v>1928</c:v>
                </c:pt>
                <c:pt idx="2">
                  <c:v>1930</c:v>
                </c:pt>
                <c:pt idx="3">
                  <c:v>1932</c:v>
                </c:pt>
                <c:pt idx="4">
                  <c:v>1934</c:v>
                </c:pt>
                <c:pt idx="5">
                  <c:v>1936</c:v>
                </c:pt>
                <c:pt idx="6">
                  <c:v>1938</c:v>
                </c:pt>
                <c:pt idx="7">
                  <c:v>1940</c:v>
                </c:pt>
                <c:pt idx="8">
                  <c:v>1942</c:v>
                </c:pt>
                <c:pt idx="9">
                  <c:v>1944</c:v>
                </c:pt>
                <c:pt idx="10">
                  <c:v>1946</c:v>
                </c:pt>
                <c:pt idx="11">
                  <c:v>1948</c:v>
                </c:pt>
                <c:pt idx="12">
                  <c:v>1950</c:v>
                </c:pt>
              </c:numCache>
            </c:numRef>
          </c:cat>
          <c:val>
            <c:numRef>
              <c:f>'Fig 2.57'!$C$6:$O$6</c:f>
              <c:numCache>
                <c:formatCode>0.0%</c:formatCode>
                <c:ptCount val="13"/>
                <c:pt idx="0">
                  <c:v>0.54965811158914046</c:v>
                </c:pt>
                <c:pt idx="1">
                  <c:v>0.5661693496502076</c:v>
                </c:pt>
                <c:pt idx="2">
                  <c:v>0.54549077249714195</c:v>
                </c:pt>
                <c:pt idx="3">
                  <c:v>0.54028369696584189</c:v>
                </c:pt>
                <c:pt idx="4">
                  <c:v>0.54403110153365342</c:v>
                </c:pt>
                <c:pt idx="5">
                  <c:v>0.54956699741975812</c:v>
                </c:pt>
                <c:pt idx="6">
                  <c:v>0.55582001105046175</c:v>
                </c:pt>
                <c:pt idx="7">
                  <c:v>0.55614163266033467</c:v>
                </c:pt>
                <c:pt idx="8">
                  <c:v>0.55389630513882993</c:v>
                </c:pt>
                <c:pt idx="9">
                  <c:v>0.55845319608473876</c:v>
                </c:pt>
                <c:pt idx="10">
                  <c:v>0.57152662025688794</c:v>
                </c:pt>
                <c:pt idx="11">
                  <c:v>0.58589329257621547</c:v>
                </c:pt>
                <c:pt idx="12">
                  <c:v>0.5960565805363911</c:v>
                </c:pt>
              </c:numCache>
            </c:numRef>
          </c:val>
          <c:smooth val="0"/>
          <c:extLst>
            <c:ext xmlns:c16="http://schemas.microsoft.com/office/drawing/2014/chart" uri="{C3380CC4-5D6E-409C-BE32-E72D297353CC}">
              <c16:uniqueId val="{00000002-934C-4651-A53E-91A9B69CB495}"/>
            </c:ext>
          </c:extLst>
        </c:ser>
        <c:dLbls>
          <c:showLegendKey val="0"/>
          <c:showVal val="0"/>
          <c:showCatName val="0"/>
          <c:showSerName val="0"/>
          <c:showPercent val="0"/>
          <c:showBubbleSize val="0"/>
        </c:dLbls>
        <c:smooth val="0"/>
        <c:axId val="183598080"/>
        <c:axId val="183600256"/>
      </c:lineChart>
      <c:catAx>
        <c:axId val="183598080"/>
        <c:scaling>
          <c:orientation val="minMax"/>
        </c:scaling>
        <c:delete val="0"/>
        <c:axPos val="b"/>
        <c:title>
          <c:tx>
            <c:rich>
              <a:bodyPr/>
              <a:lstStyle/>
              <a:p>
                <a:pPr>
                  <a:defRPr/>
                </a:pPr>
                <a:r>
                  <a:rPr lang="fr-FR"/>
                  <a:t>génération</a:t>
                </a:r>
              </a:p>
            </c:rich>
          </c:tx>
          <c:layout>
            <c:manualLayout>
              <c:xMode val="edge"/>
              <c:yMode val="edge"/>
              <c:x val="0.81503943272007473"/>
              <c:y val="0.68738141572607603"/>
            </c:manualLayout>
          </c:layout>
          <c:overlay val="0"/>
        </c:title>
        <c:numFmt formatCode="General" sourceLinked="1"/>
        <c:majorTickMark val="out"/>
        <c:minorTickMark val="none"/>
        <c:tickLblPos val="nextTo"/>
        <c:txPr>
          <a:bodyPr rot="-5400000" vert="horz"/>
          <a:lstStyle/>
          <a:p>
            <a:pPr>
              <a:defRPr sz="900"/>
            </a:pPr>
            <a:endParaRPr lang="fr-FR"/>
          </a:p>
        </c:txPr>
        <c:crossAx val="183600256"/>
        <c:crosses val="autoZero"/>
        <c:auto val="1"/>
        <c:lblAlgn val="ctr"/>
        <c:lblOffset val="100"/>
        <c:noMultiLvlLbl val="0"/>
      </c:catAx>
      <c:valAx>
        <c:axId val="183600256"/>
        <c:scaling>
          <c:orientation val="minMax"/>
          <c:max val="0.70000000000000007"/>
          <c:min val="0.30000000000000004"/>
        </c:scaling>
        <c:delete val="0"/>
        <c:axPos val="l"/>
        <c:majorGridlines/>
        <c:title>
          <c:tx>
            <c:rich>
              <a:bodyPr rot="-5400000" vert="horz"/>
              <a:lstStyle/>
              <a:p>
                <a:pPr>
                  <a:defRPr/>
                </a:pPr>
                <a:r>
                  <a:rPr lang="fr-FR"/>
                  <a:t>en % de la pension nette moyenne de droit direct</a:t>
                </a:r>
              </a:p>
            </c:rich>
          </c:tx>
          <c:layout>
            <c:manualLayout>
              <c:xMode val="edge"/>
              <c:yMode val="edge"/>
              <c:x val="9.5753472222222229E-3"/>
              <c:y val="3.0946084218811492E-2"/>
            </c:manualLayout>
          </c:layout>
          <c:overlay val="0"/>
        </c:title>
        <c:numFmt formatCode="0%" sourceLinked="0"/>
        <c:majorTickMark val="out"/>
        <c:minorTickMark val="none"/>
        <c:tickLblPos val="nextTo"/>
        <c:crossAx val="183598080"/>
        <c:crosses val="autoZero"/>
        <c:crossBetween val="between"/>
      </c:valAx>
    </c:plotArea>
    <c:legend>
      <c:legendPos val="b"/>
      <c:layout>
        <c:manualLayout>
          <c:xMode val="edge"/>
          <c:yMode val="edge"/>
          <c:x val="3.1215150689472101E-2"/>
          <c:y val="0.92033412042502949"/>
          <c:w val="0.8950065972222222"/>
          <c:h val="7.9666083406240887E-2"/>
        </c:manualLayout>
      </c:layout>
      <c:overlay val="0"/>
      <c:txPr>
        <a:bodyPr/>
        <a:lstStyle/>
        <a:p>
          <a:pPr>
            <a:defRPr sz="900"/>
          </a:pPr>
          <a:endParaRPr lang="fr-FR"/>
        </a:p>
      </c:txPr>
    </c:legend>
    <c:plotVisOnly val="1"/>
    <c:dispBlanksAs val="gap"/>
    <c:showDLblsOverMax val="0"/>
  </c:chart>
  <c:spPr>
    <a:solidFill>
      <a:schemeClr val="tx2">
        <a:lumMod val="20000"/>
        <a:lumOff val="80000"/>
      </a:schemeClr>
    </a:solidFill>
  </c:sp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571658134569913"/>
          <c:y val="5.2222962962962964E-2"/>
          <c:w val="0.78975352570724577"/>
          <c:h val="0.67868024937681803"/>
        </c:manualLayout>
      </c:layout>
      <c:lineChart>
        <c:grouping val="standard"/>
        <c:varyColors val="0"/>
        <c:ser>
          <c:idx val="1"/>
          <c:order val="0"/>
          <c:tx>
            <c:v>1,8%</c:v>
          </c:tx>
          <c:spPr>
            <a:ln w="22225">
              <a:solidFill>
                <a:srgbClr val="006600"/>
              </a:solidFill>
            </a:ln>
          </c:spPr>
          <c:marker>
            <c:symbol val="none"/>
          </c:marker>
          <c:cat>
            <c:numLit>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Lit>
          </c:cat>
          <c:val>
            <c:numRef>
              <c:f>'Fig 2.58'!$C$10:$BK$10</c:f>
              <c:numCache>
                <c:formatCode>0.0%</c:formatCode>
                <c:ptCount val="61"/>
                <c:pt idx="0">
                  <c:v>0.80000352054159851</c:v>
                </c:pt>
                <c:pt idx="1">
                  <c:v>0.80393891496827519</c:v>
                </c:pt>
                <c:pt idx="2">
                  <c:v>0.78308183046226454</c:v>
                </c:pt>
                <c:pt idx="3">
                  <c:v>0.77979504897317031</c:v>
                </c:pt>
                <c:pt idx="4">
                  <c:v>0.77822238218505624</c:v>
                </c:pt>
                <c:pt idx="5">
                  <c:v>0.78500564659034677</c:v>
                </c:pt>
                <c:pt idx="6">
                  <c:v>0.8031464845904176</c:v>
                </c:pt>
                <c:pt idx="7">
                  <c:v>0.82430414371482608</c:v>
                </c:pt>
                <c:pt idx="8">
                  <c:v>0.83434439364916135</c:v>
                </c:pt>
                <c:pt idx="9">
                  <c:v>0.83424967948287565</c:v>
                </c:pt>
                <c:pt idx="10">
                  <c:v>0.81669969618132521</c:v>
                </c:pt>
                <c:pt idx="11">
                  <c:v>0.83432101820309801</c:v>
                </c:pt>
                <c:pt idx="12">
                  <c:v>0.83567381570236121</c:v>
                </c:pt>
                <c:pt idx="13">
                  <c:v>0.83412372085628761</c:v>
                </c:pt>
                <c:pt idx="14">
                  <c:v>0.82236777226906299</c:v>
                </c:pt>
                <c:pt idx="15">
                  <c:v>0.81852301968574903</c:v>
                </c:pt>
                <c:pt idx="16">
                  <c:v>0.81410063414443012</c:v>
                </c:pt>
                <c:pt idx="17">
                  <c:v>0.82547508702848538</c:v>
                </c:pt>
                <c:pt idx="18">
                  <c:v>0.81249852455399862</c:v>
                </c:pt>
                <c:pt idx="19">
                  <c:v>0.81061058511981743</c:v>
                </c:pt>
                <c:pt idx="20">
                  <c:v>0.81435660233888796</c:v>
                </c:pt>
                <c:pt idx="21">
                  <c:v>0.81581726155637091</c:v>
                </c:pt>
                <c:pt idx="22">
                  <c:v>0.81550022111060971</c:v>
                </c:pt>
                <c:pt idx="23">
                  <c:v>0.8142109460739515</c:v>
                </c:pt>
                <c:pt idx="24">
                  <c:v>0.81270175899537955</c:v>
                </c:pt>
                <c:pt idx="25">
                  <c:v>0.80858792757380737</c:v>
                </c:pt>
                <c:pt idx="26">
                  <c:v>0.80363260404898629</c:v>
                </c:pt>
                <c:pt idx="27">
                  <c:v>0.799803885902728</c:v>
                </c:pt>
                <c:pt idx="28">
                  <c:v>0.79229693807342283</c:v>
                </c:pt>
                <c:pt idx="29">
                  <c:v>0.78388843084190518</c:v>
                </c:pt>
                <c:pt idx="30">
                  <c:v>0.77643238741209997</c:v>
                </c:pt>
                <c:pt idx="31">
                  <c:v>0.76854257006792315</c:v>
                </c:pt>
                <c:pt idx="32">
                  <c:v>0.76068076347216396</c:v>
                </c:pt>
                <c:pt idx="33">
                  <c:v>0.75414757215105288</c:v>
                </c:pt>
                <c:pt idx="34">
                  <c:v>0.7473022600196777</c:v>
                </c:pt>
                <c:pt idx="35">
                  <c:v>0.74056337096309266</c:v>
                </c:pt>
                <c:pt idx="36">
                  <c:v>0.73398959742582526</c:v>
                </c:pt>
                <c:pt idx="37">
                  <c:v>0.72793063034582017</c:v>
                </c:pt>
                <c:pt idx="38">
                  <c:v>0.72236292358682908</c:v>
                </c:pt>
                <c:pt idx="39">
                  <c:v>0.71702555747616015</c:v>
                </c:pt>
                <c:pt idx="40">
                  <c:v>0.71189533024089502</c:v>
                </c:pt>
                <c:pt idx="41">
                  <c:v>0.7070484581702029</c:v>
                </c:pt>
                <c:pt idx="42">
                  <c:v>0.70283082084290771</c:v>
                </c:pt>
                <c:pt idx="43">
                  <c:v>0.69898348709215996</c:v>
                </c:pt>
                <c:pt idx="44">
                  <c:v>0.6952803948403613</c:v>
                </c:pt>
                <c:pt idx="45">
                  <c:v>0.69190952245636328</c:v>
                </c:pt>
                <c:pt idx="46">
                  <c:v>0.68875641652727926</c:v>
                </c:pt>
                <c:pt idx="47">
                  <c:v>0.68603502146787787</c:v>
                </c:pt>
                <c:pt idx="48">
                  <c:v>0.68358441636222167</c:v>
                </c:pt>
                <c:pt idx="49">
                  <c:v>0.68155932774210293</c:v>
                </c:pt>
                <c:pt idx="50">
                  <c:v>0.67968516105063137</c:v>
                </c:pt>
                <c:pt idx="51">
                  <c:v>0.67793912488279406</c:v>
                </c:pt>
                <c:pt idx="52">
                  <c:v>0.67652616509782382</c:v>
                </c:pt>
                <c:pt idx="53">
                  <c:v>0.67523652540883339</c:v>
                </c:pt>
                <c:pt idx="54">
                  <c:v>0.67383317620605276</c:v>
                </c:pt>
                <c:pt idx="55">
                  <c:v>0.67271698209640685</c:v>
                </c:pt>
                <c:pt idx="56">
                  <c:v>0.67141217923604768</c:v>
                </c:pt>
                <c:pt idx="57">
                  <c:v>0.67029998632451726</c:v>
                </c:pt>
                <c:pt idx="58">
                  <c:v>0.66917361072657244</c:v>
                </c:pt>
                <c:pt idx="59">
                  <c:v>0.66822533041877297</c:v>
                </c:pt>
                <c:pt idx="60">
                  <c:v>0.66725321886578515</c:v>
                </c:pt>
              </c:numCache>
            </c:numRef>
          </c:val>
          <c:smooth val="0"/>
          <c:extLst>
            <c:ext xmlns:c16="http://schemas.microsoft.com/office/drawing/2014/chart" uri="{C3380CC4-5D6E-409C-BE32-E72D297353CC}">
              <c16:uniqueId val="{00000000-34AA-4704-AE15-E9362EF8AC66}"/>
            </c:ext>
          </c:extLst>
        </c:ser>
        <c:ser>
          <c:idx val="2"/>
          <c:order val="1"/>
          <c:tx>
            <c:v>1,5%</c:v>
          </c:tx>
          <c:spPr>
            <a:ln w="22225">
              <a:solidFill>
                <a:schemeClr val="accent5">
                  <a:lumMod val="75000"/>
                </a:schemeClr>
              </a:solidFill>
            </a:ln>
          </c:spPr>
          <c:marker>
            <c:symbol val="none"/>
          </c:marker>
          <c:cat>
            <c:numLit>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Lit>
          </c:cat>
          <c:val>
            <c:numRef>
              <c:f>'Fig 2.58'!$C$11:$BK$11</c:f>
              <c:numCache>
                <c:formatCode>0.0%</c:formatCode>
                <c:ptCount val="61"/>
                <c:pt idx="0">
                  <c:v>0.80000330138081666</c:v>
                </c:pt>
                <c:pt idx="1">
                  <c:v>0.80393754249976135</c:v>
                </c:pt>
                <c:pt idx="2">
                  <c:v>0.78308297471842592</c:v>
                </c:pt>
                <c:pt idx="3">
                  <c:v>0.77979536317186948</c:v>
                </c:pt>
                <c:pt idx="4">
                  <c:v>0.77822381799612572</c:v>
                </c:pt>
                <c:pt idx="5">
                  <c:v>0.78500562046047317</c:v>
                </c:pt>
                <c:pt idx="6">
                  <c:v>0.80314711312340226</c:v>
                </c:pt>
                <c:pt idx="7">
                  <c:v>0.82430329240516897</c:v>
                </c:pt>
                <c:pt idx="8">
                  <c:v>0.83434374725443006</c:v>
                </c:pt>
                <c:pt idx="9">
                  <c:v>0.83425097561879058</c:v>
                </c:pt>
                <c:pt idx="10">
                  <c:v>0.81669996935503764</c:v>
                </c:pt>
                <c:pt idx="11">
                  <c:v>0.83432158924546707</c:v>
                </c:pt>
                <c:pt idx="12">
                  <c:v>0.83567259712416908</c:v>
                </c:pt>
                <c:pt idx="13">
                  <c:v>0.83412597506124453</c:v>
                </c:pt>
                <c:pt idx="14">
                  <c:v>0.82236841525314974</c:v>
                </c:pt>
                <c:pt idx="15">
                  <c:v>0.81852490591111227</c:v>
                </c:pt>
                <c:pt idx="16">
                  <c:v>0.81410076246079965</c:v>
                </c:pt>
                <c:pt idx="17">
                  <c:v>0.82547561237028177</c:v>
                </c:pt>
                <c:pt idx="18">
                  <c:v>0.81249680182907347</c:v>
                </c:pt>
                <c:pt idx="19">
                  <c:v>0.81061058919703</c:v>
                </c:pt>
                <c:pt idx="20">
                  <c:v>0.81435791133883328</c:v>
                </c:pt>
                <c:pt idx="21">
                  <c:v>0.81605853640804693</c:v>
                </c:pt>
                <c:pt idx="22">
                  <c:v>0.81614434401624525</c:v>
                </c:pt>
                <c:pt idx="23">
                  <c:v>0.81541244635904309</c:v>
                </c:pt>
                <c:pt idx="24">
                  <c:v>0.81464067581552568</c:v>
                </c:pt>
                <c:pt idx="25">
                  <c:v>0.81141832894039978</c:v>
                </c:pt>
                <c:pt idx="26">
                  <c:v>0.80718976872040826</c:v>
                </c:pt>
                <c:pt idx="27">
                  <c:v>0.80458212109449734</c:v>
                </c:pt>
                <c:pt idx="28">
                  <c:v>0.7981030010584419</c:v>
                </c:pt>
                <c:pt idx="29">
                  <c:v>0.79086860860267172</c:v>
                </c:pt>
                <c:pt idx="30">
                  <c:v>0.7847367918965924</c:v>
                </c:pt>
                <c:pt idx="31">
                  <c:v>0.77777930595096711</c:v>
                </c:pt>
                <c:pt idx="32">
                  <c:v>0.77114298346594945</c:v>
                </c:pt>
                <c:pt idx="33">
                  <c:v>0.76583524378462131</c:v>
                </c:pt>
                <c:pt idx="34">
                  <c:v>0.75963339791166806</c:v>
                </c:pt>
                <c:pt idx="35">
                  <c:v>0.75355078832793698</c:v>
                </c:pt>
                <c:pt idx="36">
                  <c:v>0.74791600047949214</c:v>
                </c:pt>
                <c:pt idx="37">
                  <c:v>0.74253588273505211</c:v>
                </c:pt>
                <c:pt idx="38">
                  <c:v>0.73740960500535313</c:v>
                </c:pt>
                <c:pt idx="39">
                  <c:v>0.73252688088166373</c:v>
                </c:pt>
                <c:pt idx="40">
                  <c:v>0.72815344819921746</c:v>
                </c:pt>
                <c:pt idx="41">
                  <c:v>0.72381322896051381</c:v>
                </c:pt>
                <c:pt idx="42">
                  <c:v>0.7198910602450056</c:v>
                </c:pt>
                <c:pt idx="43">
                  <c:v>0.71613877637984069</c:v>
                </c:pt>
                <c:pt idx="44">
                  <c:v>0.71282519665749955</c:v>
                </c:pt>
                <c:pt idx="45">
                  <c:v>0.70941132963603615</c:v>
                </c:pt>
                <c:pt idx="46">
                  <c:v>0.70650424482396645</c:v>
                </c:pt>
                <c:pt idx="47">
                  <c:v>0.70384933647609293</c:v>
                </c:pt>
                <c:pt idx="48">
                  <c:v>0.70175297242039802</c:v>
                </c:pt>
                <c:pt idx="49">
                  <c:v>0.69967564030597962</c:v>
                </c:pt>
                <c:pt idx="50">
                  <c:v>0.69781894708115555</c:v>
                </c:pt>
                <c:pt idx="51">
                  <c:v>0.69636518892313237</c:v>
                </c:pt>
                <c:pt idx="52">
                  <c:v>0.69487346258030025</c:v>
                </c:pt>
                <c:pt idx="53">
                  <c:v>0.6935726238978116</c:v>
                </c:pt>
                <c:pt idx="54">
                  <c:v>0.69219584216680319</c:v>
                </c:pt>
                <c:pt idx="55">
                  <c:v>0.6909743978208932</c:v>
                </c:pt>
                <c:pt idx="56">
                  <c:v>0.68981772122586993</c:v>
                </c:pt>
                <c:pt idx="57">
                  <c:v>0.68852358933931801</c:v>
                </c:pt>
                <c:pt idx="58">
                  <c:v>0.68745689423367251</c:v>
                </c:pt>
                <c:pt idx="59">
                  <c:v>0.68643638633089898</c:v>
                </c:pt>
                <c:pt idx="60">
                  <c:v>0.68563436682886481</c:v>
                </c:pt>
              </c:numCache>
            </c:numRef>
          </c:val>
          <c:smooth val="0"/>
          <c:extLst>
            <c:ext xmlns:c16="http://schemas.microsoft.com/office/drawing/2014/chart" uri="{C3380CC4-5D6E-409C-BE32-E72D297353CC}">
              <c16:uniqueId val="{00000001-34AA-4704-AE15-E9362EF8AC66}"/>
            </c:ext>
          </c:extLst>
        </c:ser>
        <c:ser>
          <c:idx val="3"/>
          <c:order val="2"/>
          <c:tx>
            <c:v>1,3%</c:v>
          </c:tx>
          <c:spPr>
            <a:ln w="22225">
              <a:solidFill>
                <a:schemeClr val="accent6">
                  <a:lumMod val="75000"/>
                </a:schemeClr>
              </a:solidFill>
            </a:ln>
          </c:spPr>
          <c:marker>
            <c:symbol val="none"/>
          </c:marker>
          <c:cat>
            <c:numLit>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Lit>
          </c:cat>
          <c:val>
            <c:numRef>
              <c:f>'Fig 2.58'!$C$12:$BK$12</c:f>
              <c:numCache>
                <c:formatCode>0.0%</c:formatCode>
                <c:ptCount val="61"/>
                <c:pt idx="0">
                  <c:v>0.80000287911426682</c:v>
                </c:pt>
                <c:pt idx="1">
                  <c:v>0.80393579414631844</c:v>
                </c:pt>
                <c:pt idx="2">
                  <c:v>0.78307995613324932</c:v>
                </c:pt>
                <c:pt idx="3">
                  <c:v>0.77979395834942222</c:v>
                </c:pt>
                <c:pt idx="4">
                  <c:v>0.77822311847908987</c:v>
                </c:pt>
                <c:pt idx="5">
                  <c:v>0.78500728114723062</c:v>
                </c:pt>
                <c:pt idx="6">
                  <c:v>0.80314607872372035</c:v>
                </c:pt>
                <c:pt idx="7">
                  <c:v>0.82430512406227208</c:v>
                </c:pt>
                <c:pt idx="8">
                  <c:v>0.83434470166583785</c:v>
                </c:pt>
                <c:pt idx="9">
                  <c:v>0.83425201685243333</c:v>
                </c:pt>
                <c:pt idx="10">
                  <c:v>0.81669775770937592</c:v>
                </c:pt>
                <c:pt idx="11">
                  <c:v>0.83432210595853562</c:v>
                </c:pt>
                <c:pt idx="12">
                  <c:v>0.83567372438523257</c:v>
                </c:pt>
                <c:pt idx="13">
                  <c:v>0.8341255725920278</c:v>
                </c:pt>
                <c:pt idx="14">
                  <c:v>0.82236782862796609</c:v>
                </c:pt>
                <c:pt idx="15">
                  <c:v>0.81852556935933174</c:v>
                </c:pt>
                <c:pt idx="16">
                  <c:v>0.81409980306503238</c:v>
                </c:pt>
                <c:pt idx="17">
                  <c:v>0.82547479088429376</c:v>
                </c:pt>
                <c:pt idx="18">
                  <c:v>0.81249722345148945</c:v>
                </c:pt>
                <c:pt idx="19">
                  <c:v>0.81061164675958264</c:v>
                </c:pt>
                <c:pt idx="20">
                  <c:v>0.81435774525518478</c:v>
                </c:pt>
                <c:pt idx="21">
                  <c:v>0.81621983758605787</c:v>
                </c:pt>
                <c:pt idx="22">
                  <c:v>0.81656692483268467</c:v>
                </c:pt>
                <c:pt idx="23">
                  <c:v>0.81622864588632416</c:v>
                </c:pt>
                <c:pt idx="24">
                  <c:v>0.81594018789313394</c:v>
                </c:pt>
                <c:pt idx="25">
                  <c:v>0.81331779418135641</c:v>
                </c:pt>
                <c:pt idx="26">
                  <c:v>0.80947721439816567</c:v>
                </c:pt>
                <c:pt idx="27">
                  <c:v>0.80768703984611634</c:v>
                </c:pt>
                <c:pt idx="28">
                  <c:v>0.80181126119563917</c:v>
                </c:pt>
                <c:pt idx="29">
                  <c:v>0.79588521942073565</c:v>
                </c:pt>
                <c:pt idx="30">
                  <c:v>0.79053758959637122</c:v>
                </c:pt>
                <c:pt idx="31">
                  <c:v>0.78431354841591971</c:v>
                </c:pt>
                <c:pt idx="32">
                  <c:v>0.77813018039440518</c:v>
                </c:pt>
                <c:pt idx="33">
                  <c:v>0.77356100319707055</c:v>
                </c:pt>
                <c:pt idx="34">
                  <c:v>0.76810272209718333</c:v>
                </c:pt>
                <c:pt idx="35">
                  <c:v>0.76274753877993118</c:v>
                </c:pt>
                <c:pt idx="36">
                  <c:v>0.7575733634719295</c:v>
                </c:pt>
                <c:pt idx="37">
                  <c:v>0.75265630363069536</c:v>
                </c:pt>
                <c:pt idx="38">
                  <c:v>0.7477359806069751</c:v>
                </c:pt>
                <c:pt idx="39">
                  <c:v>0.74335360933203221</c:v>
                </c:pt>
                <c:pt idx="40">
                  <c:v>0.73921661817698747</c:v>
                </c:pt>
                <c:pt idx="41">
                  <c:v>0.73513682850939033</c:v>
                </c:pt>
                <c:pt idx="42">
                  <c:v>0.73149590000342812</c:v>
                </c:pt>
                <c:pt idx="43">
                  <c:v>0.72804682417215916</c:v>
                </c:pt>
                <c:pt idx="44">
                  <c:v>0.72480876789618309</c:v>
                </c:pt>
                <c:pt idx="45">
                  <c:v>0.72173797305638632</c:v>
                </c:pt>
                <c:pt idx="46">
                  <c:v>0.71896441515408338</c:v>
                </c:pt>
                <c:pt idx="47">
                  <c:v>0.71646540152918514</c:v>
                </c:pt>
                <c:pt idx="48">
                  <c:v>0.71432954587984443</c:v>
                </c:pt>
                <c:pt idx="49">
                  <c:v>0.71223929038156064</c:v>
                </c:pt>
                <c:pt idx="50">
                  <c:v>0.71063148035331292</c:v>
                </c:pt>
                <c:pt idx="51">
                  <c:v>0.70900556935874881</c:v>
                </c:pt>
                <c:pt idx="52">
                  <c:v>0.70760623841254056</c:v>
                </c:pt>
                <c:pt idx="53">
                  <c:v>0.70620047501107608</c:v>
                </c:pt>
                <c:pt idx="54">
                  <c:v>0.70497683421393331</c:v>
                </c:pt>
                <c:pt idx="55">
                  <c:v>0.7037179851135833</c:v>
                </c:pt>
                <c:pt idx="56">
                  <c:v>0.70234683269911824</c:v>
                </c:pt>
                <c:pt idx="57">
                  <c:v>0.70108346256948928</c:v>
                </c:pt>
                <c:pt idx="58">
                  <c:v>0.70008719099205585</c:v>
                </c:pt>
                <c:pt idx="59">
                  <c:v>0.69915861262510048</c:v>
                </c:pt>
                <c:pt idx="60">
                  <c:v>0.69827878539245813</c:v>
                </c:pt>
              </c:numCache>
            </c:numRef>
          </c:val>
          <c:smooth val="0"/>
          <c:extLst>
            <c:ext xmlns:c16="http://schemas.microsoft.com/office/drawing/2014/chart" uri="{C3380CC4-5D6E-409C-BE32-E72D297353CC}">
              <c16:uniqueId val="{00000002-34AA-4704-AE15-E9362EF8AC66}"/>
            </c:ext>
          </c:extLst>
        </c:ser>
        <c:ser>
          <c:idx val="4"/>
          <c:order val="3"/>
          <c:tx>
            <c:v>1%</c:v>
          </c:tx>
          <c:spPr>
            <a:ln w="22225">
              <a:solidFill>
                <a:srgbClr val="800000"/>
              </a:solidFill>
            </a:ln>
          </c:spPr>
          <c:marker>
            <c:symbol val="none"/>
          </c:marker>
          <c:cat>
            <c:numLit>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Lit>
          </c:cat>
          <c:val>
            <c:numRef>
              <c:f>'Fig 2.58'!$C$13:$BK$13</c:f>
              <c:numCache>
                <c:formatCode>0.0%</c:formatCode>
                <c:ptCount val="61"/>
                <c:pt idx="0">
                  <c:v>0.80000501986498718</c:v>
                </c:pt>
                <c:pt idx="1">
                  <c:v>0.80393774929319239</c:v>
                </c:pt>
                <c:pt idx="2">
                  <c:v>0.78308340376804464</c:v>
                </c:pt>
                <c:pt idx="3">
                  <c:v>0.77979302728152178</c:v>
                </c:pt>
                <c:pt idx="4">
                  <c:v>0.77822183679476586</c:v>
                </c:pt>
                <c:pt idx="5">
                  <c:v>0.78500694668180648</c:v>
                </c:pt>
                <c:pt idx="6">
                  <c:v>0.80314466984192279</c:v>
                </c:pt>
                <c:pt idx="7">
                  <c:v>0.82430300973013582</c:v>
                </c:pt>
                <c:pt idx="8">
                  <c:v>0.83434236433013143</c:v>
                </c:pt>
                <c:pt idx="9">
                  <c:v>0.83424986967939696</c:v>
                </c:pt>
                <c:pt idx="10">
                  <c:v>0.81670063675417648</c:v>
                </c:pt>
                <c:pt idx="11">
                  <c:v>0.83432008350740205</c:v>
                </c:pt>
                <c:pt idx="12">
                  <c:v>0.83567432141495768</c:v>
                </c:pt>
                <c:pt idx="13">
                  <c:v>0.8341253129749473</c:v>
                </c:pt>
                <c:pt idx="14">
                  <c:v>0.82236566562301494</c:v>
                </c:pt>
                <c:pt idx="15">
                  <c:v>0.81852442965496686</c:v>
                </c:pt>
                <c:pt idx="16">
                  <c:v>0.81409890548654473</c:v>
                </c:pt>
                <c:pt idx="17">
                  <c:v>0.82547491321276056</c:v>
                </c:pt>
                <c:pt idx="18">
                  <c:v>0.81249900991084334</c:v>
                </c:pt>
                <c:pt idx="19">
                  <c:v>0.81061018006133445</c:v>
                </c:pt>
                <c:pt idx="20">
                  <c:v>0.81435586311910169</c:v>
                </c:pt>
                <c:pt idx="21">
                  <c:v>0.81646093206926584</c:v>
                </c:pt>
                <c:pt idx="22">
                  <c:v>0.81721308443707852</c:v>
                </c:pt>
                <c:pt idx="23">
                  <c:v>0.81745338993478989</c:v>
                </c:pt>
                <c:pt idx="24">
                  <c:v>0.81792480300989512</c:v>
                </c:pt>
                <c:pt idx="25">
                  <c:v>0.81589301931291991</c:v>
                </c:pt>
                <c:pt idx="26">
                  <c:v>0.81311976329593327</c:v>
                </c:pt>
                <c:pt idx="27">
                  <c:v>0.81226538729957298</c:v>
                </c:pt>
                <c:pt idx="28">
                  <c:v>0.80778105460428495</c:v>
                </c:pt>
                <c:pt idx="29">
                  <c:v>0.80309598414868322</c:v>
                </c:pt>
                <c:pt idx="30">
                  <c:v>0.79912284369340714</c:v>
                </c:pt>
                <c:pt idx="31">
                  <c:v>0.79420275762477632</c:v>
                </c:pt>
                <c:pt idx="32">
                  <c:v>0.78931813456765543</c:v>
                </c:pt>
                <c:pt idx="33">
                  <c:v>0.78574031051990123</c:v>
                </c:pt>
                <c:pt idx="34">
                  <c:v>0.78097536213565744</c:v>
                </c:pt>
                <c:pt idx="35">
                  <c:v>0.77663137421512962</c:v>
                </c:pt>
                <c:pt idx="36">
                  <c:v>0.77217698814283653</c:v>
                </c:pt>
                <c:pt idx="37">
                  <c:v>0.76799670398697828</c:v>
                </c:pt>
                <c:pt idx="38">
                  <c:v>0.76410357471033696</c:v>
                </c:pt>
                <c:pt idx="39">
                  <c:v>0.76020115126084831</c:v>
                </c:pt>
                <c:pt idx="40">
                  <c:v>0.75657859642529857</c:v>
                </c:pt>
                <c:pt idx="41">
                  <c:v>0.75300988121631629</c:v>
                </c:pt>
                <c:pt idx="42">
                  <c:v>0.74964334283234968</c:v>
                </c:pt>
                <c:pt idx="43">
                  <c:v>0.74677089379937633</c:v>
                </c:pt>
                <c:pt idx="44">
                  <c:v>0.74387629897761709</c:v>
                </c:pt>
                <c:pt idx="45">
                  <c:v>0.74117519637194995</c:v>
                </c:pt>
                <c:pt idx="46">
                  <c:v>0.73854043721783857</c:v>
                </c:pt>
                <c:pt idx="47">
                  <c:v>0.73596183290394301</c:v>
                </c:pt>
                <c:pt idx="48">
                  <c:v>0.73406429121097727</c:v>
                </c:pt>
                <c:pt idx="49">
                  <c:v>0.73223486469577226</c:v>
                </c:pt>
                <c:pt idx="50">
                  <c:v>0.7304402527359134</c:v>
                </c:pt>
                <c:pt idx="51">
                  <c:v>0.72891970823304253</c:v>
                </c:pt>
                <c:pt idx="52">
                  <c:v>0.72741628326954599</c:v>
                </c:pt>
                <c:pt idx="53">
                  <c:v>0.72619715465067436</c:v>
                </c:pt>
                <c:pt idx="54">
                  <c:v>0.72495600049651954</c:v>
                </c:pt>
                <c:pt idx="55">
                  <c:v>0.72371477866456257</c:v>
                </c:pt>
                <c:pt idx="56">
                  <c:v>0.72239646994768691</c:v>
                </c:pt>
                <c:pt idx="57">
                  <c:v>0.7212394971648739</c:v>
                </c:pt>
                <c:pt idx="58">
                  <c:v>0.71993208831092448</c:v>
                </c:pt>
                <c:pt idx="59">
                  <c:v>0.71896430389084476</c:v>
                </c:pt>
                <c:pt idx="60">
                  <c:v>0.71830684688429258</c:v>
                </c:pt>
              </c:numCache>
            </c:numRef>
          </c:val>
          <c:smooth val="0"/>
          <c:extLst>
            <c:ext xmlns:c16="http://schemas.microsoft.com/office/drawing/2014/chart" uri="{C3380CC4-5D6E-409C-BE32-E72D297353CC}">
              <c16:uniqueId val="{00000003-34AA-4704-AE15-E9362EF8AC66}"/>
            </c:ext>
          </c:extLst>
        </c:ser>
        <c:dLbls>
          <c:showLegendKey val="0"/>
          <c:showVal val="0"/>
          <c:showCatName val="0"/>
          <c:showSerName val="0"/>
          <c:showPercent val="0"/>
          <c:showBubbleSize val="0"/>
        </c:dLbls>
        <c:smooth val="0"/>
        <c:axId val="184074624"/>
        <c:axId val="184076544"/>
      </c:lineChart>
      <c:catAx>
        <c:axId val="184074624"/>
        <c:scaling>
          <c:orientation val="minMax"/>
        </c:scaling>
        <c:delete val="0"/>
        <c:axPos val="b"/>
        <c:title>
          <c:tx>
            <c:rich>
              <a:bodyPr/>
              <a:lstStyle/>
              <a:p>
                <a:pPr>
                  <a:defRPr/>
                </a:pPr>
                <a:r>
                  <a:rPr lang="en-US"/>
                  <a:t>génération</a:t>
                </a:r>
              </a:p>
            </c:rich>
          </c:tx>
          <c:layout>
            <c:manualLayout>
              <c:xMode val="edge"/>
              <c:yMode val="edge"/>
              <c:x val="0.20900316031924582"/>
              <c:y val="0.61022032573345353"/>
            </c:manualLayout>
          </c:layout>
          <c:overlay val="0"/>
        </c:title>
        <c:numFmt formatCode="General" sourceLinked="1"/>
        <c:majorTickMark val="out"/>
        <c:minorTickMark val="none"/>
        <c:tickLblPos val="nextTo"/>
        <c:txPr>
          <a:bodyPr rot="-5400000" vert="horz"/>
          <a:lstStyle/>
          <a:p>
            <a:pPr>
              <a:defRPr/>
            </a:pPr>
            <a:endParaRPr lang="fr-FR"/>
          </a:p>
        </c:txPr>
        <c:crossAx val="184076544"/>
        <c:crosses val="autoZero"/>
        <c:auto val="1"/>
        <c:lblAlgn val="ctr"/>
        <c:lblOffset val="100"/>
        <c:tickLblSkip val="10"/>
        <c:noMultiLvlLbl val="0"/>
      </c:catAx>
      <c:valAx>
        <c:axId val="184076544"/>
        <c:scaling>
          <c:orientation val="minMax"/>
          <c:max val="0.9"/>
          <c:min val="0.60000000000000009"/>
        </c:scaling>
        <c:delete val="0"/>
        <c:axPos val="l"/>
        <c:majorGridlines/>
        <c:title>
          <c:tx>
            <c:rich>
              <a:bodyPr rot="-5400000" vert="horz"/>
              <a:lstStyle/>
              <a:p>
                <a:pPr>
                  <a:defRPr/>
                </a:pPr>
                <a:r>
                  <a:rPr lang="en-US"/>
                  <a:t>en % du dernier salaire net</a:t>
                </a:r>
              </a:p>
            </c:rich>
          </c:tx>
          <c:layout>
            <c:manualLayout>
              <c:xMode val="edge"/>
              <c:yMode val="edge"/>
              <c:x val="1.8882333585852787E-3"/>
              <c:y val="2.7167942508835221E-2"/>
            </c:manualLayout>
          </c:layout>
          <c:overlay val="0"/>
        </c:title>
        <c:numFmt formatCode="0%" sourceLinked="0"/>
        <c:majorTickMark val="out"/>
        <c:minorTickMark val="none"/>
        <c:tickLblPos val="nextTo"/>
        <c:crossAx val="184074624"/>
        <c:crosses val="autoZero"/>
        <c:crossBetween val="between"/>
        <c:majorUnit val="5.000000000000001E-2"/>
      </c:valAx>
    </c:plotArea>
    <c:legend>
      <c:legendPos val="b"/>
      <c:layout>
        <c:manualLayout>
          <c:xMode val="edge"/>
          <c:yMode val="edge"/>
          <c:x val="1.6152222222222221E-2"/>
          <c:y val="0.91275263637528725"/>
          <c:w val="0.97710296296296295"/>
          <c:h val="8.7247363624712762E-2"/>
        </c:manualLayout>
      </c:layout>
      <c:overlay val="0"/>
    </c:legend>
    <c:plotVisOnly val="1"/>
    <c:dispBlanksAs val="gap"/>
    <c:showDLblsOverMax val="0"/>
  </c:chart>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571658134569913"/>
          <c:y val="5.2222962962962964E-2"/>
          <c:w val="0.78975352570724577"/>
          <c:h val="0.67868024937681803"/>
        </c:manualLayout>
      </c:layout>
      <c:lineChart>
        <c:grouping val="standard"/>
        <c:varyColors val="0"/>
        <c:ser>
          <c:idx val="1"/>
          <c:order val="0"/>
          <c:tx>
            <c:v>1,8%</c:v>
          </c:tx>
          <c:spPr>
            <a:ln w="22225">
              <a:solidFill>
                <a:srgbClr val="006600"/>
              </a:solidFill>
            </a:ln>
          </c:spPr>
          <c:marker>
            <c:symbol val="none"/>
          </c:marker>
          <c:cat>
            <c:numLit>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Lit>
          </c:cat>
          <c:val>
            <c:numRef>
              <c:f>'Fig 2.58'!$C$5:$BK$5</c:f>
              <c:numCache>
                <c:formatCode>0.0%</c:formatCode>
                <c:ptCount val="61"/>
                <c:pt idx="0">
                  <c:v>0.80000352054159851</c:v>
                </c:pt>
                <c:pt idx="1">
                  <c:v>0.80393891496827519</c:v>
                </c:pt>
                <c:pt idx="2">
                  <c:v>0.78308183046226454</c:v>
                </c:pt>
                <c:pt idx="3">
                  <c:v>0.77979504897317031</c:v>
                </c:pt>
                <c:pt idx="4">
                  <c:v>0.77822238218505624</c:v>
                </c:pt>
                <c:pt idx="5">
                  <c:v>0.78500564659034677</c:v>
                </c:pt>
                <c:pt idx="6">
                  <c:v>0.8031464845904176</c:v>
                </c:pt>
                <c:pt idx="7">
                  <c:v>0.82430414371482608</c:v>
                </c:pt>
                <c:pt idx="8">
                  <c:v>0.83434439364916135</c:v>
                </c:pt>
                <c:pt idx="9">
                  <c:v>0.83424967948287565</c:v>
                </c:pt>
                <c:pt idx="10">
                  <c:v>0.81669969618132521</c:v>
                </c:pt>
                <c:pt idx="11">
                  <c:v>0.83432101820309801</c:v>
                </c:pt>
                <c:pt idx="12">
                  <c:v>0.83567381570236121</c:v>
                </c:pt>
                <c:pt idx="13">
                  <c:v>0.83412372085628761</c:v>
                </c:pt>
                <c:pt idx="14">
                  <c:v>0.82236777226906299</c:v>
                </c:pt>
                <c:pt idx="15">
                  <c:v>0.81852301968574903</c:v>
                </c:pt>
                <c:pt idx="16">
                  <c:v>0.81410063414443012</c:v>
                </c:pt>
                <c:pt idx="17">
                  <c:v>0.81311552207708815</c:v>
                </c:pt>
                <c:pt idx="18">
                  <c:v>0.80033978880294432</c:v>
                </c:pt>
                <c:pt idx="19">
                  <c:v>0.79855166290999224</c:v>
                </c:pt>
                <c:pt idx="20">
                  <c:v>0.80230830960494193</c:v>
                </c:pt>
                <c:pt idx="21">
                  <c:v>0.80373414710686819</c:v>
                </c:pt>
                <c:pt idx="22">
                  <c:v>0.8034503179756245</c:v>
                </c:pt>
                <c:pt idx="23">
                  <c:v>0.80221247267108808</c:v>
                </c:pt>
                <c:pt idx="24">
                  <c:v>0.80070268842283021</c:v>
                </c:pt>
                <c:pt idx="25">
                  <c:v>0.79667239311161386</c:v>
                </c:pt>
                <c:pt idx="26">
                  <c:v>0.79181313533805597</c:v>
                </c:pt>
                <c:pt idx="27">
                  <c:v>0.78800510528375112</c:v>
                </c:pt>
                <c:pt idx="28">
                  <c:v>0.78063277594991043</c:v>
                </c:pt>
                <c:pt idx="29">
                  <c:v>0.77236123652929523</c:v>
                </c:pt>
                <c:pt idx="30">
                  <c:v>0.76498313315762667</c:v>
                </c:pt>
                <c:pt idx="31">
                  <c:v>0.75722409208368002</c:v>
                </c:pt>
                <c:pt idx="32">
                  <c:v>0.74949242928771698</c:v>
                </c:pt>
                <c:pt idx="33">
                  <c:v>0.74302377435681666</c:v>
                </c:pt>
                <c:pt idx="34">
                  <c:v>0.73630124048995371</c:v>
                </c:pt>
                <c:pt idx="35">
                  <c:v>0.72967925919078125</c:v>
                </c:pt>
                <c:pt idx="36">
                  <c:v>0.72322710822567171</c:v>
                </c:pt>
                <c:pt idx="37">
                  <c:v>0.71728956099124763</c:v>
                </c:pt>
                <c:pt idx="38">
                  <c:v>0.71184294369875734</c:v>
                </c:pt>
                <c:pt idx="39">
                  <c:v>0.70662539219156817</c:v>
                </c:pt>
                <c:pt idx="40">
                  <c:v>0.7016143266420225</c:v>
                </c:pt>
                <c:pt idx="41">
                  <c:v>0.69688163419046256</c:v>
                </c:pt>
                <c:pt idx="42">
                  <c:v>0.69276746973510706</c:v>
                </c:pt>
                <c:pt idx="43">
                  <c:v>0.6890247279875934</c:v>
                </c:pt>
                <c:pt idx="44">
                  <c:v>0.68542592456461027</c:v>
                </c:pt>
                <c:pt idx="45">
                  <c:v>0.68216065563205863</c:v>
                </c:pt>
                <c:pt idx="46">
                  <c:v>0.67910794004079045</c:v>
                </c:pt>
                <c:pt idx="47">
                  <c:v>0.67648168381688811</c:v>
                </c:pt>
                <c:pt idx="48">
                  <c:v>0.67411721864202301</c:v>
                </c:pt>
                <c:pt idx="49">
                  <c:v>0.67217184685080811</c:v>
                </c:pt>
                <c:pt idx="50">
                  <c:v>0.67037334977540131</c:v>
                </c:pt>
                <c:pt idx="51">
                  <c:v>0.66869977357288579</c:v>
                </c:pt>
                <c:pt idx="52">
                  <c:v>0.66735562420564076</c:v>
                </c:pt>
                <c:pt idx="53">
                  <c:v>0.6661309028940865</c:v>
                </c:pt>
                <c:pt idx="54">
                  <c:v>0.66479043364577106</c:v>
                </c:pt>
                <c:pt idx="55">
                  <c:v>0.66373445161993394</c:v>
                </c:pt>
                <c:pt idx="56">
                  <c:v>0.66249142927325944</c:v>
                </c:pt>
                <c:pt idx="57">
                  <c:v>0.66144227089728569</c:v>
                </c:pt>
                <c:pt idx="58">
                  <c:v>0.66037166978035089</c:v>
                </c:pt>
                <c:pt idx="59">
                  <c:v>0.65947148074261441</c:v>
                </c:pt>
                <c:pt idx="60">
                  <c:v>0.65854091930162539</c:v>
                </c:pt>
              </c:numCache>
            </c:numRef>
          </c:val>
          <c:smooth val="0"/>
          <c:extLst>
            <c:ext xmlns:c16="http://schemas.microsoft.com/office/drawing/2014/chart" uri="{C3380CC4-5D6E-409C-BE32-E72D297353CC}">
              <c16:uniqueId val="{00000000-3BF5-451F-8F9C-5BA2F14FF5A1}"/>
            </c:ext>
          </c:extLst>
        </c:ser>
        <c:ser>
          <c:idx val="2"/>
          <c:order val="1"/>
          <c:tx>
            <c:v>1,5%</c:v>
          </c:tx>
          <c:spPr>
            <a:ln w="22225">
              <a:solidFill>
                <a:schemeClr val="accent5">
                  <a:lumMod val="75000"/>
                </a:schemeClr>
              </a:solidFill>
            </a:ln>
          </c:spPr>
          <c:marker>
            <c:symbol val="none"/>
          </c:marker>
          <c:cat>
            <c:numLit>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Lit>
          </c:cat>
          <c:val>
            <c:numRef>
              <c:f>'Fig 2.58'!$C$6:$BK$6</c:f>
              <c:numCache>
                <c:formatCode>0.0%</c:formatCode>
                <c:ptCount val="61"/>
                <c:pt idx="0">
                  <c:v>0.80000330138081666</c:v>
                </c:pt>
                <c:pt idx="1">
                  <c:v>0.80393754249976135</c:v>
                </c:pt>
                <c:pt idx="2">
                  <c:v>0.78308297471842592</c:v>
                </c:pt>
                <c:pt idx="3">
                  <c:v>0.77979536317186948</c:v>
                </c:pt>
                <c:pt idx="4">
                  <c:v>0.77822381799612572</c:v>
                </c:pt>
                <c:pt idx="5">
                  <c:v>0.78500562046047317</c:v>
                </c:pt>
                <c:pt idx="6">
                  <c:v>0.80314711312340226</c:v>
                </c:pt>
                <c:pt idx="7">
                  <c:v>0.82430329240516897</c:v>
                </c:pt>
                <c:pt idx="8">
                  <c:v>0.83434374725443006</c:v>
                </c:pt>
                <c:pt idx="9">
                  <c:v>0.83425097561879058</c:v>
                </c:pt>
                <c:pt idx="10">
                  <c:v>0.81669996935503764</c:v>
                </c:pt>
                <c:pt idx="11">
                  <c:v>0.83432158924546707</c:v>
                </c:pt>
                <c:pt idx="12">
                  <c:v>0.83567259712416908</c:v>
                </c:pt>
                <c:pt idx="13">
                  <c:v>0.83412597506124453</c:v>
                </c:pt>
                <c:pt idx="14">
                  <c:v>0.82236841525314974</c:v>
                </c:pt>
                <c:pt idx="15">
                  <c:v>0.81852490591111227</c:v>
                </c:pt>
                <c:pt idx="16">
                  <c:v>0.81410076246079965</c:v>
                </c:pt>
                <c:pt idx="17">
                  <c:v>0.81311602115179493</c:v>
                </c:pt>
                <c:pt idx="18">
                  <c:v>0.80033815221426585</c:v>
                </c:pt>
                <c:pt idx="19">
                  <c:v>0.79855166678334411</c:v>
                </c:pt>
                <c:pt idx="20">
                  <c:v>0.80230955315489005</c:v>
                </c:pt>
                <c:pt idx="21">
                  <c:v>0.80397186841812296</c:v>
                </c:pt>
                <c:pt idx="22">
                  <c:v>0.80408784474804484</c:v>
                </c:pt>
                <c:pt idx="23">
                  <c:v>0.80340514913539229</c:v>
                </c:pt>
                <c:pt idx="24">
                  <c:v>0.80262990105930521</c:v>
                </c:pt>
                <c:pt idx="25">
                  <c:v>0.79948864381484364</c:v>
                </c:pt>
                <c:pt idx="26">
                  <c:v>0.7953538979628586</c:v>
                </c:pt>
                <c:pt idx="27">
                  <c:v>0.79276394226331348</c:v>
                </c:pt>
                <c:pt idx="28">
                  <c:v>0.78641739994513771</c:v>
                </c:pt>
                <c:pt idx="29">
                  <c:v>0.77931770243418297</c:v>
                </c:pt>
                <c:pt idx="30">
                  <c:v>0.77326113338769165</c:v>
                </c:pt>
                <c:pt idx="31">
                  <c:v>0.76643587315473805</c:v>
                </c:pt>
                <c:pt idx="32">
                  <c:v>0.75993077820861132</c:v>
                </c:pt>
                <c:pt idx="33">
                  <c:v>0.75468774973883335</c:v>
                </c:pt>
                <c:pt idx="34">
                  <c:v>0.74860959603124433</c:v>
                </c:pt>
                <c:pt idx="35">
                  <c:v>0.74264429788368824</c:v>
                </c:pt>
                <c:pt idx="36">
                  <c:v>0.73713185741444431</c:v>
                </c:pt>
                <c:pt idx="37">
                  <c:v>0.73187390893121984</c:v>
                </c:pt>
                <c:pt idx="38">
                  <c:v>0.72686912523411829</c:v>
                </c:pt>
                <c:pt idx="39">
                  <c:v>0.72210721178743775</c:v>
                </c:pt>
                <c:pt idx="40">
                  <c:v>0.7178532058445205</c:v>
                </c:pt>
                <c:pt idx="41">
                  <c:v>0.71362796251098704</c:v>
                </c:pt>
                <c:pt idx="42">
                  <c:v>0.70980989002360073</c:v>
                </c:pt>
                <c:pt idx="43">
                  <c:v>0.70616276921985954</c:v>
                </c:pt>
                <c:pt idx="44">
                  <c:v>0.7029538669019062</c:v>
                </c:pt>
                <c:pt idx="45">
                  <c:v>0.69964585320531159</c:v>
                </c:pt>
                <c:pt idx="46">
                  <c:v>0.696839519128301</c:v>
                </c:pt>
                <c:pt idx="47">
                  <c:v>0.69428025419763906</c:v>
                </c:pt>
                <c:pt idx="48">
                  <c:v>0.69227034432637546</c:v>
                </c:pt>
                <c:pt idx="49">
                  <c:v>0.69027346145936097</c:v>
                </c:pt>
                <c:pt idx="50">
                  <c:v>0.68849256737188413</c:v>
                </c:pt>
                <c:pt idx="51">
                  <c:v>0.6871116082725397</c:v>
                </c:pt>
                <c:pt idx="52">
                  <c:v>0.68568899283909679</c:v>
                </c:pt>
                <c:pt idx="53">
                  <c:v>0.68445308820092443</c:v>
                </c:pt>
                <c:pt idx="54">
                  <c:v>0.68313945875378257</c:v>
                </c:pt>
                <c:pt idx="55">
                  <c:v>0.68197845827811054</c:v>
                </c:pt>
                <c:pt idx="56">
                  <c:v>0.68088374258710949</c:v>
                </c:pt>
                <c:pt idx="57">
                  <c:v>0.6796527416877125</c:v>
                </c:pt>
                <c:pt idx="58">
                  <c:v>0.67864228568236762</c:v>
                </c:pt>
                <c:pt idx="59">
                  <c:v>0.67767004042085099</c:v>
                </c:pt>
                <c:pt idx="60">
                  <c:v>0.67690958006802915</c:v>
                </c:pt>
              </c:numCache>
            </c:numRef>
          </c:val>
          <c:smooth val="0"/>
          <c:extLst>
            <c:ext xmlns:c16="http://schemas.microsoft.com/office/drawing/2014/chart" uri="{C3380CC4-5D6E-409C-BE32-E72D297353CC}">
              <c16:uniqueId val="{00000001-3BF5-451F-8F9C-5BA2F14FF5A1}"/>
            </c:ext>
          </c:extLst>
        </c:ser>
        <c:ser>
          <c:idx val="3"/>
          <c:order val="2"/>
          <c:tx>
            <c:v>1,3%</c:v>
          </c:tx>
          <c:spPr>
            <a:ln w="22225">
              <a:solidFill>
                <a:schemeClr val="accent6">
                  <a:lumMod val="75000"/>
                </a:schemeClr>
              </a:solidFill>
            </a:ln>
          </c:spPr>
          <c:marker>
            <c:symbol val="none"/>
          </c:marker>
          <c:cat>
            <c:numLit>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Lit>
          </c:cat>
          <c:val>
            <c:numRef>
              <c:f>'Fig 2.58'!$C$7:$BK$7</c:f>
              <c:numCache>
                <c:formatCode>0.0%</c:formatCode>
                <c:ptCount val="61"/>
                <c:pt idx="0">
                  <c:v>0.80000287911426682</c:v>
                </c:pt>
                <c:pt idx="1">
                  <c:v>0.80393579414631844</c:v>
                </c:pt>
                <c:pt idx="2">
                  <c:v>0.78307995613324932</c:v>
                </c:pt>
                <c:pt idx="3">
                  <c:v>0.77979395834942222</c:v>
                </c:pt>
                <c:pt idx="4">
                  <c:v>0.77822311847908987</c:v>
                </c:pt>
                <c:pt idx="5">
                  <c:v>0.78500728114723062</c:v>
                </c:pt>
                <c:pt idx="6">
                  <c:v>0.80314607872372035</c:v>
                </c:pt>
                <c:pt idx="7">
                  <c:v>0.82430512406227208</c:v>
                </c:pt>
                <c:pt idx="8">
                  <c:v>0.83434470166583785</c:v>
                </c:pt>
                <c:pt idx="9">
                  <c:v>0.83425201685243333</c:v>
                </c:pt>
                <c:pt idx="10">
                  <c:v>0.81669775770937592</c:v>
                </c:pt>
                <c:pt idx="11">
                  <c:v>0.83432210595853562</c:v>
                </c:pt>
                <c:pt idx="12">
                  <c:v>0.83567372438523257</c:v>
                </c:pt>
                <c:pt idx="13">
                  <c:v>0.8341255725920278</c:v>
                </c:pt>
                <c:pt idx="14">
                  <c:v>0.82236782862796609</c:v>
                </c:pt>
                <c:pt idx="15">
                  <c:v>0.81852556935933174</c:v>
                </c:pt>
                <c:pt idx="16">
                  <c:v>0.81409980306503238</c:v>
                </c:pt>
                <c:pt idx="17">
                  <c:v>0.81311524074010644</c:v>
                </c:pt>
                <c:pt idx="18">
                  <c:v>0.80033855275556087</c:v>
                </c:pt>
                <c:pt idx="19">
                  <c:v>0.7985526714677692</c:v>
                </c:pt>
                <c:pt idx="20">
                  <c:v>0.80230939537542389</c:v>
                </c:pt>
                <c:pt idx="21">
                  <c:v>0.80413078080899247</c:v>
                </c:pt>
                <c:pt idx="22">
                  <c:v>0.80450638958694343</c:v>
                </c:pt>
                <c:pt idx="23">
                  <c:v>0.80421477671426556</c:v>
                </c:pt>
                <c:pt idx="24">
                  <c:v>0.80392144853016279</c:v>
                </c:pt>
                <c:pt idx="25">
                  <c:v>0.80137844204350372</c:v>
                </c:pt>
                <c:pt idx="26">
                  <c:v>0.79762989287709418</c:v>
                </c:pt>
                <c:pt idx="27">
                  <c:v>0.79585579164414788</c:v>
                </c:pt>
                <c:pt idx="28">
                  <c:v>0.79011069158245073</c:v>
                </c:pt>
                <c:pt idx="29">
                  <c:v>0.78431837986221686</c:v>
                </c:pt>
                <c:pt idx="30">
                  <c:v>0.77904485720650318</c:v>
                </c:pt>
                <c:pt idx="31">
                  <c:v>0.77295421967015066</c:v>
                </c:pt>
                <c:pt idx="32">
                  <c:v>0.76690216811903589</c:v>
                </c:pt>
                <c:pt idx="33">
                  <c:v>0.76239835232616948</c:v>
                </c:pt>
                <c:pt idx="34">
                  <c:v>0.75706410325824025</c:v>
                </c:pt>
                <c:pt idx="35">
                  <c:v>0.75182708682287602</c:v>
                </c:pt>
                <c:pt idx="36">
                  <c:v>0.7467755761700684</c:v>
                </c:pt>
                <c:pt idx="37">
                  <c:v>0.74198136785655133</c:v>
                </c:pt>
                <c:pt idx="38">
                  <c:v>0.73718275656051158</c:v>
                </c:pt>
                <c:pt idx="39">
                  <c:v>0.73292130093023777</c:v>
                </c:pt>
                <c:pt idx="40">
                  <c:v>0.72890455757937556</c:v>
                </c:pt>
                <c:pt idx="41">
                  <c:v>0.72493997533708376</c:v>
                </c:pt>
                <c:pt idx="42">
                  <c:v>0.72140335673110434</c:v>
                </c:pt>
                <c:pt idx="43">
                  <c:v>0.71805960599378682</c:v>
                </c:pt>
                <c:pt idx="44">
                  <c:v>0.71492650553843973</c:v>
                </c:pt>
                <c:pt idx="45">
                  <c:v>0.71196207035746006</c:v>
                </c:pt>
                <c:pt idx="46">
                  <c:v>0.70928937346342691</c:v>
                </c:pt>
                <c:pt idx="47">
                  <c:v>0.70688646395317667</c:v>
                </c:pt>
                <c:pt idx="48">
                  <c:v>0.70483714256304464</c:v>
                </c:pt>
                <c:pt idx="49">
                  <c:v>0.70282733909357931</c:v>
                </c:pt>
                <c:pt idx="50">
                  <c:v>0.70129588576556356</c:v>
                </c:pt>
                <c:pt idx="51">
                  <c:v>0.69974302516646569</c:v>
                </c:pt>
                <c:pt idx="52">
                  <c:v>0.69841287458104706</c:v>
                </c:pt>
                <c:pt idx="53">
                  <c:v>0.69707232047790257</c:v>
                </c:pt>
                <c:pt idx="54">
                  <c:v>0.69591186719811082</c:v>
                </c:pt>
                <c:pt idx="55">
                  <c:v>0.69471360265916637</c:v>
                </c:pt>
                <c:pt idx="56">
                  <c:v>0.69340439826218092</c:v>
                </c:pt>
                <c:pt idx="57">
                  <c:v>0.69220428334708772</c:v>
                </c:pt>
                <c:pt idx="58">
                  <c:v>0.69126429849424154</c:v>
                </c:pt>
                <c:pt idx="59">
                  <c:v>0.69038414528385994</c:v>
                </c:pt>
                <c:pt idx="60">
                  <c:v>0.6895459425833409</c:v>
                </c:pt>
              </c:numCache>
            </c:numRef>
          </c:val>
          <c:smooth val="0"/>
          <c:extLst>
            <c:ext xmlns:c16="http://schemas.microsoft.com/office/drawing/2014/chart" uri="{C3380CC4-5D6E-409C-BE32-E72D297353CC}">
              <c16:uniqueId val="{00000002-3BF5-451F-8F9C-5BA2F14FF5A1}"/>
            </c:ext>
          </c:extLst>
        </c:ser>
        <c:ser>
          <c:idx val="4"/>
          <c:order val="3"/>
          <c:tx>
            <c:v>1%</c:v>
          </c:tx>
          <c:spPr>
            <a:ln w="22225">
              <a:solidFill>
                <a:srgbClr val="800000"/>
              </a:solidFill>
            </a:ln>
          </c:spPr>
          <c:marker>
            <c:symbol val="none"/>
          </c:marker>
          <c:cat>
            <c:numLit>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Lit>
          </c:cat>
          <c:val>
            <c:numRef>
              <c:f>'Fig 2.58'!$C$8:$BK$8</c:f>
              <c:numCache>
                <c:formatCode>0.0%</c:formatCode>
                <c:ptCount val="61"/>
                <c:pt idx="0">
                  <c:v>0.80000501986498718</c:v>
                </c:pt>
                <c:pt idx="1">
                  <c:v>0.80393774929319239</c:v>
                </c:pt>
                <c:pt idx="2">
                  <c:v>0.78308340376804464</c:v>
                </c:pt>
                <c:pt idx="3">
                  <c:v>0.77979302728152178</c:v>
                </c:pt>
                <c:pt idx="4">
                  <c:v>0.77822183679476586</c:v>
                </c:pt>
                <c:pt idx="5">
                  <c:v>0.78500694668180648</c:v>
                </c:pt>
                <c:pt idx="6">
                  <c:v>0.80314466984192279</c:v>
                </c:pt>
                <c:pt idx="7">
                  <c:v>0.82430300973013582</c:v>
                </c:pt>
                <c:pt idx="8">
                  <c:v>0.83434236433013143</c:v>
                </c:pt>
                <c:pt idx="9">
                  <c:v>0.83424986967939696</c:v>
                </c:pt>
                <c:pt idx="10">
                  <c:v>0.81670063675417648</c:v>
                </c:pt>
                <c:pt idx="11">
                  <c:v>0.83432008350740205</c:v>
                </c:pt>
                <c:pt idx="12">
                  <c:v>0.83567432141495768</c:v>
                </c:pt>
                <c:pt idx="13">
                  <c:v>0.8341253129749473</c:v>
                </c:pt>
                <c:pt idx="14">
                  <c:v>0.82236566562301494</c:v>
                </c:pt>
                <c:pt idx="15">
                  <c:v>0.81852442965496686</c:v>
                </c:pt>
                <c:pt idx="16">
                  <c:v>0.81409890548654473</c:v>
                </c:pt>
                <c:pt idx="17">
                  <c:v>0.81311535695214987</c:v>
                </c:pt>
                <c:pt idx="18">
                  <c:v>0.80034024989194708</c:v>
                </c:pt>
                <c:pt idx="19">
                  <c:v>0.79855127810443349</c:v>
                </c:pt>
                <c:pt idx="20">
                  <c:v>0.8023076073461447</c:v>
                </c:pt>
                <c:pt idx="21">
                  <c:v>0.80436833918448181</c:v>
                </c:pt>
                <c:pt idx="22">
                  <c:v>0.805145910439102</c:v>
                </c:pt>
                <c:pt idx="23">
                  <c:v>0.80542974675297285</c:v>
                </c:pt>
                <c:pt idx="24">
                  <c:v>0.80589262540033324</c:v>
                </c:pt>
                <c:pt idx="25">
                  <c:v>0.80393720239054667</c:v>
                </c:pt>
                <c:pt idx="26">
                  <c:v>0.80125364258558029</c:v>
                </c:pt>
                <c:pt idx="27">
                  <c:v>0.80041207694464878</c:v>
                </c:pt>
                <c:pt idx="28">
                  <c:v>0.79605587353755813</c:v>
                </c:pt>
                <c:pt idx="29">
                  <c:v>0.79150157954810274</c:v>
                </c:pt>
                <c:pt idx="30">
                  <c:v>0.78760046360018021</c:v>
                </c:pt>
                <c:pt idx="31">
                  <c:v>0.78281491689912308</c:v>
                </c:pt>
                <c:pt idx="32">
                  <c:v>0.77806247993498812</c:v>
                </c:pt>
                <c:pt idx="33">
                  <c:v>0.77455094432020721</c:v>
                </c:pt>
                <c:pt idx="34">
                  <c:v>0.76991110490370307</c:v>
                </c:pt>
                <c:pt idx="35">
                  <c:v>0.76568552042596305</c:v>
                </c:pt>
                <c:pt idx="36">
                  <c:v>0.76135427074901041</c:v>
                </c:pt>
                <c:pt idx="37">
                  <c:v>0.75729722000773469</c:v>
                </c:pt>
                <c:pt idx="38">
                  <c:v>0.75352636077358415</c:v>
                </c:pt>
                <c:pt idx="39">
                  <c:v>0.74974539001522389</c:v>
                </c:pt>
                <c:pt idx="40">
                  <c:v>0.7462431803460835</c:v>
                </c:pt>
                <c:pt idx="41">
                  <c:v>0.74279062080075375</c:v>
                </c:pt>
                <c:pt idx="42">
                  <c:v>0.73952866733014189</c:v>
                </c:pt>
                <c:pt idx="43">
                  <c:v>0.73676211140829406</c:v>
                </c:pt>
                <c:pt idx="44">
                  <c:v>0.73397258127836007</c:v>
                </c:pt>
                <c:pt idx="45">
                  <c:v>0.73137842450114554</c:v>
                </c:pt>
                <c:pt idx="46">
                  <c:v>0.72884517538529492</c:v>
                </c:pt>
                <c:pt idx="47">
                  <c:v>0.72636319945840355</c:v>
                </c:pt>
                <c:pt idx="48">
                  <c:v>0.72455231090501626</c:v>
                </c:pt>
                <c:pt idx="49">
                  <c:v>0.72280362826875721</c:v>
                </c:pt>
                <c:pt idx="50">
                  <c:v>0.72108556633881438</c:v>
                </c:pt>
                <c:pt idx="51">
                  <c:v>0.71963813496836626</c:v>
                </c:pt>
                <c:pt idx="52">
                  <c:v>0.71820436166287138</c:v>
                </c:pt>
                <c:pt idx="53">
                  <c:v>0.71705053658691575</c:v>
                </c:pt>
                <c:pt idx="54">
                  <c:v>0.71587303879550801</c:v>
                </c:pt>
                <c:pt idx="55">
                  <c:v>0.7146927822519995</c:v>
                </c:pt>
                <c:pt idx="56">
                  <c:v>0.71343665190852124</c:v>
                </c:pt>
                <c:pt idx="57">
                  <c:v>0.71234313753600764</c:v>
                </c:pt>
                <c:pt idx="58">
                  <c:v>0.71109211781849735</c:v>
                </c:pt>
                <c:pt idx="59">
                  <c:v>0.71017295662948565</c:v>
                </c:pt>
                <c:pt idx="60">
                  <c:v>0.7095575243520037</c:v>
                </c:pt>
              </c:numCache>
            </c:numRef>
          </c:val>
          <c:smooth val="0"/>
          <c:extLst>
            <c:ext xmlns:c16="http://schemas.microsoft.com/office/drawing/2014/chart" uri="{C3380CC4-5D6E-409C-BE32-E72D297353CC}">
              <c16:uniqueId val="{00000003-3BF5-451F-8F9C-5BA2F14FF5A1}"/>
            </c:ext>
          </c:extLst>
        </c:ser>
        <c:dLbls>
          <c:showLegendKey val="0"/>
          <c:showVal val="0"/>
          <c:showCatName val="0"/>
          <c:showSerName val="0"/>
          <c:showPercent val="0"/>
          <c:showBubbleSize val="0"/>
        </c:dLbls>
        <c:smooth val="0"/>
        <c:axId val="184132352"/>
        <c:axId val="184134272"/>
      </c:lineChart>
      <c:catAx>
        <c:axId val="184132352"/>
        <c:scaling>
          <c:orientation val="minMax"/>
        </c:scaling>
        <c:delete val="0"/>
        <c:axPos val="b"/>
        <c:title>
          <c:tx>
            <c:rich>
              <a:bodyPr/>
              <a:lstStyle/>
              <a:p>
                <a:pPr>
                  <a:defRPr/>
                </a:pPr>
                <a:r>
                  <a:rPr lang="en-US"/>
                  <a:t>génération</a:t>
                </a:r>
              </a:p>
            </c:rich>
          </c:tx>
          <c:layout>
            <c:manualLayout>
              <c:xMode val="edge"/>
              <c:yMode val="edge"/>
              <c:x val="0.20900316031924582"/>
              <c:y val="0.61022032573345353"/>
            </c:manualLayout>
          </c:layout>
          <c:overlay val="0"/>
        </c:title>
        <c:numFmt formatCode="General" sourceLinked="1"/>
        <c:majorTickMark val="out"/>
        <c:minorTickMark val="none"/>
        <c:tickLblPos val="nextTo"/>
        <c:txPr>
          <a:bodyPr rot="-5400000" vert="horz"/>
          <a:lstStyle/>
          <a:p>
            <a:pPr>
              <a:defRPr/>
            </a:pPr>
            <a:endParaRPr lang="fr-FR"/>
          </a:p>
        </c:txPr>
        <c:crossAx val="184134272"/>
        <c:crosses val="autoZero"/>
        <c:auto val="1"/>
        <c:lblAlgn val="ctr"/>
        <c:lblOffset val="100"/>
        <c:tickLblSkip val="10"/>
        <c:noMultiLvlLbl val="0"/>
      </c:catAx>
      <c:valAx>
        <c:axId val="184134272"/>
        <c:scaling>
          <c:orientation val="minMax"/>
          <c:max val="0.9"/>
          <c:min val="0.60000000000000009"/>
        </c:scaling>
        <c:delete val="0"/>
        <c:axPos val="l"/>
        <c:majorGridlines/>
        <c:title>
          <c:tx>
            <c:rich>
              <a:bodyPr rot="-5400000" vert="horz"/>
              <a:lstStyle/>
              <a:p>
                <a:pPr>
                  <a:defRPr/>
                </a:pPr>
                <a:r>
                  <a:rPr lang="en-US"/>
                  <a:t>en % du dernier salaire net</a:t>
                </a:r>
              </a:p>
            </c:rich>
          </c:tx>
          <c:layout>
            <c:manualLayout>
              <c:xMode val="edge"/>
              <c:yMode val="edge"/>
              <c:x val="1.8882333585852787E-3"/>
              <c:y val="2.7167942508835221E-2"/>
            </c:manualLayout>
          </c:layout>
          <c:overlay val="0"/>
        </c:title>
        <c:numFmt formatCode="0%" sourceLinked="0"/>
        <c:majorTickMark val="out"/>
        <c:minorTickMark val="none"/>
        <c:tickLblPos val="nextTo"/>
        <c:crossAx val="184132352"/>
        <c:crosses val="autoZero"/>
        <c:crossBetween val="between"/>
        <c:majorUnit val="5.000000000000001E-2"/>
      </c:valAx>
    </c:plotArea>
    <c:legend>
      <c:legendPos val="b"/>
      <c:layout>
        <c:manualLayout>
          <c:xMode val="edge"/>
          <c:yMode val="edge"/>
          <c:x val="1.6152222222222221E-2"/>
          <c:y val="0.91275263637528725"/>
          <c:w val="0.97710296296296295"/>
          <c:h val="8.7247363624712762E-2"/>
        </c:manualLayout>
      </c:layout>
      <c:overlay val="0"/>
    </c:legend>
    <c:plotVisOnly val="1"/>
    <c:dispBlanksAs val="gap"/>
    <c:showDLblsOverMax val="0"/>
  </c:chart>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92979002624672"/>
          <c:y val="3.5880555555555554E-2"/>
          <c:w val="0.85703783902012254"/>
          <c:h val="0.71216990740740738"/>
        </c:manualLayout>
      </c:layout>
      <c:lineChart>
        <c:grouping val="standard"/>
        <c:varyColors val="0"/>
        <c:ser>
          <c:idx val="1"/>
          <c:order val="0"/>
          <c:tx>
            <c:v>1,8</c:v>
          </c:tx>
          <c:spPr>
            <a:ln w="28575">
              <a:solidFill>
                <a:srgbClr val="006600"/>
              </a:solidFill>
            </a:ln>
          </c:spPr>
          <c:marker>
            <c:symbol val="none"/>
          </c:marker>
          <c:cat>
            <c:numRef>
              <c:f>'Fig 2.59'!$C$4:$BK$4</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2.59'!$C$5:$BK$5</c:f>
              <c:numCache>
                <c:formatCode>0.00</c:formatCode>
                <c:ptCount val="61"/>
                <c:pt idx="0">
                  <c:v>1.2313072965954928</c:v>
                </c:pt>
                <c:pt idx="1">
                  <c:v>1.2365056217147157</c:v>
                </c:pt>
                <c:pt idx="2">
                  <c:v>1.2397745035019816</c:v>
                </c:pt>
                <c:pt idx="3">
                  <c:v>1.2462810337821757</c:v>
                </c:pt>
                <c:pt idx="4">
                  <c:v>1.2774772595544899</c:v>
                </c:pt>
                <c:pt idx="5">
                  <c:v>1.2817148946363197</c:v>
                </c:pt>
                <c:pt idx="6">
                  <c:v>1.3133838837980922</c:v>
                </c:pt>
                <c:pt idx="7">
                  <c:v>1.3174538500318218</c:v>
                </c:pt>
                <c:pt idx="8">
                  <c:v>1.3435796128779069</c:v>
                </c:pt>
                <c:pt idx="9">
                  <c:v>1.2772049671811903</c:v>
                </c:pt>
                <c:pt idx="10">
                  <c:v>1.2360374413693243</c:v>
                </c:pt>
                <c:pt idx="11">
                  <c:v>1.2048174183348432</c:v>
                </c:pt>
                <c:pt idx="12">
                  <c:v>1.1953134427900365</c:v>
                </c:pt>
                <c:pt idx="13">
                  <c:v>1.1932897507786229</c:v>
                </c:pt>
                <c:pt idx="14">
                  <c:v>1.1889751124940438</c:v>
                </c:pt>
                <c:pt idx="15">
                  <c:v>1.1841855463033051</c:v>
                </c:pt>
                <c:pt idx="16">
                  <c:v>1.1897442323980962</c:v>
                </c:pt>
                <c:pt idx="17">
                  <c:v>1.1968125052771339</c:v>
                </c:pt>
                <c:pt idx="18">
                  <c:v>1.1756693609861602</c:v>
                </c:pt>
                <c:pt idx="19">
                  <c:v>1.1493872056251564</c:v>
                </c:pt>
                <c:pt idx="20">
                  <c:v>1.1302784651360953</c:v>
                </c:pt>
                <c:pt idx="21">
                  <c:v>1.1379991795277837</c:v>
                </c:pt>
                <c:pt idx="22">
                  <c:v>1.1434664039504714</c:v>
                </c:pt>
                <c:pt idx="23">
                  <c:v>1.1494273807155317</c:v>
                </c:pt>
                <c:pt idx="24">
                  <c:v>1.1369687597946965</c:v>
                </c:pt>
                <c:pt idx="25">
                  <c:v>1.1425290096180725</c:v>
                </c:pt>
                <c:pt idx="26">
                  <c:v>1.1487088941678829</c:v>
                </c:pt>
                <c:pt idx="27">
                  <c:v>1.1565479998112402</c:v>
                </c:pt>
                <c:pt idx="28">
                  <c:v>1.142676291903352</c:v>
                </c:pt>
                <c:pt idx="29">
                  <c:v>1.1491042897943831</c:v>
                </c:pt>
                <c:pt idx="30">
                  <c:v>1.1586135797696873</c:v>
                </c:pt>
                <c:pt idx="31">
                  <c:v>1.167505555865894</c:v>
                </c:pt>
                <c:pt idx="32">
                  <c:v>1.1763852245859421</c:v>
                </c:pt>
                <c:pt idx="33">
                  <c:v>1.1668052670232596</c:v>
                </c:pt>
                <c:pt idx="34">
                  <c:v>1.1770610291115569</c:v>
                </c:pt>
                <c:pt idx="35">
                  <c:v>1.1874715918148575</c:v>
                </c:pt>
                <c:pt idx="36">
                  <c:v>1.1981569217631822</c:v>
                </c:pt>
                <c:pt idx="37">
                  <c:v>1.2097100628597055</c:v>
                </c:pt>
                <c:pt idx="38">
                  <c:v>1.2221337715491769</c:v>
                </c:pt>
                <c:pt idx="39">
                  <c:v>1.2350131402087807</c:v>
                </c:pt>
                <c:pt idx="40">
                  <c:v>1.2483275791371546</c:v>
                </c:pt>
                <c:pt idx="41">
                  <c:v>1.2622253962985943</c:v>
                </c:pt>
                <c:pt idx="42">
                  <c:v>1.2773595498118779</c:v>
                </c:pt>
                <c:pt idx="43">
                  <c:v>1.2933267469796237</c:v>
                </c:pt>
                <c:pt idx="44">
                  <c:v>1.309729939899233</c:v>
                </c:pt>
                <c:pt idx="45">
                  <c:v>1.3269534082787813</c:v>
                </c:pt>
                <c:pt idx="46">
                  <c:v>1.3447934746362558</c:v>
                </c:pt>
                <c:pt idx="47">
                  <c:v>1.3637055411636241</c:v>
                </c:pt>
                <c:pt idx="48">
                  <c:v>1.3833999675081541</c:v>
                </c:pt>
                <c:pt idx="49">
                  <c:v>1.4042370823873995</c:v>
                </c:pt>
                <c:pt idx="50">
                  <c:v>1.4256884714690503</c:v>
                </c:pt>
                <c:pt idx="51">
                  <c:v>1.4477275900466626</c:v>
                </c:pt>
                <c:pt idx="52">
                  <c:v>1.4708242369694065</c:v>
                </c:pt>
                <c:pt idx="53">
                  <c:v>1.4945512518061477</c:v>
                </c:pt>
                <c:pt idx="54">
                  <c:v>1.5183915220656712</c:v>
                </c:pt>
                <c:pt idx="55">
                  <c:v>1.5432672765349271</c:v>
                </c:pt>
                <c:pt idx="56">
                  <c:v>1.5681038786372028</c:v>
                </c:pt>
                <c:pt idx="57">
                  <c:v>1.593801711632268</c:v>
                </c:pt>
                <c:pt idx="58">
                  <c:v>1.6198640028144409</c:v>
                </c:pt>
                <c:pt idx="59">
                  <c:v>1.6467736826522084</c:v>
                </c:pt>
                <c:pt idx="60">
                  <c:v>1.6740500665771529</c:v>
                </c:pt>
              </c:numCache>
            </c:numRef>
          </c:val>
          <c:smooth val="0"/>
          <c:extLst>
            <c:ext xmlns:c16="http://schemas.microsoft.com/office/drawing/2014/chart" uri="{C3380CC4-5D6E-409C-BE32-E72D297353CC}">
              <c16:uniqueId val="{00000000-6199-4956-B047-935F1E4F795F}"/>
            </c:ext>
          </c:extLst>
        </c:ser>
        <c:ser>
          <c:idx val="2"/>
          <c:order val="1"/>
          <c:tx>
            <c:v>1,5</c:v>
          </c:tx>
          <c:spPr>
            <a:ln w="28575">
              <a:solidFill>
                <a:schemeClr val="accent5">
                  <a:lumMod val="75000"/>
                </a:schemeClr>
              </a:solidFill>
            </a:ln>
          </c:spPr>
          <c:marker>
            <c:symbol val="none"/>
          </c:marker>
          <c:cat>
            <c:numRef>
              <c:f>'Fig 2.59'!$C$4:$BK$4</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2.59'!$C$6:$BK$6</c:f>
              <c:numCache>
                <c:formatCode>0.00</c:formatCode>
                <c:ptCount val="61"/>
                <c:pt idx="0">
                  <c:v>1.2313069592791399</c:v>
                </c:pt>
                <c:pt idx="1">
                  <c:v>1.2365035107769302</c:v>
                </c:pt>
                <c:pt idx="2">
                  <c:v>1.2397763150873855</c:v>
                </c:pt>
                <c:pt idx="3">
                  <c:v>1.2462815359396082</c:v>
                </c:pt>
                <c:pt idx="4">
                  <c:v>1.2774796164848896</c:v>
                </c:pt>
                <c:pt idx="5">
                  <c:v>1.2817148519728714</c:v>
                </c:pt>
                <c:pt idx="6">
                  <c:v>1.3133849116368588</c:v>
                </c:pt>
                <c:pt idx="7">
                  <c:v>1.3174524894160906</c:v>
                </c:pt>
                <c:pt idx="8">
                  <c:v>1.343578571961483</c:v>
                </c:pt>
                <c:pt idx="9">
                  <c:v>1.2772069515166589</c:v>
                </c:pt>
                <c:pt idx="10">
                  <c:v>1.2360378548051782</c:v>
                </c:pt>
                <c:pt idx="11">
                  <c:v>1.2048182429596312</c:v>
                </c:pt>
                <c:pt idx="12">
                  <c:v>1.1953116997859281</c:v>
                </c:pt>
                <c:pt idx="13">
                  <c:v>1.1932929756235759</c:v>
                </c:pt>
                <c:pt idx="14">
                  <c:v>1.1889760421171429</c:v>
                </c:pt>
                <c:pt idx="15">
                  <c:v>1.1841882751707389</c:v>
                </c:pt>
                <c:pt idx="16">
                  <c:v>1.1897444199224076</c:v>
                </c:pt>
                <c:pt idx="17">
                  <c:v>1.1968132398576872</c:v>
                </c:pt>
                <c:pt idx="18">
                  <c:v>1.1756669568983049</c:v>
                </c:pt>
                <c:pt idx="19">
                  <c:v>1.1493872112002261</c:v>
                </c:pt>
                <c:pt idx="20">
                  <c:v>1.1302802170283668</c:v>
                </c:pt>
                <c:pt idx="21">
                  <c:v>1.1379984154574796</c:v>
                </c:pt>
                <c:pt idx="22">
                  <c:v>1.143354365568066</c:v>
                </c:pt>
                <c:pt idx="23">
                  <c:v>1.1490851506891051</c:v>
                </c:pt>
                <c:pt idx="24">
                  <c:v>1.1363228069858806</c:v>
                </c:pt>
                <c:pt idx="25">
                  <c:v>1.1414690081028358</c:v>
                </c:pt>
                <c:pt idx="26">
                  <c:v>1.1466719275018398</c:v>
                </c:pt>
                <c:pt idx="27">
                  <c:v>1.15389976962854</c:v>
                </c:pt>
                <c:pt idx="28">
                  <c:v>1.1389141463010082</c:v>
                </c:pt>
                <c:pt idx="29">
                  <c:v>1.1440890852294152</c:v>
                </c:pt>
                <c:pt idx="30">
                  <c:v>1.1522256125805579</c:v>
                </c:pt>
                <c:pt idx="31">
                  <c:v>1.1591862184695729</c:v>
                </c:pt>
                <c:pt idx="32">
                  <c:v>1.1665878851499407</c:v>
                </c:pt>
                <c:pt idx="33">
                  <c:v>1.1556926533110325</c:v>
                </c:pt>
                <c:pt idx="34">
                  <c:v>1.1635806329045482</c:v>
                </c:pt>
                <c:pt idx="35">
                  <c:v>1.1716232661679187</c:v>
                </c:pt>
                <c:pt idx="36">
                  <c:v>1.1803705345803808</c:v>
                </c:pt>
                <c:pt idx="37">
                  <c:v>1.1895302370503047</c:v>
                </c:pt>
                <c:pt idx="38">
                  <c:v>1.1991167934494962</c:v>
                </c:pt>
                <c:pt idx="39">
                  <c:v>1.2091299755057123</c:v>
                </c:pt>
                <c:pt idx="40">
                  <c:v>1.2200369727048341</c:v>
                </c:pt>
                <c:pt idx="41">
                  <c:v>1.2310487427092689</c:v>
                </c:pt>
                <c:pt idx="42">
                  <c:v>1.242829286208982</c:v>
                </c:pt>
                <c:pt idx="43">
                  <c:v>1.2549900747980709</c:v>
                </c:pt>
                <c:pt idx="44">
                  <c:v>1.2680265328659248</c:v>
                </c:pt>
                <c:pt idx="45">
                  <c:v>1.2809902476597654</c:v>
                </c:pt>
                <c:pt idx="46">
                  <c:v>1.2949898773204138</c:v>
                </c:pt>
                <c:pt idx="47">
                  <c:v>1.3095873076617313</c:v>
                </c:pt>
                <c:pt idx="48">
                  <c:v>1.3253830534326227</c:v>
                </c:pt>
                <c:pt idx="49">
                  <c:v>1.3413833293363018</c:v>
                </c:pt>
                <c:pt idx="50">
                  <c:v>1.3579914213223048</c:v>
                </c:pt>
                <c:pt idx="51">
                  <c:v>1.3755966141844989</c:v>
                </c:pt>
                <c:pt idx="52">
                  <c:v>1.393339767892986</c:v>
                </c:pt>
                <c:pt idx="53">
                  <c:v>1.4116907997097916</c:v>
                </c:pt>
                <c:pt idx="54">
                  <c:v>1.4301161482767941</c:v>
                </c:pt>
                <c:pt idx="55">
                  <c:v>1.4491009403200619</c:v>
                </c:pt>
                <c:pt idx="56">
                  <c:v>1.4684764577969978</c:v>
                </c:pt>
                <c:pt idx="57">
                  <c:v>1.4878088549392432</c:v>
                </c:pt>
                <c:pt idx="58">
                  <c:v>1.5078808472973724</c:v>
                </c:pt>
                <c:pt idx="59">
                  <c:v>1.5283064167097082</c:v>
                </c:pt>
                <c:pt idx="60">
                  <c:v>1.5494902695113861</c:v>
                </c:pt>
              </c:numCache>
            </c:numRef>
          </c:val>
          <c:smooth val="0"/>
          <c:extLst>
            <c:ext xmlns:c16="http://schemas.microsoft.com/office/drawing/2014/chart" uri="{C3380CC4-5D6E-409C-BE32-E72D297353CC}">
              <c16:uniqueId val="{00000001-6199-4956-B047-935F1E4F795F}"/>
            </c:ext>
          </c:extLst>
        </c:ser>
        <c:ser>
          <c:idx val="3"/>
          <c:order val="2"/>
          <c:tx>
            <c:v>1,3</c:v>
          </c:tx>
          <c:spPr>
            <a:ln w="28575">
              <a:solidFill>
                <a:schemeClr val="accent6">
                  <a:lumMod val="75000"/>
                </a:schemeClr>
              </a:solidFill>
            </a:ln>
          </c:spPr>
          <c:marker>
            <c:symbol val="none"/>
          </c:marker>
          <c:cat>
            <c:numRef>
              <c:f>'Fig 2.59'!$C$4:$BK$4</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2.59'!$C$7:$BK$7</c:f>
              <c:numCache>
                <c:formatCode>0.00</c:formatCode>
                <c:ptCount val="61"/>
                <c:pt idx="0">
                  <c:v>1.2313063093571448</c:v>
                </c:pt>
                <c:pt idx="1">
                  <c:v>1.2365008217058817</c:v>
                </c:pt>
                <c:pt idx="2">
                  <c:v>1.239771536065841</c:v>
                </c:pt>
                <c:pt idx="3">
                  <c:v>1.2462792907296982</c:v>
                </c:pt>
                <c:pt idx="4">
                  <c:v>1.2774784682050064</c:v>
                </c:pt>
                <c:pt idx="5">
                  <c:v>1.2817175634526696</c:v>
                </c:pt>
                <c:pt idx="6">
                  <c:v>1.3133832200850721</c:v>
                </c:pt>
                <c:pt idx="7">
                  <c:v>1.317455416883726</c:v>
                </c:pt>
                <c:pt idx="8">
                  <c:v>1.3435801088900217</c:v>
                </c:pt>
                <c:pt idx="9">
                  <c:v>1.2772085456063098</c:v>
                </c:pt>
                <c:pt idx="10">
                  <c:v>1.2360345075811525</c:v>
                </c:pt>
                <c:pt idx="11">
                  <c:v>1.2048189891291412</c:v>
                </c:pt>
                <c:pt idx="12">
                  <c:v>1.1953133121737733</c:v>
                </c:pt>
                <c:pt idx="13">
                  <c:v>1.1932923998548031</c:v>
                </c:pt>
                <c:pt idx="14">
                  <c:v>1.1889751939774573</c:v>
                </c:pt>
                <c:pt idx="15">
                  <c:v>1.1841892350042111</c:v>
                </c:pt>
                <c:pt idx="16">
                  <c:v>1.1897430178407322</c:v>
                </c:pt>
                <c:pt idx="17">
                  <c:v>1.1968120911814626</c:v>
                </c:pt>
                <c:pt idx="18">
                  <c:v>1.175667545278559</c:v>
                </c:pt>
                <c:pt idx="19">
                  <c:v>1.1493886572825243</c:v>
                </c:pt>
                <c:pt idx="20">
                  <c:v>1.1302799947513058</c:v>
                </c:pt>
                <c:pt idx="21">
                  <c:v>1.1379984059231931</c:v>
                </c:pt>
                <c:pt idx="22">
                  <c:v>1.1432698016757403</c:v>
                </c:pt>
                <c:pt idx="23">
                  <c:v>1.1488755873501719</c:v>
                </c:pt>
                <c:pt idx="24">
                  <c:v>1.1358965875918505</c:v>
                </c:pt>
                <c:pt idx="25">
                  <c:v>1.1407694496105709</c:v>
                </c:pt>
                <c:pt idx="26">
                  <c:v>1.1451768952952119</c:v>
                </c:pt>
                <c:pt idx="27">
                  <c:v>1.1519898392215968</c:v>
                </c:pt>
                <c:pt idx="28">
                  <c:v>1.1361328257307242</c:v>
                </c:pt>
                <c:pt idx="29">
                  <c:v>1.1412195505200813</c:v>
                </c:pt>
                <c:pt idx="30">
                  <c:v>1.1482824332352006</c:v>
                </c:pt>
                <c:pt idx="31">
                  <c:v>1.1541160314492354</c:v>
                </c:pt>
                <c:pt idx="32">
                  <c:v>1.1599656061003212</c:v>
                </c:pt>
                <c:pt idx="33">
                  <c:v>1.1480534901048594</c:v>
                </c:pt>
                <c:pt idx="34">
                  <c:v>1.1548412118285607</c:v>
                </c:pt>
                <c:pt idx="35">
                  <c:v>1.1617616421108661</c:v>
                </c:pt>
                <c:pt idx="36">
                  <c:v>1.1689572149217495</c:v>
                </c:pt>
                <c:pt idx="37">
                  <c:v>1.1765515363428876</c:v>
                </c:pt>
                <c:pt idx="38">
                  <c:v>1.1841386838287506</c:v>
                </c:pt>
                <c:pt idx="39">
                  <c:v>1.1925983114088996</c:v>
                </c:pt>
                <c:pt idx="40">
                  <c:v>1.2014811384371928</c:v>
                </c:pt>
                <c:pt idx="41">
                  <c:v>1.2104804667239495</c:v>
                </c:pt>
                <c:pt idx="42">
                  <c:v>1.220234616357232</c:v>
                </c:pt>
                <c:pt idx="43">
                  <c:v>1.2303682745604878</c:v>
                </c:pt>
                <c:pt idx="44">
                  <c:v>1.2409248218431868</c:v>
                </c:pt>
                <c:pt idx="45">
                  <c:v>1.2518444716391106</c:v>
                </c:pt>
                <c:pt idx="46">
                  <c:v>1.2633579486382931</c:v>
                </c:pt>
                <c:pt idx="47">
                  <c:v>1.2754459958026843</c:v>
                </c:pt>
                <c:pt idx="48">
                  <c:v>1.2882811029192918</c:v>
                </c:pt>
                <c:pt idx="49">
                  <c:v>1.3013075411553923</c:v>
                </c:pt>
                <c:pt idx="50">
                  <c:v>1.3153521418812535</c:v>
                </c:pt>
                <c:pt idx="51">
                  <c:v>1.3295013077558697</c:v>
                </c:pt>
                <c:pt idx="52">
                  <c:v>1.34422470402858</c:v>
                </c:pt>
                <c:pt idx="53">
                  <c:v>1.3590859390846273</c:v>
                </c:pt>
                <c:pt idx="54">
                  <c:v>1.3744621007622071</c:v>
                </c:pt>
                <c:pt idx="55">
                  <c:v>1.3899327070883902</c:v>
                </c:pt>
                <c:pt idx="56">
                  <c:v>1.4053484191578809</c:v>
                </c:pt>
                <c:pt idx="57">
                  <c:v>1.4211540110579368</c:v>
                </c:pt>
                <c:pt idx="58">
                  <c:v>1.4376740564083226</c:v>
                </c:pt>
                <c:pt idx="59">
                  <c:v>1.4545095019236092</c:v>
                </c:pt>
                <c:pt idx="60">
                  <c:v>1.4716292329020799</c:v>
                </c:pt>
              </c:numCache>
            </c:numRef>
          </c:val>
          <c:smooth val="0"/>
          <c:extLst>
            <c:ext xmlns:c16="http://schemas.microsoft.com/office/drawing/2014/chart" uri="{C3380CC4-5D6E-409C-BE32-E72D297353CC}">
              <c16:uniqueId val="{00000002-6199-4956-B047-935F1E4F795F}"/>
            </c:ext>
          </c:extLst>
        </c:ser>
        <c:ser>
          <c:idx val="4"/>
          <c:order val="3"/>
          <c:tx>
            <c:v>1,0</c:v>
          </c:tx>
          <c:spPr>
            <a:ln w="28575">
              <a:solidFill>
                <a:srgbClr val="800000"/>
              </a:solidFill>
            </a:ln>
          </c:spPr>
          <c:marker>
            <c:symbol val="none"/>
          </c:marker>
          <c:cat>
            <c:numRef>
              <c:f>'Fig 2.59'!$C$4:$BK$4</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2.59'!$C$8:$BK$8</c:f>
              <c:numCache>
                <c:formatCode>0.00</c:formatCode>
                <c:ptCount val="61"/>
                <c:pt idx="0">
                  <c:v>1.2313096042451228</c:v>
                </c:pt>
                <c:pt idx="1">
                  <c:v>1.2365038288374632</c:v>
                </c:pt>
                <c:pt idx="2">
                  <c:v>1.2397769943583852</c:v>
                </c:pt>
                <c:pt idx="3">
                  <c:v>1.246277802681951</c:v>
                </c:pt>
                <c:pt idx="4">
                  <c:v>1.2774763642786542</c:v>
                </c:pt>
                <c:pt idx="5">
                  <c:v>1.2817170173555588</c:v>
                </c:pt>
                <c:pt idx="6">
                  <c:v>1.3133809161434093</c:v>
                </c:pt>
                <c:pt idx="7">
                  <c:v>1.3174520376273744</c:v>
                </c:pt>
                <c:pt idx="8">
                  <c:v>1.3435763449807447</c:v>
                </c:pt>
                <c:pt idx="9">
                  <c:v>1.27720525836493</c:v>
                </c:pt>
                <c:pt idx="10">
                  <c:v>1.2360388648830907</c:v>
                </c:pt>
                <c:pt idx="11">
                  <c:v>1.2048160685694285</c:v>
                </c:pt>
                <c:pt idx="12">
                  <c:v>1.1953141661405275</c:v>
                </c:pt>
                <c:pt idx="13">
                  <c:v>1.1932920284489867</c:v>
                </c:pt>
                <c:pt idx="14">
                  <c:v>1.1889720667159791</c:v>
                </c:pt>
                <c:pt idx="15">
                  <c:v>1.1841875861545106</c:v>
                </c:pt>
                <c:pt idx="16">
                  <c:v>1.1897417061001636</c:v>
                </c:pt>
                <c:pt idx="17">
                  <c:v>1.1968122622322208</c:v>
                </c:pt>
                <c:pt idx="18">
                  <c:v>1.1756700383087426</c:v>
                </c:pt>
                <c:pt idx="19">
                  <c:v>1.1493866517591935</c:v>
                </c:pt>
                <c:pt idx="20">
                  <c:v>1.1302774758057021</c:v>
                </c:pt>
                <c:pt idx="21">
                  <c:v>1.1379970786574907</c:v>
                </c:pt>
                <c:pt idx="22">
                  <c:v>1.1431585845577255</c:v>
                </c:pt>
                <c:pt idx="23">
                  <c:v>1.1485587027374509</c:v>
                </c:pt>
                <c:pt idx="24">
                  <c:v>1.1352972535000099</c:v>
                </c:pt>
                <c:pt idx="25">
                  <c:v>1.1393133770395469</c:v>
                </c:pt>
                <c:pt idx="26">
                  <c:v>1.1432121918071316</c:v>
                </c:pt>
                <c:pt idx="27">
                  <c:v>1.1489695737579857</c:v>
                </c:pt>
                <c:pt idx="28">
                  <c:v>1.132486798233878</c:v>
                </c:pt>
                <c:pt idx="29">
                  <c:v>1.1363621699840121</c:v>
                </c:pt>
                <c:pt idx="30">
                  <c:v>1.1420689345082347</c:v>
                </c:pt>
                <c:pt idx="31">
                  <c:v>1.1464808945301999</c:v>
                </c:pt>
                <c:pt idx="32">
                  <c:v>1.1509158630306406</c:v>
                </c:pt>
                <c:pt idx="33">
                  <c:v>1.1372764510190216</c:v>
                </c:pt>
                <c:pt idx="34">
                  <c:v>1.1417683925891193</c:v>
                </c:pt>
                <c:pt idx="35">
                  <c:v>1.1468569235078239</c:v>
                </c:pt>
                <c:pt idx="36">
                  <c:v>1.1517731983839101</c:v>
                </c:pt>
                <c:pt idx="37">
                  <c:v>1.1570920680080163</c:v>
                </c:pt>
                <c:pt idx="38">
                  <c:v>1.1628437891636885</c:v>
                </c:pt>
                <c:pt idx="39">
                  <c:v>1.1685790753645957</c:v>
                </c:pt>
                <c:pt idx="40">
                  <c:v>1.1747516144446544</c:v>
                </c:pt>
                <c:pt idx="41">
                  <c:v>1.1810096882642258</c:v>
                </c:pt>
                <c:pt idx="42">
                  <c:v>1.1875815355930706</c:v>
                </c:pt>
                <c:pt idx="43">
                  <c:v>1.1949702147717778</c:v>
                </c:pt>
                <c:pt idx="44">
                  <c:v>1.2023502743978012</c:v>
                </c:pt>
                <c:pt idx="45">
                  <c:v>1.2100816877035645</c:v>
                </c:pt>
                <c:pt idx="46">
                  <c:v>1.2179492750438545</c:v>
                </c:pt>
                <c:pt idx="47">
                  <c:v>1.2259397437165411</c:v>
                </c:pt>
                <c:pt idx="48">
                  <c:v>1.2351121997266066</c:v>
                </c:pt>
                <c:pt idx="49">
                  <c:v>1.244452610948078</c:v>
                </c:pt>
                <c:pt idx="50">
                  <c:v>1.2539095661094097</c:v>
                </c:pt>
                <c:pt idx="51">
                  <c:v>1.2639065258470017</c:v>
                </c:pt>
                <c:pt idx="52">
                  <c:v>1.2740022614751509</c:v>
                </c:pt>
                <c:pt idx="53">
                  <c:v>1.284675079276167</c:v>
                </c:pt>
                <c:pt idx="54">
                  <c:v>1.2953911168050045</c:v>
                </c:pt>
                <c:pt idx="55">
                  <c:v>1.3061879656215647</c:v>
                </c:pt>
                <c:pt idx="56">
                  <c:v>1.316931157021183</c:v>
                </c:pt>
                <c:pt idx="57">
                  <c:v>1.3280617676424027</c:v>
                </c:pt>
                <c:pt idx="58">
                  <c:v>1.3389867147388161</c:v>
                </c:pt>
                <c:pt idx="59">
                  <c:v>1.3506284932267327</c:v>
                </c:pt>
                <c:pt idx="60">
                  <c:v>1.3629526258882363</c:v>
                </c:pt>
              </c:numCache>
            </c:numRef>
          </c:val>
          <c:smooth val="0"/>
          <c:extLst>
            <c:ext xmlns:c16="http://schemas.microsoft.com/office/drawing/2014/chart" uri="{C3380CC4-5D6E-409C-BE32-E72D297353CC}">
              <c16:uniqueId val="{00000003-6199-4956-B047-935F1E4F795F}"/>
            </c:ext>
          </c:extLst>
        </c:ser>
        <c:dLbls>
          <c:showLegendKey val="0"/>
          <c:showVal val="0"/>
          <c:showCatName val="0"/>
          <c:showSerName val="0"/>
          <c:showPercent val="0"/>
          <c:showBubbleSize val="0"/>
        </c:dLbls>
        <c:smooth val="0"/>
        <c:axId val="184354688"/>
        <c:axId val="184369152"/>
      </c:lineChart>
      <c:catAx>
        <c:axId val="184354688"/>
        <c:scaling>
          <c:orientation val="minMax"/>
        </c:scaling>
        <c:delete val="0"/>
        <c:axPos val="b"/>
        <c:title>
          <c:tx>
            <c:rich>
              <a:bodyPr/>
              <a:lstStyle/>
              <a:p>
                <a:pPr>
                  <a:defRPr/>
                </a:pPr>
                <a:r>
                  <a:rPr lang="en-US"/>
                  <a:t>génération</a:t>
                </a:r>
              </a:p>
            </c:rich>
          </c:tx>
          <c:layout>
            <c:manualLayout>
              <c:xMode val="edge"/>
              <c:yMode val="edge"/>
              <c:x val="0.83000787401574805"/>
              <c:y val="0.66427748614756477"/>
            </c:manualLayout>
          </c:layout>
          <c:overlay val="0"/>
        </c:title>
        <c:numFmt formatCode="General" sourceLinked="1"/>
        <c:majorTickMark val="out"/>
        <c:minorTickMark val="none"/>
        <c:tickLblPos val="nextTo"/>
        <c:txPr>
          <a:bodyPr rot="-5400000" vert="horz"/>
          <a:lstStyle/>
          <a:p>
            <a:pPr>
              <a:defRPr/>
            </a:pPr>
            <a:endParaRPr lang="fr-FR"/>
          </a:p>
        </c:txPr>
        <c:crossAx val="184369152"/>
        <c:crosses val="autoZero"/>
        <c:auto val="1"/>
        <c:lblAlgn val="ctr"/>
        <c:lblOffset val="100"/>
        <c:tickLblSkip val="10"/>
        <c:noMultiLvlLbl val="0"/>
      </c:catAx>
      <c:valAx>
        <c:axId val="184369152"/>
        <c:scaling>
          <c:orientation val="minMax"/>
          <c:min val="0.60000000000000009"/>
        </c:scaling>
        <c:delete val="0"/>
        <c:axPos val="l"/>
        <c:majorGridlines/>
        <c:numFmt formatCode="General" sourceLinked="0"/>
        <c:majorTickMark val="out"/>
        <c:minorTickMark val="none"/>
        <c:tickLblPos val="nextTo"/>
        <c:crossAx val="184354688"/>
        <c:crosses val="autoZero"/>
        <c:crossBetween val="between"/>
      </c:valAx>
    </c:plotArea>
    <c:legend>
      <c:legendPos val="b"/>
      <c:layout>
        <c:manualLayout>
          <c:xMode val="edge"/>
          <c:yMode val="edge"/>
          <c:x val="1.6152222222222221E-2"/>
          <c:y val="0.89870833333333333"/>
          <c:w val="0.97710296296296295"/>
          <c:h val="0.10129166666666667"/>
        </c:manualLayout>
      </c:layout>
      <c:overlay val="0"/>
    </c:legend>
    <c:plotVisOnly val="1"/>
    <c:dispBlanksAs val="gap"/>
    <c:showDLblsOverMax val="0"/>
  </c:chart>
  <c:txPr>
    <a:bodyPr/>
    <a:lstStyle/>
    <a:p>
      <a:pPr>
        <a:defRPr sz="1200"/>
      </a:pPr>
      <a:endParaRPr lang="fr-FR"/>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92979002624672"/>
          <c:y val="3.5880555555555554E-2"/>
          <c:w val="0.85703783902012254"/>
          <c:h val="0.71216990740740738"/>
        </c:manualLayout>
      </c:layout>
      <c:lineChart>
        <c:grouping val="standard"/>
        <c:varyColors val="0"/>
        <c:ser>
          <c:idx val="1"/>
          <c:order val="0"/>
          <c:tx>
            <c:v>1,8</c:v>
          </c:tx>
          <c:spPr>
            <a:ln w="28575">
              <a:solidFill>
                <a:srgbClr val="006600"/>
              </a:solidFill>
            </a:ln>
          </c:spPr>
          <c:marker>
            <c:symbol val="none"/>
          </c:marker>
          <c:cat>
            <c:numRef>
              <c:f>'Fig 2.59'!$C$4:$BK$4</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2.59'!$C$10:$BK$10</c:f>
              <c:numCache>
                <c:formatCode>0.00</c:formatCode>
                <c:ptCount val="61"/>
                <c:pt idx="0">
                  <c:v>1.2313072965954928</c:v>
                </c:pt>
                <c:pt idx="1">
                  <c:v>1.2365056217147157</c:v>
                </c:pt>
                <c:pt idx="2">
                  <c:v>1.2397745035019816</c:v>
                </c:pt>
                <c:pt idx="3">
                  <c:v>1.2462810337821757</c:v>
                </c:pt>
                <c:pt idx="4">
                  <c:v>1.2774772595544899</c:v>
                </c:pt>
                <c:pt idx="5">
                  <c:v>1.2817148946363197</c:v>
                </c:pt>
                <c:pt idx="6">
                  <c:v>1.3133838837980922</c:v>
                </c:pt>
                <c:pt idx="7">
                  <c:v>1.3174538500318218</c:v>
                </c:pt>
                <c:pt idx="8">
                  <c:v>1.3435796128779069</c:v>
                </c:pt>
                <c:pt idx="9">
                  <c:v>1.2772049671811903</c:v>
                </c:pt>
                <c:pt idx="10">
                  <c:v>1.2360374413693243</c:v>
                </c:pt>
                <c:pt idx="11">
                  <c:v>1.2048174183348432</c:v>
                </c:pt>
                <c:pt idx="12">
                  <c:v>1.1953134427900365</c:v>
                </c:pt>
                <c:pt idx="13">
                  <c:v>1.1932897507786229</c:v>
                </c:pt>
                <c:pt idx="14">
                  <c:v>1.1889751124940438</c:v>
                </c:pt>
                <c:pt idx="15">
                  <c:v>1.1841855463033051</c:v>
                </c:pt>
                <c:pt idx="16">
                  <c:v>1.1897442323980962</c:v>
                </c:pt>
                <c:pt idx="17">
                  <c:v>1.1968125052771339</c:v>
                </c:pt>
                <c:pt idx="18">
                  <c:v>1.1756693609861602</c:v>
                </c:pt>
                <c:pt idx="19">
                  <c:v>1.1493872056251564</c:v>
                </c:pt>
                <c:pt idx="20">
                  <c:v>1.1302784651360953</c:v>
                </c:pt>
                <c:pt idx="21">
                  <c:v>1.122397849420834</c:v>
                </c:pt>
                <c:pt idx="22">
                  <c:v>1.1114517800974568</c:v>
                </c:pt>
                <c:pt idx="23">
                  <c:v>1.1001928726827375</c:v>
                </c:pt>
                <c:pt idx="24">
                  <c:v>1.0543655388731936</c:v>
                </c:pt>
                <c:pt idx="25">
                  <c:v>1.0424260375951717</c:v>
                </c:pt>
                <c:pt idx="26">
                  <c:v>1.030342577640744</c:v>
                </c:pt>
                <c:pt idx="27">
                  <c:v>1.0190313545806948</c:v>
                </c:pt>
                <c:pt idx="28">
                  <c:v>0.97151955351931618</c:v>
                </c:pt>
                <c:pt idx="29">
                  <c:v>0.95970994920393449</c:v>
                </c:pt>
                <c:pt idx="30">
                  <c:v>0.95054216750134191</c:v>
                </c:pt>
                <c:pt idx="31">
                  <c:v>0.94090104549422215</c:v>
                </c:pt>
                <c:pt idx="32">
                  <c:v>0.93129394280931876</c:v>
                </c:pt>
                <c:pt idx="33">
                  <c:v>0.89133311544944205</c:v>
                </c:pt>
                <c:pt idx="34">
                  <c:v>0.88326874757581375</c:v>
                </c:pt>
                <c:pt idx="35">
                  <c:v>0.87532500280540093</c:v>
                </c:pt>
                <c:pt idx="36">
                  <c:v>0.86758498691417385</c:v>
                </c:pt>
                <c:pt idx="37">
                  <c:v>0.86046229090196547</c:v>
                </c:pt>
                <c:pt idx="38">
                  <c:v>0.85392851563457428</c:v>
                </c:pt>
                <c:pt idx="39">
                  <c:v>0.84766952823683395</c:v>
                </c:pt>
                <c:pt idx="40">
                  <c:v>0.8416582418929156</c:v>
                </c:pt>
                <c:pt idx="41">
                  <c:v>0.8359808925901091</c:v>
                </c:pt>
                <c:pt idx="42">
                  <c:v>0.83104553096640088</c:v>
                </c:pt>
                <c:pt idx="43">
                  <c:v>0.82655572892066997</c:v>
                </c:pt>
                <c:pt idx="44">
                  <c:v>0.82223859563691415</c:v>
                </c:pt>
                <c:pt idx="45">
                  <c:v>0.81832157113396242</c:v>
                </c:pt>
                <c:pt idx="46">
                  <c:v>0.81465952613291015</c:v>
                </c:pt>
                <c:pt idx="47">
                  <c:v>0.81150906281961233</c:v>
                </c:pt>
                <c:pt idx="48">
                  <c:v>0.80867264468143274</c:v>
                </c:pt>
                <c:pt idx="49">
                  <c:v>0.80633897197914006</c:v>
                </c:pt>
                <c:pt idx="50">
                  <c:v>0.80418149054089583</c:v>
                </c:pt>
                <c:pt idx="51">
                  <c:v>0.80217386448367889</c:v>
                </c:pt>
                <c:pt idx="52">
                  <c:v>0.80056141965420768</c:v>
                </c:pt>
                <c:pt idx="53">
                  <c:v>0.79909224100897547</c:v>
                </c:pt>
                <c:pt idx="54">
                  <c:v>0.7974842108590664</c:v>
                </c:pt>
                <c:pt idx="55">
                  <c:v>0.79621745226878748</c:v>
                </c:pt>
                <c:pt idx="56">
                  <c:v>0.79472631965759488</c:v>
                </c:pt>
                <c:pt idx="57">
                  <c:v>0.79346774673418341</c:v>
                </c:pt>
                <c:pt idx="58">
                  <c:v>0.79218345104689258</c:v>
                </c:pt>
                <c:pt idx="59">
                  <c:v>0.79110358210165754</c:v>
                </c:pt>
                <c:pt idx="60">
                  <c:v>0.78998727834807725</c:v>
                </c:pt>
              </c:numCache>
            </c:numRef>
          </c:val>
          <c:smooth val="0"/>
          <c:extLst>
            <c:ext xmlns:c16="http://schemas.microsoft.com/office/drawing/2014/chart" uri="{C3380CC4-5D6E-409C-BE32-E72D297353CC}">
              <c16:uniqueId val="{00000000-AF37-4283-A34B-CEE4DCE3CF90}"/>
            </c:ext>
          </c:extLst>
        </c:ser>
        <c:ser>
          <c:idx val="2"/>
          <c:order val="1"/>
          <c:tx>
            <c:v>1,5</c:v>
          </c:tx>
          <c:spPr>
            <a:ln w="28575">
              <a:solidFill>
                <a:schemeClr val="accent5">
                  <a:lumMod val="75000"/>
                </a:schemeClr>
              </a:solidFill>
            </a:ln>
          </c:spPr>
          <c:marker>
            <c:symbol val="none"/>
          </c:marker>
          <c:cat>
            <c:numRef>
              <c:f>'Fig 2.59'!$C$4:$BK$4</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2.59'!$C$11:$BK$11</c:f>
              <c:numCache>
                <c:formatCode>0.00</c:formatCode>
                <c:ptCount val="61"/>
                <c:pt idx="0">
                  <c:v>1.2313069592791399</c:v>
                </c:pt>
                <c:pt idx="1">
                  <c:v>1.2365035107769302</c:v>
                </c:pt>
                <c:pt idx="2">
                  <c:v>1.2397763150873855</c:v>
                </c:pt>
                <c:pt idx="3">
                  <c:v>1.2462815359396082</c:v>
                </c:pt>
                <c:pt idx="4">
                  <c:v>1.2774796164848896</c:v>
                </c:pt>
                <c:pt idx="5">
                  <c:v>1.2817148519728714</c:v>
                </c:pt>
                <c:pt idx="6">
                  <c:v>1.3133849116368588</c:v>
                </c:pt>
                <c:pt idx="7">
                  <c:v>1.3174524894160906</c:v>
                </c:pt>
                <c:pt idx="8">
                  <c:v>1.343578571961483</c:v>
                </c:pt>
                <c:pt idx="9">
                  <c:v>1.2772069515166589</c:v>
                </c:pt>
                <c:pt idx="10">
                  <c:v>1.2360378548051782</c:v>
                </c:pt>
                <c:pt idx="11">
                  <c:v>1.2048182429596312</c:v>
                </c:pt>
                <c:pt idx="12">
                  <c:v>1.1953116997859281</c:v>
                </c:pt>
                <c:pt idx="13">
                  <c:v>1.1932929756235759</c:v>
                </c:pt>
                <c:pt idx="14">
                  <c:v>1.1889760421171429</c:v>
                </c:pt>
                <c:pt idx="15">
                  <c:v>1.1841882751707389</c:v>
                </c:pt>
                <c:pt idx="16">
                  <c:v>1.1897444199224076</c:v>
                </c:pt>
                <c:pt idx="17">
                  <c:v>1.1968132398576872</c:v>
                </c:pt>
                <c:pt idx="18">
                  <c:v>1.1756669568983049</c:v>
                </c:pt>
                <c:pt idx="19">
                  <c:v>1.1493872112002261</c:v>
                </c:pt>
                <c:pt idx="20">
                  <c:v>1.1302802170283668</c:v>
                </c:pt>
                <c:pt idx="21">
                  <c:v>1.1243795455276009</c:v>
                </c:pt>
                <c:pt idx="22">
                  <c:v>1.1148176002829284</c:v>
                </c:pt>
                <c:pt idx="23">
                  <c:v>1.1050990768271012</c:v>
                </c:pt>
                <c:pt idx="24">
                  <c:v>1.0651729971118806</c:v>
                </c:pt>
                <c:pt idx="25">
                  <c:v>1.0555417141990016</c:v>
                </c:pt>
                <c:pt idx="26">
                  <c:v>1.0454729811912271</c:v>
                </c:pt>
                <c:pt idx="27">
                  <c:v>1.0369394820546665</c:v>
                </c:pt>
                <c:pt idx="28">
                  <c:v>0.99420869799681244</c:v>
                </c:pt>
                <c:pt idx="29">
                  <c:v>0.98429393178426206</c:v>
                </c:pt>
                <c:pt idx="30">
                  <c:v>0.97693490401333039</c:v>
                </c:pt>
                <c:pt idx="31">
                  <c:v>0.96858227018168952</c:v>
                </c:pt>
                <c:pt idx="32">
                  <c:v>0.96063116730936371</c:v>
                </c:pt>
                <c:pt idx="33">
                  <c:v>0.92423136675461426</c:v>
                </c:pt>
                <c:pt idx="34">
                  <c:v>0.91700559472706977</c:v>
                </c:pt>
                <c:pt idx="35">
                  <c:v>0.90989036011501345</c:v>
                </c:pt>
                <c:pt idx="36">
                  <c:v>0.9033107285415507</c:v>
                </c:pt>
                <c:pt idx="37">
                  <c:v>0.89701461056872256</c:v>
                </c:pt>
                <c:pt idx="38">
                  <c:v>0.891004981201861</c:v>
                </c:pt>
                <c:pt idx="39">
                  <c:v>0.88528370031899528</c:v>
                </c:pt>
                <c:pt idx="40">
                  <c:v>0.88017722403775911</c:v>
                </c:pt>
                <c:pt idx="41">
                  <c:v>0.87509825882456593</c:v>
                </c:pt>
                <c:pt idx="42">
                  <c:v>0.87050369165800667</c:v>
                </c:pt>
                <c:pt idx="43">
                  <c:v>0.86610941128474617</c:v>
                </c:pt>
                <c:pt idx="44">
                  <c:v>0.86224829168181083</c:v>
                </c:pt>
                <c:pt idx="45">
                  <c:v>0.85826424295731507</c:v>
                </c:pt>
                <c:pt idx="46">
                  <c:v>0.85488966721825244</c:v>
                </c:pt>
                <c:pt idx="47">
                  <c:v>0.85181360681994034</c:v>
                </c:pt>
                <c:pt idx="48">
                  <c:v>0.84940813181784869</c:v>
                </c:pt>
                <c:pt idx="49">
                  <c:v>0.84701834532811904</c:v>
                </c:pt>
                <c:pt idx="50">
                  <c:v>0.84490124491326468</c:v>
                </c:pt>
                <c:pt idx="51">
                  <c:v>0.84327802563446275</c:v>
                </c:pt>
                <c:pt idx="52">
                  <c:v>0.8415965362275778</c:v>
                </c:pt>
                <c:pt idx="53">
                  <c:v>0.84014839022799559</c:v>
                </c:pt>
                <c:pt idx="54">
                  <c:v>0.8386045884975063</c:v>
                </c:pt>
                <c:pt idx="55">
                  <c:v>0.83724790715249731</c:v>
                </c:pt>
                <c:pt idx="56">
                  <c:v>0.83597238090110981</c:v>
                </c:pt>
                <c:pt idx="57">
                  <c:v>0.83452929886616112</c:v>
                </c:pt>
                <c:pt idx="58">
                  <c:v>0.83335679891527192</c:v>
                </c:pt>
                <c:pt idx="59">
                  <c:v>0.83223102714301722</c:v>
                </c:pt>
                <c:pt idx="60">
                  <c:v>0.83136517494826856</c:v>
                </c:pt>
              </c:numCache>
            </c:numRef>
          </c:val>
          <c:smooth val="0"/>
          <c:extLst>
            <c:ext xmlns:c16="http://schemas.microsoft.com/office/drawing/2014/chart" uri="{C3380CC4-5D6E-409C-BE32-E72D297353CC}">
              <c16:uniqueId val="{00000001-AF37-4283-A34B-CEE4DCE3CF90}"/>
            </c:ext>
          </c:extLst>
        </c:ser>
        <c:ser>
          <c:idx val="3"/>
          <c:order val="2"/>
          <c:tx>
            <c:v>1,3</c:v>
          </c:tx>
          <c:spPr>
            <a:ln w="28575">
              <a:solidFill>
                <a:schemeClr val="accent6">
                  <a:lumMod val="75000"/>
                </a:schemeClr>
              </a:solidFill>
            </a:ln>
          </c:spPr>
          <c:marker>
            <c:symbol val="none"/>
          </c:marker>
          <c:cat>
            <c:numRef>
              <c:f>'Fig 2.59'!$C$4:$BK$4</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2.59'!$C$12:$BK$12</c:f>
              <c:numCache>
                <c:formatCode>0.00</c:formatCode>
                <c:ptCount val="61"/>
                <c:pt idx="0">
                  <c:v>1.2313063093571448</c:v>
                </c:pt>
                <c:pt idx="1">
                  <c:v>1.2365008217058817</c:v>
                </c:pt>
                <c:pt idx="2">
                  <c:v>1.239771536065841</c:v>
                </c:pt>
                <c:pt idx="3">
                  <c:v>1.2462792907296982</c:v>
                </c:pt>
                <c:pt idx="4">
                  <c:v>1.2774784682050064</c:v>
                </c:pt>
                <c:pt idx="5">
                  <c:v>1.2817175634526696</c:v>
                </c:pt>
                <c:pt idx="6">
                  <c:v>1.3133832200850721</c:v>
                </c:pt>
                <c:pt idx="7">
                  <c:v>1.317455416883726</c:v>
                </c:pt>
                <c:pt idx="8">
                  <c:v>1.3435801088900217</c:v>
                </c:pt>
                <c:pt idx="9">
                  <c:v>1.2772085456063098</c:v>
                </c:pt>
                <c:pt idx="10">
                  <c:v>1.2360345075811525</c:v>
                </c:pt>
                <c:pt idx="11">
                  <c:v>1.2048189891291412</c:v>
                </c:pt>
                <c:pt idx="12">
                  <c:v>1.1953133121737733</c:v>
                </c:pt>
                <c:pt idx="13">
                  <c:v>1.1932923998548031</c:v>
                </c:pt>
                <c:pt idx="14">
                  <c:v>1.1889751939774573</c:v>
                </c:pt>
                <c:pt idx="15">
                  <c:v>1.1841892350042111</c:v>
                </c:pt>
                <c:pt idx="16">
                  <c:v>1.1897430178407322</c:v>
                </c:pt>
                <c:pt idx="17">
                  <c:v>1.1968120911814626</c:v>
                </c:pt>
                <c:pt idx="18">
                  <c:v>1.175667545278559</c:v>
                </c:pt>
                <c:pt idx="19">
                  <c:v>1.1493886572825243</c:v>
                </c:pt>
                <c:pt idx="20">
                  <c:v>1.1302799947513058</c:v>
                </c:pt>
                <c:pt idx="21">
                  <c:v>1.1252677593017331</c:v>
                </c:pt>
                <c:pt idx="22">
                  <c:v>1.1167170503121782</c:v>
                </c:pt>
                <c:pt idx="23">
                  <c:v>1.1081727489756552</c:v>
                </c:pt>
                <c:pt idx="24">
                  <c:v>1.0710970612516382</c:v>
                </c:pt>
                <c:pt idx="25">
                  <c:v>1.0630458783584156</c:v>
                </c:pt>
                <c:pt idx="26">
                  <c:v>1.0542549694197636</c:v>
                </c:pt>
                <c:pt idx="27">
                  <c:v>1.047345608229596</c:v>
                </c:pt>
                <c:pt idx="28">
                  <c:v>1.0073604962004279</c:v>
                </c:pt>
                <c:pt idx="29">
                  <c:v>0.99921743262872664</c:v>
                </c:pt>
                <c:pt idx="30">
                  <c:v>0.9927942502114937</c:v>
                </c:pt>
                <c:pt idx="31">
                  <c:v>0.98530754244508179</c:v>
                </c:pt>
                <c:pt idx="32">
                  <c:v>0.97786735479841069</c:v>
                </c:pt>
                <c:pt idx="33">
                  <c:v>0.94364641139718375</c:v>
                </c:pt>
                <c:pt idx="34">
                  <c:v>0.93726670645928134</c:v>
                </c:pt>
                <c:pt idx="35">
                  <c:v>0.93097950851552247</c:v>
                </c:pt>
                <c:pt idx="36">
                  <c:v>0.92490267061301956</c:v>
                </c:pt>
                <c:pt idx="37">
                  <c:v>0.91911571581885032</c:v>
                </c:pt>
                <c:pt idx="38">
                  <c:v>0.91329907663342746</c:v>
                </c:pt>
                <c:pt idx="39">
                  <c:v>0.90813846304647439</c:v>
                </c:pt>
                <c:pt idx="40">
                  <c:v>0.90327312376583357</c:v>
                </c:pt>
                <c:pt idx="41">
                  <c:v>0.89846455790765589</c:v>
                </c:pt>
                <c:pt idx="42">
                  <c:v>0.8941711846222451</c:v>
                </c:pt>
                <c:pt idx="43">
                  <c:v>0.89010733113088025</c:v>
                </c:pt>
                <c:pt idx="44">
                  <c:v>0.88630022060716118</c:v>
                </c:pt>
                <c:pt idx="45">
                  <c:v>0.88270086602327824</c:v>
                </c:pt>
                <c:pt idx="46">
                  <c:v>0.87945716069361179</c:v>
                </c:pt>
                <c:pt idx="47">
                  <c:v>0.87654328161750361</c:v>
                </c:pt>
                <c:pt idx="48">
                  <c:v>0.87406435387292358</c:v>
                </c:pt>
                <c:pt idx="49">
                  <c:v>0.87163412981443167</c:v>
                </c:pt>
                <c:pt idx="50">
                  <c:v>0.86980505116445361</c:v>
                </c:pt>
                <c:pt idx="51">
                  <c:v>0.86795261616221686</c:v>
                </c:pt>
                <c:pt idx="52">
                  <c:v>0.86636906852262741</c:v>
                </c:pt>
                <c:pt idx="53">
                  <c:v>0.8647769210340509</c:v>
                </c:pt>
                <c:pt idx="54">
                  <c:v>0.86340795559650108</c:v>
                </c:pt>
                <c:pt idx="55">
                  <c:v>0.86199184449926458</c:v>
                </c:pt>
                <c:pt idx="56">
                  <c:v>0.86043783172424804</c:v>
                </c:pt>
                <c:pt idx="57">
                  <c:v>0.85901893775360061</c:v>
                </c:pt>
                <c:pt idx="58">
                  <c:v>0.85792265107149324</c:v>
                </c:pt>
                <c:pt idx="59">
                  <c:v>0.85690044180095826</c:v>
                </c:pt>
                <c:pt idx="60">
                  <c:v>0.85593013239118043</c:v>
                </c:pt>
              </c:numCache>
            </c:numRef>
          </c:val>
          <c:smooth val="0"/>
          <c:extLst>
            <c:ext xmlns:c16="http://schemas.microsoft.com/office/drawing/2014/chart" uri="{C3380CC4-5D6E-409C-BE32-E72D297353CC}">
              <c16:uniqueId val="{00000002-AF37-4283-A34B-CEE4DCE3CF90}"/>
            </c:ext>
          </c:extLst>
        </c:ser>
        <c:ser>
          <c:idx val="4"/>
          <c:order val="3"/>
          <c:tx>
            <c:v>1,0</c:v>
          </c:tx>
          <c:spPr>
            <a:ln w="28575">
              <a:solidFill>
                <a:srgbClr val="800000"/>
              </a:solidFill>
            </a:ln>
          </c:spPr>
          <c:marker>
            <c:symbol val="none"/>
          </c:marker>
          <c:cat>
            <c:numRef>
              <c:f>'Fig 2.59'!$C$4:$BK$4</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2.59'!$C$13:$BK$13</c:f>
              <c:numCache>
                <c:formatCode>0.00</c:formatCode>
                <c:ptCount val="61"/>
                <c:pt idx="0">
                  <c:v>1.2313096042451228</c:v>
                </c:pt>
                <c:pt idx="1">
                  <c:v>1.2365038288374632</c:v>
                </c:pt>
                <c:pt idx="2">
                  <c:v>1.2397769943583852</c:v>
                </c:pt>
                <c:pt idx="3">
                  <c:v>1.246277802681951</c:v>
                </c:pt>
                <c:pt idx="4">
                  <c:v>1.2774763642786542</c:v>
                </c:pt>
                <c:pt idx="5">
                  <c:v>1.2817170173555588</c:v>
                </c:pt>
                <c:pt idx="6">
                  <c:v>1.3133809161434093</c:v>
                </c:pt>
                <c:pt idx="7">
                  <c:v>1.3174520376273744</c:v>
                </c:pt>
                <c:pt idx="8">
                  <c:v>1.3435763449807447</c:v>
                </c:pt>
                <c:pt idx="9">
                  <c:v>1.27720525836493</c:v>
                </c:pt>
                <c:pt idx="10">
                  <c:v>1.2360388648830907</c:v>
                </c:pt>
                <c:pt idx="11">
                  <c:v>1.2048160685694285</c:v>
                </c:pt>
                <c:pt idx="12">
                  <c:v>1.1953141661405275</c:v>
                </c:pt>
                <c:pt idx="13">
                  <c:v>1.1932920284489867</c:v>
                </c:pt>
                <c:pt idx="14">
                  <c:v>1.1889720667159791</c:v>
                </c:pt>
                <c:pt idx="15">
                  <c:v>1.1841875861545106</c:v>
                </c:pt>
                <c:pt idx="16">
                  <c:v>1.1897417061001636</c:v>
                </c:pt>
                <c:pt idx="17">
                  <c:v>1.1968122622322208</c:v>
                </c:pt>
                <c:pt idx="18">
                  <c:v>1.1756700383087426</c:v>
                </c:pt>
                <c:pt idx="19">
                  <c:v>1.1493866517591935</c:v>
                </c:pt>
                <c:pt idx="20">
                  <c:v>1.1302774758057021</c:v>
                </c:pt>
                <c:pt idx="21">
                  <c:v>1.126601414492747</c:v>
                </c:pt>
                <c:pt idx="22">
                  <c:v>1.1195909469072505</c:v>
                </c:pt>
                <c:pt idx="23">
                  <c:v>1.1128030277364089</c:v>
                </c:pt>
                <c:pt idx="24">
                  <c:v>1.0800977728117023</c:v>
                </c:pt>
                <c:pt idx="25">
                  <c:v>1.0740393898461693</c:v>
                </c:pt>
                <c:pt idx="26">
                  <c:v>1.0678515567726259</c:v>
                </c:pt>
                <c:pt idx="27">
                  <c:v>1.0630383328913675</c:v>
                </c:pt>
                <c:pt idx="28">
                  <c:v>1.0279313915897226</c:v>
                </c:pt>
                <c:pt idx="29">
                  <c:v>1.0215763051294995</c:v>
                </c:pt>
                <c:pt idx="30">
                  <c:v>1.0168436172482156</c:v>
                </c:pt>
                <c:pt idx="31">
                  <c:v>1.0109473614867313</c:v>
                </c:pt>
                <c:pt idx="32">
                  <c:v>1.0050921263519965</c:v>
                </c:pt>
                <c:pt idx="33">
                  <c:v>0.97412977579533033</c:v>
                </c:pt>
                <c:pt idx="34">
                  <c:v>0.9685244903215251</c:v>
                </c:pt>
                <c:pt idx="35">
                  <c:v>0.96341205223661808</c:v>
                </c:pt>
                <c:pt idx="36">
                  <c:v>0.95814713013955144</c:v>
                </c:pt>
                <c:pt idx="37">
                  <c:v>0.95319782349268001</c:v>
                </c:pt>
                <c:pt idx="38">
                  <c:v>0.94858398350470474</c:v>
                </c:pt>
                <c:pt idx="39">
                  <c:v>0.94394788427018905</c:v>
                </c:pt>
                <c:pt idx="40">
                  <c:v>0.93965468823550213</c:v>
                </c:pt>
                <c:pt idx="41">
                  <c:v>0.93541601190021906</c:v>
                </c:pt>
                <c:pt idx="42">
                  <c:v>0.93140167011465724</c:v>
                </c:pt>
                <c:pt idx="43">
                  <c:v>0.92800144493648207</c:v>
                </c:pt>
                <c:pt idx="44">
                  <c:v>0.92456783863483361</c:v>
                </c:pt>
                <c:pt idx="45">
                  <c:v>0.92137903695014522</c:v>
                </c:pt>
                <c:pt idx="46">
                  <c:v>0.91826071849948676</c:v>
                </c:pt>
                <c:pt idx="47">
                  <c:v>0.91520212505895893</c:v>
                </c:pt>
                <c:pt idx="48">
                  <c:v>0.91298545829961397</c:v>
                </c:pt>
                <c:pt idx="49">
                  <c:v>0.91084691457669953</c:v>
                </c:pt>
                <c:pt idx="50">
                  <c:v>0.90875523135588987</c:v>
                </c:pt>
                <c:pt idx="51">
                  <c:v>0.90700795210766805</c:v>
                </c:pt>
                <c:pt idx="52">
                  <c:v>0.90527020611111275</c:v>
                </c:pt>
                <c:pt idx="53">
                  <c:v>0.90388984025202779</c:v>
                </c:pt>
                <c:pt idx="54">
                  <c:v>0.90247939885368367</c:v>
                </c:pt>
                <c:pt idx="55">
                  <c:v>0.90106524231496898</c:v>
                </c:pt>
                <c:pt idx="56">
                  <c:v>0.89955518074029794</c:v>
                </c:pt>
                <c:pt idx="57">
                  <c:v>0.89824992126011372</c:v>
                </c:pt>
                <c:pt idx="58">
                  <c:v>0.89674581481729765</c:v>
                </c:pt>
                <c:pt idx="59">
                  <c:v>0.89565999133343421</c:v>
                </c:pt>
                <c:pt idx="60">
                  <c:v>0.89495707398838775</c:v>
                </c:pt>
              </c:numCache>
            </c:numRef>
          </c:val>
          <c:smooth val="0"/>
          <c:extLst>
            <c:ext xmlns:c16="http://schemas.microsoft.com/office/drawing/2014/chart" uri="{C3380CC4-5D6E-409C-BE32-E72D297353CC}">
              <c16:uniqueId val="{00000003-AF37-4283-A34B-CEE4DCE3CF90}"/>
            </c:ext>
          </c:extLst>
        </c:ser>
        <c:dLbls>
          <c:showLegendKey val="0"/>
          <c:showVal val="0"/>
          <c:showCatName val="0"/>
          <c:showSerName val="0"/>
          <c:showPercent val="0"/>
          <c:showBubbleSize val="0"/>
        </c:dLbls>
        <c:smooth val="0"/>
        <c:axId val="184420224"/>
        <c:axId val="184426496"/>
      </c:lineChart>
      <c:catAx>
        <c:axId val="184420224"/>
        <c:scaling>
          <c:orientation val="minMax"/>
        </c:scaling>
        <c:delete val="0"/>
        <c:axPos val="b"/>
        <c:title>
          <c:tx>
            <c:rich>
              <a:bodyPr/>
              <a:lstStyle/>
              <a:p>
                <a:pPr>
                  <a:defRPr/>
                </a:pPr>
                <a:r>
                  <a:rPr lang="en-US"/>
                  <a:t>génération</a:t>
                </a:r>
              </a:p>
            </c:rich>
          </c:tx>
          <c:layout>
            <c:manualLayout>
              <c:xMode val="edge"/>
              <c:yMode val="edge"/>
              <c:x val="0.83000787401574805"/>
              <c:y val="0.66427748614756477"/>
            </c:manualLayout>
          </c:layout>
          <c:overlay val="0"/>
        </c:title>
        <c:numFmt formatCode="General" sourceLinked="1"/>
        <c:majorTickMark val="out"/>
        <c:minorTickMark val="none"/>
        <c:tickLblPos val="nextTo"/>
        <c:txPr>
          <a:bodyPr rot="-5400000" vert="horz"/>
          <a:lstStyle/>
          <a:p>
            <a:pPr>
              <a:defRPr/>
            </a:pPr>
            <a:endParaRPr lang="fr-FR"/>
          </a:p>
        </c:txPr>
        <c:crossAx val="184426496"/>
        <c:crosses val="autoZero"/>
        <c:auto val="1"/>
        <c:lblAlgn val="ctr"/>
        <c:lblOffset val="100"/>
        <c:tickLblSkip val="10"/>
        <c:noMultiLvlLbl val="0"/>
      </c:catAx>
      <c:valAx>
        <c:axId val="184426496"/>
        <c:scaling>
          <c:orientation val="minMax"/>
          <c:max val="1.8"/>
          <c:min val="0.60000000000000009"/>
        </c:scaling>
        <c:delete val="0"/>
        <c:axPos val="l"/>
        <c:majorGridlines/>
        <c:numFmt formatCode="General" sourceLinked="0"/>
        <c:majorTickMark val="out"/>
        <c:minorTickMark val="none"/>
        <c:tickLblPos val="nextTo"/>
        <c:crossAx val="184420224"/>
        <c:crosses val="autoZero"/>
        <c:crossBetween val="between"/>
      </c:valAx>
    </c:plotArea>
    <c:legend>
      <c:legendPos val="b"/>
      <c:layout>
        <c:manualLayout>
          <c:xMode val="edge"/>
          <c:yMode val="edge"/>
          <c:x val="1.6152222222222221E-2"/>
          <c:y val="0.89870833333333333"/>
          <c:w val="0.97710296296296295"/>
          <c:h val="0.10129166666666667"/>
        </c:manualLayout>
      </c:layout>
      <c:overlay val="0"/>
    </c:legend>
    <c:plotVisOnly val="1"/>
    <c:dispBlanksAs val="gap"/>
    <c:showDLblsOverMax val="0"/>
  </c:chart>
  <c:txPr>
    <a:bodyPr/>
    <a:lstStyle/>
    <a:p>
      <a:pPr>
        <a:defRPr sz="1200"/>
      </a:pPr>
      <a:endParaRPr lang="fr-FR"/>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37561728395062E-2"/>
          <c:y val="5.2222962962962964E-2"/>
          <c:w val="0.88515154320987655"/>
          <c:h val="0.62746518518518524"/>
        </c:manualLayout>
      </c:layout>
      <c:barChart>
        <c:barDir val="col"/>
        <c:grouping val="clustered"/>
        <c:varyColors val="0"/>
        <c:ser>
          <c:idx val="1"/>
          <c:order val="0"/>
          <c:tx>
            <c:strRef>
              <c:f>'Fig 2.60'!$B$4</c:f>
              <c:strCache>
                <c:ptCount val="1"/>
                <c:pt idx="0">
                  <c:v>Femmes</c:v>
                </c:pt>
              </c:strCache>
            </c:strRef>
          </c:tx>
          <c:spPr>
            <a:solidFill>
              <a:schemeClr val="accent4">
                <a:lumMod val="75000"/>
              </a:schemeClr>
            </a:solidFill>
            <a:ln w="19050">
              <a:solidFill>
                <a:schemeClr val="accent4">
                  <a:lumMod val="75000"/>
                </a:schemeClr>
              </a:solidFill>
            </a:ln>
          </c:spPr>
          <c:invertIfNegative val="0"/>
          <c:cat>
            <c:strRef>
              <c:f>'Fig 2.60'!$C$3:$N$3</c:f>
              <c:strCache>
                <c:ptCount val="12"/>
                <c:pt idx="0">
                  <c:v>15-19 ans</c:v>
                </c:pt>
                <c:pt idx="1">
                  <c:v>20-24 ans</c:v>
                </c:pt>
                <c:pt idx="2">
                  <c:v>25-29 ans</c:v>
                </c:pt>
                <c:pt idx="3">
                  <c:v>30-34 ans</c:v>
                </c:pt>
                <c:pt idx="4">
                  <c:v>35-39 ans </c:v>
                </c:pt>
                <c:pt idx="5">
                  <c:v>40-44 ans</c:v>
                </c:pt>
                <c:pt idx="6">
                  <c:v>45-49 ans</c:v>
                </c:pt>
                <c:pt idx="7">
                  <c:v>50-54 ans</c:v>
                </c:pt>
                <c:pt idx="8">
                  <c:v>55-59 ans</c:v>
                </c:pt>
                <c:pt idx="9">
                  <c:v>60-64 ans</c:v>
                </c:pt>
                <c:pt idx="10">
                  <c:v>65-69 ans</c:v>
                </c:pt>
                <c:pt idx="11">
                  <c:v>70 ans et plus</c:v>
                </c:pt>
              </c:strCache>
            </c:strRef>
          </c:cat>
          <c:val>
            <c:numRef>
              <c:f>'Fig 2.60'!$C$4:$N$4</c:f>
              <c:numCache>
                <c:formatCode>0%</c:formatCode>
                <c:ptCount val="12"/>
                <c:pt idx="0">
                  <c:v>8.0892042574759251E-2</c:v>
                </c:pt>
                <c:pt idx="1">
                  <c:v>0.48227777777777781</c:v>
                </c:pt>
                <c:pt idx="2">
                  <c:v>0.70843498572540875</c:v>
                </c:pt>
                <c:pt idx="3">
                  <c:v>0.73430422288247044</c:v>
                </c:pt>
                <c:pt idx="4">
                  <c:v>0.75909239460292266</c:v>
                </c:pt>
                <c:pt idx="5">
                  <c:v>0.79057090943865349</c:v>
                </c:pt>
                <c:pt idx="6">
                  <c:v>0.80128513354023689</c:v>
                </c:pt>
                <c:pt idx="7">
                  <c:v>0.7642605633802817</c:v>
                </c:pt>
                <c:pt idx="8">
                  <c:v>0.68870960431491635</c:v>
                </c:pt>
                <c:pt idx="9">
                  <c:v>0.31134527240939369</c:v>
                </c:pt>
                <c:pt idx="10">
                  <c:v>5.3892506560404313E-2</c:v>
                </c:pt>
                <c:pt idx="11">
                  <c:v>1.0644934097997787E-2</c:v>
                </c:pt>
              </c:numCache>
            </c:numRef>
          </c:val>
          <c:extLst>
            <c:ext xmlns:c16="http://schemas.microsoft.com/office/drawing/2014/chart" uri="{C3380CC4-5D6E-409C-BE32-E72D297353CC}">
              <c16:uniqueId val="{00000000-2CA4-4FB9-93DF-6B4B9C885C55}"/>
            </c:ext>
          </c:extLst>
        </c:ser>
        <c:ser>
          <c:idx val="0"/>
          <c:order val="1"/>
          <c:tx>
            <c:strRef>
              <c:f>'Fig 2.60'!$B$5</c:f>
              <c:strCache>
                <c:ptCount val="1"/>
                <c:pt idx="0">
                  <c:v>Hommes</c:v>
                </c:pt>
              </c:strCache>
            </c:strRef>
          </c:tx>
          <c:spPr>
            <a:solidFill>
              <a:schemeClr val="accent6">
                <a:lumMod val="75000"/>
              </a:schemeClr>
            </a:solidFill>
            <a:ln w="19050">
              <a:solidFill>
                <a:schemeClr val="accent6">
                  <a:lumMod val="75000"/>
                </a:schemeClr>
              </a:solidFill>
            </a:ln>
          </c:spPr>
          <c:invertIfNegative val="0"/>
          <c:cat>
            <c:strRef>
              <c:f>'Fig 2.60'!$C$3:$N$3</c:f>
              <c:strCache>
                <c:ptCount val="12"/>
                <c:pt idx="0">
                  <c:v>15-19 ans</c:v>
                </c:pt>
                <c:pt idx="1">
                  <c:v>20-24 ans</c:v>
                </c:pt>
                <c:pt idx="2">
                  <c:v>25-29 ans</c:v>
                </c:pt>
                <c:pt idx="3">
                  <c:v>30-34 ans</c:v>
                </c:pt>
                <c:pt idx="4">
                  <c:v>35-39 ans </c:v>
                </c:pt>
                <c:pt idx="5">
                  <c:v>40-44 ans</c:v>
                </c:pt>
                <c:pt idx="6">
                  <c:v>45-49 ans</c:v>
                </c:pt>
                <c:pt idx="7">
                  <c:v>50-54 ans</c:v>
                </c:pt>
                <c:pt idx="8">
                  <c:v>55-59 ans</c:v>
                </c:pt>
                <c:pt idx="9">
                  <c:v>60-64 ans</c:v>
                </c:pt>
                <c:pt idx="10">
                  <c:v>65-69 ans</c:v>
                </c:pt>
                <c:pt idx="11">
                  <c:v>70 ans et plus</c:v>
                </c:pt>
              </c:strCache>
            </c:strRef>
          </c:cat>
          <c:val>
            <c:numRef>
              <c:f>'Fig 2.60'!$C$5:$N$5</c:f>
              <c:numCache>
                <c:formatCode>0%</c:formatCode>
                <c:ptCount val="12"/>
                <c:pt idx="0">
                  <c:v>0.13171832091016086</c:v>
                </c:pt>
                <c:pt idx="1">
                  <c:v>0.54149124750720146</c:v>
                </c:pt>
                <c:pt idx="2">
                  <c:v>0.79110262008733623</c:v>
                </c:pt>
                <c:pt idx="3">
                  <c:v>0.85442744552619387</c:v>
                </c:pt>
                <c:pt idx="4">
                  <c:v>0.87156824017380996</c:v>
                </c:pt>
                <c:pt idx="5">
                  <c:v>0.86831214898019515</c:v>
                </c:pt>
                <c:pt idx="6">
                  <c:v>0.86939272350209651</c:v>
                </c:pt>
                <c:pt idx="7">
                  <c:v>0.85009400651167066</c:v>
                </c:pt>
                <c:pt idx="8">
                  <c:v>0.75472518973268243</c:v>
                </c:pt>
                <c:pt idx="9">
                  <c:v>0.30896940586822591</c:v>
                </c:pt>
                <c:pt idx="10">
                  <c:v>7.8101071975497705E-2</c:v>
                </c:pt>
                <c:pt idx="11">
                  <c:v>1.4402003757044457E-2</c:v>
                </c:pt>
              </c:numCache>
            </c:numRef>
          </c:val>
          <c:extLst>
            <c:ext xmlns:c16="http://schemas.microsoft.com/office/drawing/2014/chart" uri="{C3380CC4-5D6E-409C-BE32-E72D297353CC}">
              <c16:uniqueId val="{00000001-2CA4-4FB9-93DF-6B4B9C885C55}"/>
            </c:ext>
          </c:extLst>
        </c:ser>
        <c:dLbls>
          <c:showLegendKey val="0"/>
          <c:showVal val="0"/>
          <c:showCatName val="0"/>
          <c:showSerName val="0"/>
          <c:showPercent val="0"/>
          <c:showBubbleSize val="0"/>
        </c:dLbls>
        <c:gapWidth val="150"/>
        <c:axId val="184484992"/>
        <c:axId val="184486528"/>
      </c:barChart>
      <c:catAx>
        <c:axId val="184484992"/>
        <c:scaling>
          <c:orientation val="minMax"/>
        </c:scaling>
        <c:delete val="0"/>
        <c:axPos val="b"/>
        <c:numFmt formatCode="General" sourceLinked="1"/>
        <c:majorTickMark val="none"/>
        <c:minorTickMark val="none"/>
        <c:tickLblPos val="nextTo"/>
        <c:txPr>
          <a:bodyPr rot="-2700000"/>
          <a:lstStyle/>
          <a:p>
            <a:pPr>
              <a:defRPr/>
            </a:pPr>
            <a:endParaRPr lang="fr-FR"/>
          </a:p>
        </c:txPr>
        <c:crossAx val="184486528"/>
        <c:crosses val="autoZero"/>
        <c:auto val="1"/>
        <c:lblAlgn val="ctr"/>
        <c:lblOffset val="100"/>
        <c:noMultiLvlLbl val="0"/>
      </c:catAx>
      <c:valAx>
        <c:axId val="184486528"/>
        <c:scaling>
          <c:orientation val="minMax"/>
          <c:min val="0"/>
        </c:scaling>
        <c:delete val="0"/>
        <c:axPos val="l"/>
        <c:majorGridlines/>
        <c:numFmt formatCode="0%" sourceLinked="1"/>
        <c:majorTickMark val="none"/>
        <c:minorTickMark val="none"/>
        <c:tickLblPos val="nextTo"/>
        <c:spPr>
          <a:ln w="9525">
            <a:noFill/>
          </a:ln>
        </c:spPr>
        <c:crossAx val="184484992"/>
        <c:crosses val="autoZero"/>
        <c:crossBetween val="between"/>
      </c:valAx>
    </c:plotArea>
    <c:legend>
      <c:legendPos val="b"/>
      <c:layout>
        <c:manualLayout>
          <c:xMode val="edge"/>
          <c:yMode val="edge"/>
          <c:x val="0.35637407407407407"/>
          <c:y val="0.91023962962962968"/>
          <c:w val="0.23802659932659934"/>
          <c:h val="8.9761538461538462E-2"/>
        </c:manualLayout>
      </c:layout>
      <c:overlay val="0"/>
    </c:legend>
    <c:plotVisOnly val="1"/>
    <c:dispBlanksAs val="gap"/>
    <c:showDLblsOverMax val="0"/>
  </c:chart>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0"/>
    <c:plotArea>
      <c:layout/>
      <c:lineChart>
        <c:grouping val="standard"/>
        <c:varyColors val="0"/>
        <c:ser>
          <c:idx val="0"/>
          <c:order val="0"/>
          <c:tx>
            <c:strRef>
              <c:f>'Fig 2.61'!$B$4</c:f>
              <c:strCache>
                <c:ptCount val="1"/>
                <c:pt idx="0">
                  <c:v>15 - 29 ans</c:v>
                </c:pt>
              </c:strCache>
            </c:strRef>
          </c:tx>
          <c:spPr>
            <a:ln w="19050" cmpd="sng">
              <a:prstDash val="sysDash"/>
            </a:ln>
          </c:spPr>
          <c:marker>
            <c:symbol val="none"/>
          </c:marker>
          <c:cat>
            <c:numRef>
              <c:f>'Fig 2.61'!$C$3:$AT$3</c:f>
              <c:numCache>
                <c:formatCode>General</c:formatCode>
                <c:ptCount val="44"/>
                <c:pt idx="0">
                  <c:v>1975</c:v>
                </c:pt>
                <c:pt idx="1">
                  <c:v>1976</c:v>
                </c:pt>
                <c:pt idx="2">
                  <c:v>1977</c:v>
                </c:pt>
                <c:pt idx="3">
                  <c:v>1978</c:v>
                </c:pt>
                <c:pt idx="4">
                  <c:v>1979</c:v>
                </c:pt>
                <c:pt idx="5">
                  <c:v>1980</c:v>
                </c:pt>
                <c:pt idx="6">
                  <c:v>1981</c:v>
                </c:pt>
                <c:pt idx="7">
                  <c:v>1982</c:v>
                </c:pt>
                <c:pt idx="8">
                  <c:v>1983</c:v>
                </c:pt>
                <c:pt idx="9">
                  <c:v>1984</c:v>
                </c:pt>
                <c:pt idx="10">
                  <c:v>1985</c:v>
                </c:pt>
                <c:pt idx="11">
                  <c:v>1986</c:v>
                </c:pt>
                <c:pt idx="12">
                  <c:v>1987</c:v>
                </c:pt>
                <c:pt idx="13">
                  <c:v>1988</c:v>
                </c:pt>
                <c:pt idx="14">
                  <c:v>1989</c:v>
                </c:pt>
                <c:pt idx="15">
                  <c:v>1990</c:v>
                </c:pt>
                <c:pt idx="16">
                  <c:v>1991</c:v>
                </c:pt>
                <c:pt idx="17">
                  <c:v>1992</c:v>
                </c:pt>
                <c:pt idx="18">
                  <c:v>1993</c:v>
                </c:pt>
                <c:pt idx="19">
                  <c:v>1994</c:v>
                </c:pt>
                <c:pt idx="20">
                  <c:v>1995</c:v>
                </c:pt>
                <c:pt idx="21">
                  <c:v>1996</c:v>
                </c:pt>
                <c:pt idx="22">
                  <c:v>1997</c:v>
                </c:pt>
                <c:pt idx="23">
                  <c:v>1998</c:v>
                </c:pt>
                <c:pt idx="24">
                  <c:v>1999</c:v>
                </c:pt>
                <c:pt idx="25">
                  <c:v>2000</c:v>
                </c:pt>
                <c:pt idx="26">
                  <c:v>2001</c:v>
                </c:pt>
                <c:pt idx="27">
                  <c:v>2002</c:v>
                </c:pt>
                <c:pt idx="28">
                  <c:v>2003</c:v>
                </c:pt>
                <c:pt idx="29">
                  <c:v>2004</c:v>
                </c:pt>
                <c:pt idx="30">
                  <c:v>2005</c:v>
                </c:pt>
                <c:pt idx="31">
                  <c:v>2006</c:v>
                </c:pt>
                <c:pt idx="32">
                  <c:v>2007</c:v>
                </c:pt>
                <c:pt idx="33">
                  <c:v>2008</c:v>
                </c:pt>
                <c:pt idx="34">
                  <c:v>2009</c:v>
                </c:pt>
                <c:pt idx="35">
                  <c:v>2010</c:v>
                </c:pt>
                <c:pt idx="36">
                  <c:v>2011</c:v>
                </c:pt>
                <c:pt idx="37">
                  <c:v>2012</c:v>
                </c:pt>
                <c:pt idx="38">
                  <c:v>2013</c:v>
                </c:pt>
                <c:pt idx="39">
                  <c:v>2014</c:v>
                </c:pt>
                <c:pt idx="40">
                  <c:v>2015</c:v>
                </c:pt>
                <c:pt idx="41">
                  <c:v>2016</c:v>
                </c:pt>
                <c:pt idx="42">
                  <c:v>2017</c:v>
                </c:pt>
                <c:pt idx="43">
                  <c:v>2018</c:v>
                </c:pt>
              </c:numCache>
            </c:numRef>
          </c:cat>
          <c:val>
            <c:numRef>
              <c:f>'Fig 2.61'!$C$4:$AT$4</c:f>
              <c:numCache>
                <c:formatCode>0.0\ \p\t</c:formatCode>
                <c:ptCount val="44"/>
                <c:pt idx="0">
                  <c:v>2269.634041890049</c:v>
                </c:pt>
                <c:pt idx="1">
                  <c:v>2256.2682051350798</c:v>
                </c:pt>
                <c:pt idx="2">
                  <c:v>2136.6659200126528</c:v>
                </c:pt>
                <c:pt idx="3">
                  <c:v>2019.9746120888422</c:v>
                </c:pt>
                <c:pt idx="4">
                  <c:v>1969.8780593644371</c:v>
                </c:pt>
                <c:pt idx="5">
                  <c:v>2016.0354785537968</c:v>
                </c:pt>
                <c:pt idx="6">
                  <c:v>1919.6806709088612</c:v>
                </c:pt>
                <c:pt idx="7">
                  <c:v>1845.0951400527351</c:v>
                </c:pt>
                <c:pt idx="8">
                  <c:v>1807.9679024991883</c:v>
                </c:pt>
                <c:pt idx="9">
                  <c:v>1592.0896127706428</c:v>
                </c:pt>
                <c:pt idx="10">
                  <c:v>1549.186398471302</c:v>
                </c:pt>
                <c:pt idx="11">
                  <c:v>1493.1860795392849</c:v>
                </c:pt>
                <c:pt idx="12">
                  <c:v>1577.5838303965713</c:v>
                </c:pt>
                <c:pt idx="13">
                  <c:v>1552.9611374739261</c:v>
                </c:pt>
                <c:pt idx="14">
                  <c:v>1588.4544939518016</c:v>
                </c:pt>
                <c:pt idx="15">
                  <c:v>1334.5215937210653</c:v>
                </c:pt>
                <c:pt idx="16">
                  <c:v>1285.7900862415527</c:v>
                </c:pt>
                <c:pt idx="17">
                  <c:v>1279.6866166930088</c:v>
                </c:pt>
                <c:pt idx="18">
                  <c:v>1167.8193082545904</c:v>
                </c:pt>
                <c:pt idx="19">
                  <c:v>1161.4638208862723</c:v>
                </c:pt>
                <c:pt idx="20">
                  <c:v>1207.3292047656998</c:v>
                </c:pt>
                <c:pt idx="21">
                  <c:v>1156.2372898896556</c:v>
                </c:pt>
                <c:pt idx="22">
                  <c:v>1104.98288968884</c:v>
                </c:pt>
                <c:pt idx="23">
                  <c:v>1019.3847202228078</c:v>
                </c:pt>
                <c:pt idx="24">
                  <c:v>980.75901875901934</c:v>
                </c:pt>
                <c:pt idx="25">
                  <c:v>976.93382657061181</c:v>
                </c:pt>
                <c:pt idx="26">
                  <c:v>1047.4900335746745</c:v>
                </c:pt>
                <c:pt idx="27">
                  <c:v>815.48528226622705</c:v>
                </c:pt>
                <c:pt idx="28">
                  <c:v>770.69807764873633</c:v>
                </c:pt>
                <c:pt idx="29">
                  <c:v>885.81646640692361</c:v>
                </c:pt>
                <c:pt idx="30">
                  <c:v>795.22022662532095</c:v>
                </c:pt>
                <c:pt idx="31">
                  <c:v>805.9264283132926</c:v>
                </c:pt>
                <c:pt idx="32">
                  <c:v>737.14784380311039</c:v>
                </c:pt>
                <c:pt idx="33">
                  <c:v>811.67035971693338</c:v>
                </c:pt>
                <c:pt idx="34">
                  <c:v>624.92233682721758</c:v>
                </c:pt>
                <c:pt idx="35">
                  <c:v>633.4337559751375</c:v>
                </c:pt>
                <c:pt idx="36">
                  <c:v>738.42897600796459</c:v>
                </c:pt>
                <c:pt idx="37">
                  <c:v>644.46499112934316</c:v>
                </c:pt>
                <c:pt idx="38">
                  <c:v>589.8709192755191</c:v>
                </c:pt>
                <c:pt idx="39">
                  <c:v>572.66597936175071</c:v>
                </c:pt>
                <c:pt idx="40">
                  <c:v>613.03628824221266</c:v>
                </c:pt>
                <c:pt idx="41">
                  <c:v>582.14682683852743</c:v>
                </c:pt>
                <c:pt idx="42">
                  <c:v>568.72839430052193</c:v>
                </c:pt>
                <c:pt idx="43">
                  <c:v>550.53815833247427</c:v>
                </c:pt>
              </c:numCache>
            </c:numRef>
          </c:val>
          <c:smooth val="0"/>
          <c:extLst>
            <c:ext xmlns:c16="http://schemas.microsoft.com/office/drawing/2014/chart" uri="{C3380CC4-5D6E-409C-BE32-E72D297353CC}">
              <c16:uniqueId val="{00000000-0745-4BD9-83B9-71978E3099A6}"/>
            </c:ext>
          </c:extLst>
        </c:ser>
        <c:ser>
          <c:idx val="1"/>
          <c:order val="1"/>
          <c:tx>
            <c:strRef>
              <c:f>'Fig 2.61'!$B$5</c:f>
              <c:strCache>
                <c:ptCount val="1"/>
                <c:pt idx="0">
                  <c:v>30 - 39 ans</c:v>
                </c:pt>
              </c:strCache>
            </c:strRef>
          </c:tx>
          <c:spPr>
            <a:ln w="22225">
              <a:solidFill>
                <a:schemeClr val="accent3">
                  <a:lumMod val="50000"/>
                </a:schemeClr>
              </a:solidFill>
            </a:ln>
          </c:spPr>
          <c:marker>
            <c:symbol val="circle"/>
            <c:size val="4"/>
            <c:spPr>
              <a:solidFill>
                <a:schemeClr val="bg1"/>
              </a:solidFill>
            </c:spPr>
          </c:marker>
          <c:cat>
            <c:numRef>
              <c:f>'Fig 2.61'!$C$3:$AT$3</c:f>
              <c:numCache>
                <c:formatCode>General</c:formatCode>
                <c:ptCount val="44"/>
                <c:pt idx="0">
                  <c:v>1975</c:v>
                </c:pt>
                <c:pt idx="1">
                  <c:v>1976</c:v>
                </c:pt>
                <c:pt idx="2">
                  <c:v>1977</c:v>
                </c:pt>
                <c:pt idx="3">
                  <c:v>1978</c:v>
                </c:pt>
                <c:pt idx="4">
                  <c:v>1979</c:v>
                </c:pt>
                <c:pt idx="5">
                  <c:v>1980</c:v>
                </c:pt>
                <c:pt idx="6">
                  <c:v>1981</c:v>
                </c:pt>
                <c:pt idx="7">
                  <c:v>1982</c:v>
                </c:pt>
                <c:pt idx="8">
                  <c:v>1983</c:v>
                </c:pt>
                <c:pt idx="9">
                  <c:v>1984</c:v>
                </c:pt>
                <c:pt idx="10">
                  <c:v>1985</c:v>
                </c:pt>
                <c:pt idx="11">
                  <c:v>1986</c:v>
                </c:pt>
                <c:pt idx="12">
                  <c:v>1987</c:v>
                </c:pt>
                <c:pt idx="13">
                  <c:v>1988</c:v>
                </c:pt>
                <c:pt idx="14">
                  <c:v>1989</c:v>
                </c:pt>
                <c:pt idx="15">
                  <c:v>1990</c:v>
                </c:pt>
                <c:pt idx="16">
                  <c:v>1991</c:v>
                </c:pt>
                <c:pt idx="17">
                  <c:v>1992</c:v>
                </c:pt>
                <c:pt idx="18">
                  <c:v>1993</c:v>
                </c:pt>
                <c:pt idx="19">
                  <c:v>1994</c:v>
                </c:pt>
                <c:pt idx="20">
                  <c:v>1995</c:v>
                </c:pt>
                <c:pt idx="21">
                  <c:v>1996</c:v>
                </c:pt>
                <c:pt idx="22">
                  <c:v>1997</c:v>
                </c:pt>
                <c:pt idx="23">
                  <c:v>1998</c:v>
                </c:pt>
                <c:pt idx="24">
                  <c:v>1999</c:v>
                </c:pt>
                <c:pt idx="25">
                  <c:v>2000</c:v>
                </c:pt>
                <c:pt idx="26">
                  <c:v>2001</c:v>
                </c:pt>
                <c:pt idx="27">
                  <c:v>2002</c:v>
                </c:pt>
                <c:pt idx="28">
                  <c:v>2003</c:v>
                </c:pt>
                <c:pt idx="29">
                  <c:v>2004</c:v>
                </c:pt>
                <c:pt idx="30">
                  <c:v>2005</c:v>
                </c:pt>
                <c:pt idx="31">
                  <c:v>2006</c:v>
                </c:pt>
                <c:pt idx="32">
                  <c:v>2007</c:v>
                </c:pt>
                <c:pt idx="33">
                  <c:v>2008</c:v>
                </c:pt>
                <c:pt idx="34">
                  <c:v>2009</c:v>
                </c:pt>
                <c:pt idx="35">
                  <c:v>2010</c:v>
                </c:pt>
                <c:pt idx="36">
                  <c:v>2011</c:v>
                </c:pt>
                <c:pt idx="37">
                  <c:v>2012</c:v>
                </c:pt>
                <c:pt idx="38">
                  <c:v>2013</c:v>
                </c:pt>
                <c:pt idx="39">
                  <c:v>2014</c:v>
                </c:pt>
                <c:pt idx="40">
                  <c:v>2015</c:v>
                </c:pt>
                <c:pt idx="41">
                  <c:v>2016</c:v>
                </c:pt>
                <c:pt idx="42">
                  <c:v>2017</c:v>
                </c:pt>
                <c:pt idx="43">
                  <c:v>2018</c:v>
                </c:pt>
              </c:numCache>
            </c:numRef>
          </c:cat>
          <c:val>
            <c:numRef>
              <c:f>'Fig 2.61'!$C$5:$AT$5</c:f>
              <c:numCache>
                <c:formatCode>0.0\ \p\t</c:formatCode>
                <c:ptCount val="44"/>
                <c:pt idx="0">
                  <c:v>3901.385544346821</c:v>
                </c:pt>
                <c:pt idx="1">
                  <c:v>3736.7244593797232</c:v>
                </c:pt>
                <c:pt idx="2">
                  <c:v>3558.1190090474729</c:v>
                </c:pt>
                <c:pt idx="3">
                  <c:v>3428.1712243284396</c:v>
                </c:pt>
                <c:pt idx="4">
                  <c:v>3217.7630551658849</c:v>
                </c:pt>
                <c:pt idx="5">
                  <c:v>3167.8206151147328</c:v>
                </c:pt>
                <c:pt idx="6">
                  <c:v>2982.7739176910741</c:v>
                </c:pt>
                <c:pt idx="7">
                  <c:v>2902.0510982491901</c:v>
                </c:pt>
                <c:pt idx="8">
                  <c:v>2776.6938599010982</c:v>
                </c:pt>
                <c:pt idx="9">
                  <c:v>2657.4231729676371</c:v>
                </c:pt>
                <c:pt idx="10">
                  <c:v>2591.8101352160079</c:v>
                </c:pt>
                <c:pt idx="11">
                  <c:v>2452.535532021433</c:v>
                </c:pt>
                <c:pt idx="12">
                  <c:v>2510.9257670979018</c:v>
                </c:pt>
                <c:pt idx="13">
                  <c:v>2446.7915479886983</c:v>
                </c:pt>
                <c:pt idx="14">
                  <c:v>2381.1351905853317</c:v>
                </c:pt>
                <c:pt idx="15">
                  <c:v>2311.6778078412649</c:v>
                </c:pt>
                <c:pt idx="16">
                  <c:v>2231.8747748496676</c:v>
                </c:pt>
                <c:pt idx="17">
                  <c:v>2086.366267596371</c:v>
                </c:pt>
                <c:pt idx="18">
                  <c:v>1909.9405125697742</c:v>
                </c:pt>
                <c:pt idx="19">
                  <c:v>1943.1723373940499</c:v>
                </c:pt>
                <c:pt idx="20">
                  <c:v>1884.1642016858627</c:v>
                </c:pt>
                <c:pt idx="21">
                  <c:v>1829.6583524926846</c:v>
                </c:pt>
                <c:pt idx="22">
                  <c:v>1853.3417305585972</c:v>
                </c:pt>
                <c:pt idx="23">
                  <c:v>1860.1027985040432</c:v>
                </c:pt>
                <c:pt idx="24">
                  <c:v>1761.7840514337331</c:v>
                </c:pt>
                <c:pt idx="25">
                  <c:v>1757.1305494978858</c:v>
                </c:pt>
                <c:pt idx="26">
                  <c:v>1679.1807116401444</c:v>
                </c:pt>
                <c:pt idx="27">
                  <c:v>1666.6921197647666</c:v>
                </c:pt>
                <c:pt idx="28">
                  <c:v>1683.3584489615673</c:v>
                </c:pt>
                <c:pt idx="29">
                  <c:v>1611.6207266595125</c:v>
                </c:pt>
                <c:pt idx="30">
                  <c:v>1612.9435968152734</c:v>
                </c:pt>
                <c:pt idx="31">
                  <c:v>1666.2061040450383</c:v>
                </c:pt>
                <c:pt idx="32">
                  <c:v>1530.3209282870923</c:v>
                </c:pt>
                <c:pt idx="33">
                  <c:v>1375.0691390601787</c:v>
                </c:pt>
                <c:pt idx="34">
                  <c:v>1329.7010581007555</c:v>
                </c:pt>
                <c:pt idx="35">
                  <c:v>1262.1222124046255</c:v>
                </c:pt>
                <c:pt idx="36">
                  <c:v>1331.0593171248911</c:v>
                </c:pt>
                <c:pt idx="37">
                  <c:v>1120.1701991239247</c:v>
                </c:pt>
                <c:pt idx="38">
                  <c:v>1005.2127650710347</c:v>
                </c:pt>
                <c:pt idx="39">
                  <c:v>1113.7718360441581</c:v>
                </c:pt>
                <c:pt idx="40">
                  <c:v>1043.9196823437796</c:v>
                </c:pt>
                <c:pt idx="41">
                  <c:v>1206.7784572135679</c:v>
                </c:pt>
                <c:pt idx="42">
                  <c:v>1227.2360368389882</c:v>
                </c:pt>
                <c:pt idx="43">
                  <c:v>1161.9669652804732</c:v>
                </c:pt>
              </c:numCache>
            </c:numRef>
          </c:val>
          <c:smooth val="0"/>
          <c:extLst>
            <c:ext xmlns:c16="http://schemas.microsoft.com/office/drawing/2014/chart" uri="{C3380CC4-5D6E-409C-BE32-E72D297353CC}">
              <c16:uniqueId val="{00000001-0745-4BD9-83B9-71978E3099A6}"/>
            </c:ext>
          </c:extLst>
        </c:ser>
        <c:ser>
          <c:idx val="2"/>
          <c:order val="2"/>
          <c:tx>
            <c:strRef>
              <c:f>'Fig 2.61'!$B$6</c:f>
              <c:strCache>
                <c:ptCount val="1"/>
                <c:pt idx="0">
                  <c:v>40 - 54 ans</c:v>
                </c:pt>
              </c:strCache>
            </c:strRef>
          </c:tx>
          <c:spPr>
            <a:ln w="22225">
              <a:solidFill>
                <a:schemeClr val="accent3">
                  <a:lumMod val="50000"/>
                </a:schemeClr>
              </a:solidFill>
            </a:ln>
          </c:spPr>
          <c:marker>
            <c:symbol val="diamond"/>
            <c:size val="5"/>
            <c:spPr>
              <a:solidFill>
                <a:schemeClr val="accent3">
                  <a:lumMod val="50000"/>
                </a:schemeClr>
              </a:solidFill>
              <a:ln>
                <a:solidFill>
                  <a:schemeClr val="bg1"/>
                </a:solidFill>
              </a:ln>
            </c:spPr>
          </c:marker>
          <c:cat>
            <c:numRef>
              <c:f>'Fig 2.61'!$C$3:$AT$3</c:f>
              <c:numCache>
                <c:formatCode>General</c:formatCode>
                <c:ptCount val="44"/>
                <c:pt idx="0">
                  <c:v>1975</c:v>
                </c:pt>
                <c:pt idx="1">
                  <c:v>1976</c:v>
                </c:pt>
                <c:pt idx="2">
                  <c:v>1977</c:v>
                </c:pt>
                <c:pt idx="3">
                  <c:v>1978</c:v>
                </c:pt>
                <c:pt idx="4">
                  <c:v>1979</c:v>
                </c:pt>
                <c:pt idx="5">
                  <c:v>1980</c:v>
                </c:pt>
                <c:pt idx="6">
                  <c:v>1981</c:v>
                </c:pt>
                <c:pt idx="7">
                  <c:v>1982</c:v>
                </c:pt>
                <c:pt idx="8">
                  <c:v>1983</c:v>
                </c:pt>
                <c:pt idx="9">
                  <c:v>1984</c:v>
                </c:pt>
                <c:pt idx="10">
                  <c:v>1985</c:v>
                </c:pt>
                <c:pt idx="11">
                  <c:v>1986</c:v>
                </c:pt>
                <c:pt idx="12">
                  <c:v>1987</c:v>
                </c:pt>
                <c:pt idx="13">
                  <c:v>1988</c:v>
                </c:pt>
                <c:pt idx="14">
                  <c:v>1989</c:v>
                </c:pt>
                <c:pt idx="15">
                  <c:v>1990</c:v>
                </c:pt>
                <c:pt idx="16">
                  <c:v>1991</c:v>
                </c:pt>
                <c:pt idx="17">
                  <c:v>1992</c:v>
                </c:pt>
                <c:pt idx="18">
                  <c:v>1993</c:v>
                </c:pt>
                <c:pt idx="19">
                  <c:v>1994</c:v>
                </c:pt>
                <c:pt idx="20">
                  <c:v>1995</c:v>
                </c:pt>
                <c:pt idx="21">
                  <c:v>1996</c:v>
                </c:pt>
                <c:pt idx="22">
                  <c:v>1997</c:v>
                </c:pt>
                <c:pt idx="23">
                  <c:v>1998</c:v>
                </c:pt>
                <c:pt idx="24">
                  <c:v>1999</c:v>
                </c:pt>
                <c:pt idx="25">
                  <c:v>2000</c:v>
                </c:pt>
                <c:pt idx="26">
                  <c:v>2001</c:v>
                </c:pt>
                <c:pt idx="27">
                  <c:v>2002</c:v>
                </c:pt>
                <c:pt idx="28">
                  <c:v>2003</c:v>
                </c:pt>
                <c:pt idx="29">
                  <c:v>2004</c:v>
                </c:pt>
                <c:pt idx="30">
                  <c:v>2005</c:v>
                </c:pt>
                <c:pt idx="31">
                  <c:v>2006</c:v>
                </c:pt>
                <c:pt idx="32">
                  <c:v>2007</c:v>
                </c:pt>
                <c:pt idx="33">
                  <c:v>2008</c:v>
                </c:pt>
                <c:pt idx="34">
                  <c:v>2009</c:v>
                </c:pt>
                <c:pt idx="35">
                  <c:v>2010</c:v>
                </c:pt>
                <c:pt idx="36">
                  <c:v>2011</c:v>
                </c:pt>
                <c:pt idx="37">
                  <c:v>2012</c:v>
                </c:pt>
                <c:pt idx="38">
                  <c:v>2013</c:v>
                </c:pt>
                <c:pt idx="39">
                  <c:v>2014</c:v>
                </c:pt>
                <c:pt idx="40">
                  <c:v>2015</c:v>
                </c:pt>
                <c:pt idx="41">
                  <c:v>2016</c:v>
                </c:pt>
                <c:pt idx="42">
                  <c:v>2017</c:v>
                </c:pt>
                <c:pt idx="43">
                  <c:v>2018</c:v>
                </c:pt>
              </c:numCache>
            </c:numRef>
          </c:cat>
          <c:val>
            <c:numRef>
              <c:f>'Fig 2.61'!$C$6:$AT$6</c:f>
              <c:numCache>
                <c:formatCode>0.0\ \p\t</c:formatCode>
                <c:ptCount val="44"/>
                <c:pt idx="0">
                  <c:v>4090.7326763901237</c:v>
                </c:pt>
                <c:pt idx="1">
                  <c:v>3991.3154786069063</c:v>
                </c:pt>
                <c:pt idx="2">
                  <c:v>3861.0551873048726</c:v>
                </c:pt>
                <c:pt idx="3">
                  <c:v>3829.6512652453762</c:v>
                </c:pt>
                <c:pt idx="4">
                  <c:v>3658.370538802702</c:v>
                </c:pt>
                <c:pt idx="5">
                  <c:v>3643.6695620270475</c:v>
                </c:pt>
                <c:pt idx="6">
                  <c:v>3535.5678780129756</c:v>
                </c:pt>
                <c:pt idx="7">
                  <c:v>3253.1045053803355</c:v>
                </c:pt>
                <c:pt idx="8">
                  <c:v>3222.7777729870168</c:v>
                </c:pt>
                <c:pt idx="9">
                  <c:v>3020.8730789412803</c:v>
                </c:pt>
                <c:pt idx="10">
                  <c:v>2878.6160761265414</c:v>
                </c:pt>
                <c:pt idx="11">
                  <c:v>2790.9942201216736</c:v>
                </c:pt>
                <c:pt idx="12">
                  <c:v>2701.0072220991306</c:v>
                </c:pt>
                <c:pt idx="13">
                  <c:v>2685.8166699638423</c:v>
                </c:pt>
                <c:pt idx="14">
                  <c:v>2578.2073331150068</c:v>
                </c:pt>
                <c:pt idx="15">
                  <c:v>2525.177656542327</c:v>
                </c:pt>
                <c:pt idx="16">
                  <c:v>2337.6852034285121</c:v>
                </c:pt>
                <c:pt idx="17">
                  <c:v>2173.041973352018</c:v>
                </c:pt>
                <c:pt idx="18">
                  <c:v>1961.4981638327749</c:v>
                </c:pt>
                <c:pt idx="19">
                  <c:v>1828.7888153225608</c:v>
                </c:pt>
                <c:pt idx="20">
                  <c:v>1780.6538770000102</c:v>
                </c:pt>
                <c:pt idx="21">
                  <c:v>1692.0081144266546</c:v>
                </c:pt>
                <c:pt idx="22">
                  <c:v>1705.865559095156</c:v>
                </c:pt>
                <c:pt idx="23">
                  <c:v>1589.4656475446411</c:v>
                </c:pt>
                <c:pt idx="24">
                  <c:v>1563.1138196636173</c:v>
                </c:pt>
                <c:pt idx="25">
                  <c:v>1654.7250786689206</c:v>
                </c:pt>
                <c:pt idx="26">
                  <c:v>1586.2122766394975</c:v>
                </c:pt>
                <c:pt idx="27">
                  <c:v>1479.9792429410018</c:v>
                </c:pt>
                <c:pt idx="28">
                  <c:v>1364.5917141410634</c:v>
                </c:pt>
                <c:pt idx="29">
                  <c:v>1301.8833048132037</c:v>
                </c:pt>
                <c:pt idx="30">
                  <c:v>1275.4531179366552</c:v>
                </c:pt>
                <c:pt idx="31">
                  <c:v>1164.8003328729956</c:v>
                </c:pt>
                <c:pt idx="32">
                  <c:v>1076.0452822816687</c:v>
                </c:pt>
                <c:pt idx="33">
                  <c:v>1083.198857564021</c:v>
                </c:pt>
                <c:pt idx="34">
                  <c:v>1006.8526057013869</c:v>
                </c:pt>
                <c:pt idx="35">
                  <c:v>992.19928301238406</c:v>
                </c:pt>
                <c:pt idx="36">
                  <c:v>928.28342403524289</c:v>
                </c:pt>
                <c:pt idx="37">
                  <c:v>923.25907114124129</c:v>
                </c:pt>
                <c:pt idx="38">
                  <c:v>825.1917305079005</c:v>
                </c:pt>
                <c:pt idx="39">
                  <c:v>752.71657241708431</c:v>
                </c:pt>
                <c:pt idx="40">
                  <c:v>673.72003369510048</c:v>
                </c:pt>
                <c:pt idx="41">
                  <c:v>695.21332807724866</c:v>
                </c:pt>
                <c:pt idx="42">
                  <c:v>846.57054634128167</c:v>
                </c:pt>
                <c:pt idx="43">
                  <c:v>772.48259766909075</c:v>
                </c:pt>
              </c:numCache>
            </c:numRef>
          </c:val>
          <c:smooth val="0"/>
          <c:extLst>
            <c:ext xmlns:c16="http://schemas.microsoft.com/office/drawing/2014/chart" uri="{C3380CC4-5D6E-409C-BE32-E72D297353CC}">
              <c16:uniqueId val="{00000002-0745-4BD9-83B9-71978E3099A6}"/>
            </c:ext>
          </c:extLst>
        </c:ser>
        <c:ser>
          <c:idx val="3"/>
          <c:order val="3"/>
          <c:tx>
            <c:strRef>
              <c:f>'Fig 2.61'!$B$7</c:f>
              <c:strCache>
                <c:ptCount val="1"/>
                <c:pt idx="0">
                  <c:v>55 - 69 ans</c:v>
                </c:pt>
              </c:strCache>
            </c:strRef>
          </c:tx>
          <c:spPr>
            <a:ln w="19050" cmpd="sng">
              <a:solidFill>
                <a:srgbClr val="6D8838"/>
              </a:solidFill>
              <a:prstDash val="solid"/>
            </a:ln>
          </c:spPr>
          <c:marker>
            <c:symbol val="none"/>
          </c:marker>
          <c:cat>
            <c:numRef>
              <c:f>'Fig 2.61'!$C$3:$AT$3</c:f>
              <c:numCache>
                <c:formatCode>General</c:formatCode>
                <c:ptCount val="44"/>
                <c:pt idx="0">
                  <c:v>1975</c:v>
                </c:pt>
                <c:pt idx="1">
                  <c:v>1976</c:v>
                </c:pt>
                <c:pt idx="2">
                  <c:v>1977</c:v>
                </c:pt>
                <c:pt idx="3">
                  <c:v>1978</c:v>
                </c:pt>
                <c:pt idx="4">
                  <c:v>1979</c:v>
                </c:pt>
                <c:pt idx="5">
                  <c:v>1980</c:v>
                </c:pt>
                <c:pt idx="6">
                  <c:v>1981</c:v>
                </c:pt>
                <c:pt idx="7">
                  <c:v>1982</c:v>
                </c:pt>
                <c:pt idx="8">
                  <c:v>1983</c:v>
                </c:pt>
                <c:pt idx="9">
                  <c:v>1984</c:v>
                </c:pt>
                <c:pt idx="10">
                  <c:v>1985</c:v>
                </c:pt>
                <c:pt idx="11">
                  <c:v>1986</c:v>
                </c:pt>
                <c:pt idx="12">
                  <c:v>1987</c:v>
                </c:pt>
                <c:pt idx="13">
                  <c:v>1988</c:v>
                </c:pt>
                <c:pt idx="14">
                  <c:v>1989</c:v>
                </c:pt>
                <c:pt idx="15">
                  <c:v>1990</c:v>
                </c:pt>
                <c:pt idx="16">
                  <c:v>1991</c:v>
                </c:pt>
                <c:pt idx="17">
                  <c:v>1992</c:v>
                </c:pt>
                <c:pt idx="18">
                  <c:v>1993</c:v>
                </c:pt>
                <c:pt idx="19">
                  <c:v>1994</c:v>
                </c:pt>
                <c:pt idx="20">
                  <c:v>1995</c:v>
                </c:pt>
                <c:pt idx="21">
                  <c:v>1996</c:v>
                </c:pt>
                <c:pt idx="22">
                  <c:v>1997</c:v>
                </c:pt>
                <c:pt idx="23">
                  <c:v>1998</c:v>
                </c:pt>
                <c:pt idx="24">
                  <c:v>1999</c:v>
                </c:pt>
                <c:pt idx="25">
                  <c:v>2000</c:v>
                </c:pt>
                <c:pt idx="26">
                  <c:v>2001</c:v>
                </c:pt>
                <c:pt idx="27">
                  <c:v>2002</c:v>
                </c:pt>
                <c:pt idx="28">
                  <c:v>2003</c:v>
                </c:pt>
                <c:pt idx="29">
                  <c:v>2004</c:v>
                </c:pt>
                <c:pt idx="30">
                  <c:v>2005</c:v>
                </c:pt>
                <c:pt idx="31">
                  <c:v>2006</c:v>
                </c:pt>
                <c:pt idx="32">
                  <c:v>2007</c:v>
                </c:pt>
                <c:pt idx="33">
                  <c:v>2008</c:v>
                </c:pt>
                <c:pt idx="34">
                  <c:v>2009</c:v>
                </c:pt>
                <c:pt idx="35">
                  <c:v>2010</c:v>
                </c:pt>
                <c:pt idx="36">
                  <c:v>2011</c:v>
                </c:pt>
                <c:pt idx="37">
                  <c:v>2012</c:v>
                </c:pt>
                <c:pt idx="38">
                  <c:v>2013</c:v>
                </c:pt>
                <c:pt idx="39">
                  <c:v>2014</c:v>
                </c:pt>
                <c:pt idx="40">
                  <c:v>2015</c:v>
                </c:pt>
                <c:pt idx="41">
                  <c:v>2016</c:v>
                </c:pt>
                <c:pt idx="42">
                  <c:v>2017</c:v>
                </c:pt>
                <c:pt idx="43">
                  <c:v>2018</c:v>
                </c:pt>
              </c:numCache>
            </c:numRef>
          </c:cat>
          <c:val>
            <c:numRef>
              <c:f>'Fig 2.61'!$C$7:$AT$7</c:f>
              <c:numCache>
                <c:formatCode>0.0\ \p\t</c:formatCode>
                <c:ptCount val="44"/>
                <c:pt idx="0">
                  <c:v>2914.6116681154281</c:v>
                </c:pt>
                <c:pt idx="1">
                  <c:v>2878.1927892717931</c:v>
                </c:pt>
                <c:pt idx="2">
                  <c:v>2947.4070203597748</c:v>
                </c:pt>
                <c:pt idx="3">
                  <c:v>2879.9455862788604</c:v>
                </c:pt>
                <c:pt idx="4">
                  <c:v>2973.8682600331836</c:v>
                </c:pt>
                <c:pt idx="5">
                  <c:v>2786.4322566474266</c:v>
                </c:pt>
                <c:pt idx="6">
                  <c:v>2657.8491737014751</c:v>
                </c:pt>
                <c:pt idx="7">
                  <c:v>2413.4300601916443</c:v>
                </c:pt>
                <c:pt idx="8">
                  <c:v>2123.7384497715789</c:v>
                </c:pt>
                <c:pt idx="9">
                  <c:v>1880.9573997546331</c:v>
                </c:pt>
                <c:pt idx="10">
                  <c:v>1903.1732094451152</c:v>
                </c:pt>
                <c:pt idx="11">
                  <c:v>1925.6308113863142</c:v>
                </c:pt>
                <c:pt idx="12">
                  <c:v>1752.8518770871713</c:v>
                </c:pt>
                <c:pt idx="13">
                  <c:v>1755.4419507360681</c:v>
                </c:pt>
                <c:pt idx="14">
                  <c:v>1823.5777604049347</c:v>
                </c:pt>
                <c:pt idx="15">
                  <c:v>1763.0474972375207</c:v>
                </c:pt>
                <c:pt idx="16">
                  <c:v>1768.7248918388536</c:v>
                </c:pt>
                <c:pt idx="17">
                  <c:v>1844.6316729852338</c:v>
                </c:pt>
                <c:pt idx="18">
                  <c:v>1789.4689131311814</c:v>
                </c:pt>
                <c:pt idx="19">
                  <c:v>1666.8483823513618</c:v>
                </c:pt>
                <c:pt idx="20">
                  <c:v>1421.5085709124451</c:v>
                </c:pt>
                <c:pt idx="21">
                  <c:v>1585.9373646990903</c:v>
                </c:pt>
                <c:pt idx="22">
                  <c:v>1476.1168136132242</c:v>
                </c:pt>
                <c:pt idx="23">
                  <c:v>1642.2270568076378</c:v>
                </c:pt>
                <c:pt idx="24">
                  <c:v>1312.5253828701077</c:v>
                </c:pt>
                <c:pt idx="25">
                  <c:v>1200.4952219154802</c:v>
                </c:pt>
                <c:pt idx="26">
                  <c:v>1335.2420325876822</c:v>
                </c:pt>
                <c:pt idx="27">
                  <c:v>1357.4934585469002</c:v>
                </c:pt>
                <c:pt idx="28">
                  <c:v>934.30587810695442</c:v>
                </c:pt>
                <c:pt idx="29">
                  <c:v>908.84619946859004</c:v>
                </c:pt>
                <c:pt idx="30">
                  <c:v>704.44977672727873</c:v>
                </c:pt>
                <c:pt idx="31">
                  <c:v>566.74631430005957</c:v>
                </c:pt>
                <c:pt idx="32">
                  <c:v>511.03917376320851</c:v>
                </c:pt>
                <c:pt idx="33">
                  <c:v>377.85335743119361</c:v>
                </c:pt>
                <c:pt idx="34">
                  <c:v>405.62781031997235</c:v>
                </c:pt>
                <c:pt idx="35">
                  <c:v>555.93036413753089</c:v>
                </c:pt>
                <c:pt idx="36">
                  <c:v>546.4637575076672</c:v>
                </c:pt>
                <c:pt idx="37">
                  <c:v>614.29970724312068</c:v>
                </c:pt>
                <c:pt idx="38">
                  <c:v>589.59882244908931</c:v>
                </c:pt>
                <c:pt idx="39">
                  <c:v>450.86699096035545</c:v>
                </c:pt>
                <c:pt idx="40">
                  <c:v>466.38153391825415</c:v>
                </c:pt>
                <c:pt idx="41">
                  <c:v>463.79214420830124</c:v>
                </c:pt>
                <c:pt idx="42">
                  <c:v>423.59859904973263</c:v>
                </c:pt>
                <c:pt idx="43">
                  <c:v>361.91592396876746</c:v>
                </c:pt>
              </c:numCache>
            </c:numRef>
          </c:val>
          <c:smooth val="0"/>
          <c:extLst>
            <c:ext xmlns:c16="http://schemas.microsoft.com/office/drawing/2014/chart" uri="{C3380CC4-5D6E-409C-BE32-E72D297353CC}">
              <c16:uniqueId val="{00000003-0745-4BD9-83B9-71978E3099A6}"/>
            </c:ext>
          </c:extLst>
        </c:ser>
        <c:dLbls>
          <c:showLegendKey val="0"/>
          <c:showVal val="0"/>
          <c:showCatName val="0"/>
          <c:showSerName val="0"/>
          <c:showPercent val="0"/>
          <c:showBubbleSize val="0"/>
        </c:dLbls>
        <c:smooth val="0"/>
        <c:axId val="184620160"/>
        <c:axId val="184621696"/>
      </c:lineChart>
      <c:catAx>
        <c:axId val="184620160"/>
        <c:scaling>
          <c:orientation val="minMax"/>
        </c:scaling>
        <c:delete val="0"/>
        <c:axPos val="b"/>
        <c:numFmt formatCode="General" sourceLinked="1"/>
        <c:majorTickMark val="none"/>
        <c:minorTickMark val="none"/>
        <c:tickLblPos val="nextTo"/>
        <c:crossAx val="184621696"/>
        <c:crosses val="autoZero"/>
        <c:auto val="1"/>
        <c:lblAlgn val="ctr"/>
        <c:lblOffset val="100"/>
        <c:noMultiLvlLbl val="0"/>
      </c:catAx>
      <c:valAx>
        <c:axId val="184621696"/>
        <c:scaling>
          <c:orientation val="minMax"/>
        </c:scaling>
        <c:delete val="0"/>
        <c:axPos val="l"/>
        <c:majorGridlines/>
        <c:numFmt formatCode="0.0,\p\t" sourceLinked="0"/>
        <c:majorTickMark val="none"/>
        <c:minorTickMark val="none"/>
        <c:tickLblPos val="nextTo"/>
        <c:spPr>
          <a:ln w="9525">
            <a:noFill/>
          </a:ln>
        </c:spPr>
        <c:crossAx val="18462016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'Fig 2.62'!$B$4</c:f>
              <c:strCache>
                <c:ptCount val="1"/>
                <c:pt idx="0">
                  <c:v>Femmes</c:v>
                </c:pt>
              </c:strCache>
            </c:strRef>
          </c:tx>
          <c:spPr>
            <a:ln>
              <a:solidFill>
                <a:schemeClr val="accent4">
                  <a:lumMod val="75000"/>
                </a:schemeClr>
              </a:solidFill>
            </a:ln>
          </c:spPr>
          <c:marker>
            <c:symbol val="none"/>
          </c:marker>
          <c:cat>
            <c:numRef>
              <c:f>'Fig 2.62'!$C$3:$AT$3</c:f>
              <c:numCache>
                <c:formatCode>General</c:formatCode>
                <c:ptCount val="44"/>
                <c:pt idx="0">
                  <c:v>1975</c:v>
                </c:pt>
                <c:pt idx="1">
                  <c:v>1976</c:v>
                </c:pt>
                <c:pt idx="2">
                  <c:v>1977</c:v>
                </c:pt>
                <c:pt idx="3">
                  <c:v>1978</c:v>
                </c:pt>
                <c:pt idx="4">
                  <c:v>1979</c:v>
                </c:pt>
                <c:pt idx="5">
                  <c:v>1980</c:v>
                </c:pt>
                <c:pt idx="6">
                  <c:v>1981</c:v>
                </c:pt>
                <c:pt idx="7">
                  <c:v>1982</c:v>
                </c:pt>
                <c:pt idx="8">
                  <c:v>1983</c:v>
                </c:pt>
                <c:pt idx="9">
                  <c:v>1984</c:v>
                </c:pt>
                <c:pt idx="10">
                  <c:v>1985</c:v>
                </c:pt>
                <c:pt idx="11">
                  <c:v>1986</c:v>
                </c:pt>
                <c:pt idx="12">
                  <c:v>1987</c:v>
                </c:pt>
                <c:pt idx="13">
                  <c:v>1988</c:v>
                </c:pt>
                <c:pt idx="14">
                  <c:v>1989</c:v>
                </c:pt>
                <c:pt idx="15">
                  <c:v>1990</c:v>
                </c:pt>
                <c:pt idx="16">
                  <c:v>1991</c:v>
                </c:pt>
                <c:pt idx="17">
                  <c:v>1992</c:v>
                </c:pt>
                <c:pt idx="18">
                  <c:v>1993</c:v>
                </c:pt>
                <c:pt idx="19">
                  <c:v>1994</c:v>
                </c:pt>
                <c:pt idx="20">
                  <c:v>1995</c:v>
                </c:pt>
                <c:pt idx="21">
                  <c:v>1996</c:v>
                </c:pt>
                <c:pt idx="22">
                  <c:v>1997</c:v>
                </c:pt>
                <c:pt idx="23">
                  <c:v>1998</c:v>
                </c:pt>
                <c:pt idx="24">
                  <c:v>1999</c:v>
                </c:pt>
                <c:pt idx="25">
                  <c:v>2000</c:v>
                </c:pt>
                <c:pt idx="26">
                  <c:v>2001</c:v>
                </c:pt>
                <c:pt idx="27">
                  <c:v>2002</c:v>
                </c:pt>
                <c:pt idx="28">
                  <c:v>2003</c:v>
                </c:pt>
                <c:pt idx="29">
                  <c:v>2004</c:v>
                </c:pt>
                <c:pt idx="30">
                  <c:v>2005</c:v>
                </c:pt>
                <c:pt idx="31">
                  <c:v>2006</c:v>
                </c:pt>
                <c:pt idx="32">
                  <c:v>2007</c:v>
                </c:pt>
                <c:pt idx="33">
                  <c:v>2008</c:v>
                </c:pt>
                <c:pt idx="34">
                  <c:v>2009</c:v>
                </c:pt>
                <c:pt idx="35">
                  <c:v>2010</c:v>
                </c:pt>
                <c:pt idx="36">
                  <c:v>2011</c:v>
                </c:pt>
                <c:pt idx="37">
                  <c:v>2012</c:v>
                </c:pt>
                <c:pt idx="38">
                  <c:v>2013</c:v>
                </c:pt>
                <c:pt idx="39">
                  <c:v>2014</c:v>
                </c:pt>
                <c:pt idx="40">
                  <c:v>2015</c:v>
                </c:pt>
                <c:pt idx="41">
                  <c:v>2016</c:v>
                </c:pt>
                <c:pt idx="42">
                  <c:v>2017</c:v>
                </c:pt>
                <c:pt idx="43">
                  <c:v>2018</c:v>
                </c:pt>
              </c:numCache>
            </c:numRef>
          </c:cat>
          <c:val>
            <c:numRef>
              <c:f>'Fig 2.62'!$C$4:$AT$4</c:f>
              <c:numCache>
                <c:formatCode>0.0%</c:formatCode>
                <c:ptCount val="44"/>
                <c:pt idx="0">
                  <c:v>4.4869604828607204E-2</c:v>
                </c:pt>
                <c:pt idx="1">
                  <c:v>5.1894654961662401E-2</c:v>
                </c:pt>
                <c:pt idx="2">
                  <c:v>5.7384148982243401E-2</c:v>
                </c:pt>
                <c:pt idx="3">
                  <c:v>5.8449946178686804E-2</c:v>
                </c:pt>
                <c:pt idx="4">
                  <c:v>6.5544637256951699E-2</c:v>
                </c:pt>
                <c:pt idx="5">
                  <c:v>7.2999999999999995E-2</c:v>
                </c:pt>
                <c:pt idx="6">
                  <c:v>8.199999999999999E-2</c:v>
                </c:pt>
                <c:pt idx="7">
                  <c:v>8.5999999999999993E-2</c:v>
                </c:pt>
                <c:pt idx="8">
                  <c:v>8.8000000000000009E-2</c:v>
                </c:pt>
                <c:pt idx="9">
                  <c:v>9.9000000000000005E-2</c:v>
                </c:pt>
                <c:pt idx="10">
                  <c:v>0.10199999999999999</c:v>
                </c:pt>
                <c:pt idx="11">
                  <c:v>0.10199999999999999</c:v>
                </c:pt>
                <c:pt idx="12">
                  <c:v>0.107</c:v>
                </c:pt>
                <c:pt idx="13">
                  <c:v>0.105</c:v>
                </c:pt>
                <c:pt idx="14">
                  <c:v>0.10099999999999999</c:v>
                </c:pt>
                <c:pt idx="15">
                  <c:v>9.6999999999999989E-2</c:v>
                </c:pt>
                <c:pt idx="16">
                  <c:v>9.8000000000000004E-2</c:v>
                </c:pt>
                <c:pt idx="17">
                  <c:v>0.106</c:v>
                </c:pt>
                <c:pt idx="18">
                  <c:v>0.111</c:v>
                </c:pt>
                <c:pt idx="19">
                  <c:v>0.11699999999999999</c:v>
                </c:pt>
                <c:pt idx="20">
                  <c:v>0.11199999999999999</c:v>
                </c:pt>
                <c:pt idx="21">
                  <c:v>0.11599999999999999</c:v>
                </c:pt>
                <c:pt idx="22">
                  <c:v>0.11599999999999999</c:v>
                </c:pt>
                <c:pt idx="23">
                  <c:v>0.11199999999999999</c:v>
                </c:pt>
                <c:pt idx="24">
                  <c:v>0.10800000000000001</c:v>
                </c:pt>
                <c:pt idx="25">
                  <c:v>9.5000000000000001E-2</c:v>
                </c:pt>
                <c:pt idx="26">
                  <c:v>8.6999999999999994E-2</c:v>
                </c:pt>
                <c:pt idx="27">
                  <c:v>8.4000000000000005E-2</c:v>
                </c:pt>
                <c:pt idx="28">
                  <c:v>0.09</c:v>
                </c:pt>
                <c:pt idx="29">
                  <c:v>9.3000000000000013E-2</c:v>
                </c:pt>
                <c:pt idx="30">
                  <c:v>9.3000000000000013E-2</c:v>
                </c:pt>
                <c:pt idx="31">
                  <c:v>9.0999999999999998E-2</c:v>
                </c:pt>
                <c:pt idx="32">
                  <c:v>8.1000000000000003E-2</c:v>
                </c:pt>
                <c:pt idx="33">
                  <c:v>7.400000000000001E-2</c:v>
                </c:pt>
                <c:pt idx="34">
                  <c:v>8.8000000000000009E-2</c:v>
                </c:pt>
                <c:pt idx="35">
                  <c:v>9.0999999999999998E-2</c:v>
                </c:pt>
                <c:pt idx="36">
                  <c:v>9.0999999999999998E-2</c:v>
                </c:pt>
                <c:pt idx="37">
                  <c:v>9.4E-2</c:v>
                </c:pt>
                <c:pt idx="38">
                  <c:v>9.8000000000000004E-2</c:v>
                </c:pt>
                <c:pt idx="39">
                  <c:v>0.1</c:v>
                </c:pt>
                <c:pt idx="40">
                  <c:v>9.9000000000000005E-2</c:v>
                </c:pt>
                <c:pt idx="41">
                  <c:v>9.9000000000000005E-2</c:v>
                </c:pt>
                <c:pt idx="42">
                  <c:v>9.3000000000000013E-2</c:v>
                </c:pt>
                <c:pt idx="43">
                  <c:v>9.0999999999999998E-2</c:v>
                </c:pt>
              </c:numCache>
            </c:numRef>
          </c:val>
          <c:smooth val="0"/>
          <c:extLst>
            <c:ext xmlns:c16="http://schemas.microsoft.com/office/drawing/2014/chart" uri="{C3380CC4-5D6E-409C-BE32-E72D297353CC}">
              <c16:uniqueId val="{00000000-9797-42EB-BBB7-4DE49ECBC224}"/>
            </c:ext>
          </c:extLst>
        </c:ser>
        <c:ser>
          <c:idx val="1"/>
          <c:order val="1"/>
          <c:tx>
            <c:strRef>
              <c:f>'Fig 2.62'!$B$5</c:f>
              <c:strCache>
                <c:ptCount val="1"/>
                <c:pt idx="0">
                  <c:v>Hommes</c:v>
                </c:pt>
              </c:strCache>
            </c:strRef>
          </c:tx>
          <c:spPr>
            <a:ln>
              <a:solidFill>
                <a:schemeClr val="accent6">
                  <a:lumMod val="75000"/>
                </a:schemeClr>
              </a:solidFill>
            </a:ln>
          </c:spPr>
          <c:marker>
            <c:symbol val="none"/>
          </c:marker>
          <c:cat>
            <c:numRef>
              <c:f>'Fig 2.62'!$C$3:$AT$3</c:f>
              <c:numCache>
                <c:formatCode>General</c:formatCode>
                <c:ptCount val="44"/>
                <c:pt idx="0">
                  <c:v>1975</c:v>
                </c:pt>
                <c:pt idx="1">
                  <c:v>1976</c:v>
                </c:pt>
                <c:pt idx="2">
                  <c:v>1977</c:v>
                </c:pt>
                <c:pt idx="3">
                  <c:v>1978</c:v>
                </c:pt>
                <c:pt idx="4">
                  <c:v>1979</c:v>
                </c:pt>
                <c:pt idx="5">
                  <c:v>1980</c:v>
                </c:pt>
                <c:pt idx="6">
                  <c:v>1981</c:v>
                </c:pt>
                <c:pt idx="7">
                  <c:v>1982</c:v>
                </c:pt>
                <c:pt idx="8">
                  <c:v>1983</c:v>
                </c:pt>
                <c:pt idx="9">
                  <c:v>1984</c:v>
                </c:pt>
                <c:pt idx="10">
                  <c:v>1985</c:v>
                </c:pt>
                <c:pt idx="11">
                  <c:v>1986</c:v>
                </c:pt>
                <c:pt idx="12">
                  <c:v>1987</c:v>
                </c:pt>
                <c:pt idx="13">
                  <c:v>1988</c:v>
                </c:pt>
                <c:pt idx="14">
                  <c:v>1989</c:v>
                </c:pt>
                <c:pt idx="15">
                  <c:v>1990</c:v>
                </c:pt>
                <c:pt idx="16">
                  <c:v>1991</c:v>
                </c:pt>
                <c:pt idx="17">
                  <c:v>1992</c:v>
                </c:pt>
                <c:pt idx="18">
                  <c:v>1993</c:v>
                </c:pt>
                <c:pt idx="19">
                  <c:v>1994</c:v>
                </c:pt>
                <c:pt idx="20">
                  <c:v>1995</c:v>
                </c:pt>
                <c:pt idx="21">
                  <c:v>1996</c:v>
                </c:pt>
                <c:pt idx="22">
                  <c:v>1997</c:v>
                </c:pt>
                <c:pt idx="23">
                  <c:v>1998</c:v>
                </c:pt>
                <c:pt idx="24">
                  <c:v>1999</c:v>
                </c:pt>
                <c:pt idx="25">
                  <c:v>2000</c:v>
                </c:pt>
                <c:pt idx="26">
                  <c:v>2001</c:v>
                </c:pt>
                <c:pt idx="27">
                  <c:v>2002</c:v>
                </c:pt>
                <c:pt idx="28">
                  <c:v>2003</c:v>
                </c:pt>
                <c:pt idx="29">
                  <c:v>2004</c:v>
                </c:pt>
                <c:pt idx="30">
                  <c:v>2005</c:v>
                </c:pt>
                <c:pt idx="31">
                  <c:v>2006</c:v>
                </c:pt>
                <c:pt idx="32">
                  <c:v>2007</c:v>
                </c:pt>
                <c:pt idx="33">
                  <c:v>2008</c:v>
                </c:pt>
                <c:pt idx="34">
                  <c:v>2009</c:v>
                </c:pt>
                <c:pt idx="35">
                  <c:v>2010</c:v>
                </c:pt>
                <c:pt idx="36">
                  <c:v>2011</c:v>
                </c:pt>
                <c:pt idx="37">
                  <c:v>2012</c:v>
                </c:pt>
                <c:pt idx="38">
                  <c:v>2013</c:v>
                </c:pt>
                <c:pt idx="39">
                  <c:v>2014</c:v>
                </c:pt>
                <c:pt idx="40">
                  <c:v>2015</c:v>
                </c:pt>
                <c:pt idx="41">
                  <c:v>2016</c:v>
                </c:pt>
                <c:pt idx="42">
                  <c:v>2017</c:v>
                </c:pt>
                <c:pt idx="43">
                  <c:v>2018</c:v>
                </c:pt>
              </c:numCache>
            </c:numRef>
          </c:cat>
          <c:val>
            <c:numRef>
              <c:f>'Fig 2.62'!$C$5:$AT$5</c:f>
              <c:numCache>
                <c:formatCode>0.0%</c:formatCode>
                <c:ptCount val="44"/>
                <c:pt idx="0">
                  <c:v>2.5054151624548701E-2</c:v>
                </c:pt>
                <c:pt idx="1">
                  <c:v>2.6207790337677301E-2</c:v>
                </c:pt>
                <c:pt idx="2">
                  <c:v>2.9928945668556702E-2</c:v>
                </c:pt>
                <c:pt idx="3">
                  <c:v>3.2288153835115199E-2</c:v>
                </c:pt>
                <c:pt idx="4">
                  <c:v>3.5945618905260199E-2</c:v>
                </c:pt>
                <c:pt idx="5">
                  <c:v>3.6000000000000004E-2</c:v>
                </c:pt>
                <c:pt idx="6">
                  <c:v>4.4999999999999998E-2</c:v>
                </c:pt>
                <c:pt idx="7">
                  <c:v>5.0999999999999997E-2</c:v>
                </c:pt>
                <c:pt idx="8">
                  <c:v>5.5E-2</c:v>
                </c:pt>
                <c:pt idx="9">
                  <c:v>6.7000000000000004E-2</c:v>
                </c:pt>
                <c:pt idx="10">
                  <c:v>7.2999999999999995E-2</c:v>
                </c:pt>
                <c:pt idx="11">
                  <c:v>7.2999999999999995E-2</c:v>
                </c:pt>
                <c:pt idx="12">
                  <c:v>7.2000000000000008E-2</c:v>
                </c:pt>
                <c:pt idx="13">
                  <c:v>6.8000000000000005E-2</c:v>
                </c:pt>
                <c:pt idx="14">
                  <c:v>6.0999999999999999E-2</c:v>
                </c:pt>
                <c:pt idx="15">
                  <c:v>0.06</c:v>
                </c:pt>
                <c:pt idx="16">
                  <c:v>6.2E-2</c:v>
                </c:pt>
                <c:pt idx="17">
                  <c:v>7.0999999999999994E-2</c:v>
                </c:pt>
                <c:pt idx="18">
                  <c:v>8.5000000000000006E-2</c:v>
                </c:pt>
                <c:pt idx="19">
                  <c:v>0.09</c:v>
                </c:pt>
                <c:pt idx="20">
                  <c:v>8.3000000000000004E-2</c:v>
                </c:pt>
                <c:pt idx="21">
                  <c:v>0.09</c:v>
                </c:pt>
                <c:pt idx="22">
                  <c:v>9.1999999999999998E-2</c:v>
                </c:pt>
                <c:pt idx="23">
                  <c:v>8.6999999999999994E-2</c:v>
                </c:pt>
                <c:pt idx="24">
                  <c:v>8.5000000000000006E-2</c:v>
                </c:pt>
                <c:pt idx="25">
                  <c:v>7.0000000000000007E-2</c:v>
                </c:pt>
                <c:pt idx="26">
                  <c:v>6.3E-2</c:v>
                </c:pt>
                <c:pt idx="27">
                  <c:v>6.8000000000000005E-2</c:v>
                </c:pt>
                <c:pt idx="28">
                  <c:v>7.400000000000001E-2</c:v>
                </c:pt>
                <c:pt idx="29">
                  <c:v>7.8E-2</c:v>
                </c:pt>
                <c:pt idx="30">
                  <c:v>7.8E-2</c:v>
                </c:pt>
                <c:pt idx="31">
                  <c:v>7.9000000000000001E-2</c:v>
                </c:pt>
                <c:pt idx="32">
                  <c:v>7.2999999999999995E-2</c:v>
                </c:pt>
                <c:pt idx="33">
                  <c:v>6.7000000000000004E-2</c:v>
                </c:pt>
                <c:pt idx="34">
                  <c:v>8.6999999999999994E-2</c:v>
                </c:pt>
                <c:pt idx="35">
                  <c:v>8.6999999999999994E-2</c:v>
                </c:pt>
                <c:pt idx="36">
                  <c:v>8.5000000000000006E-2</c:v>
                </c:pt>
                <c:pt idx="37">
                  <c:v>9.4E-2</c:v>
                </c:pt>
                <c:pt idx="38">
                  <c:v>0.1</c:v>
                </c:pt>
                <c:pt idx="39">
                  <c:v>0.105</c:v>
                </c:pt>
                <c:pt idx="40">
                  <c:v>0.10800000000000001</c:v>
                </c:pt>
                <c:pt idx="41">
                  <c:v>0.10199999999999999</c:v>
                </c:pt>
                <c:pt idx="42">
                  <c:v>9.5000000000000001E-2</c:v>
                </c:pt>
                <c:pt idx="43">
                  <c:v>0.09</c:v>
                </c:pt>
              </c:numCache>
            </c:numRef>
          </c:val>
          <c:smooth val="0"/>
          <c:extLst>
            <c:ext xmlns:c16="http://schemas.microsoft.com/office/drawing/2014/chart" uri="{C3380CC4-5D6E-409C-BE32-E72D297353CC}">
              <c16:uniqueId val="{00000001-9797-42EB-BBB7-4DE49ECBC224}"/>
            </c:ext>
          </c:extLst>
        </c:ser>
        <c:dLbls>
          <c:showLegendKey val="0"/>
          <c:showVal val="0"/>
          <c:showCatName val="0"/>
          <c:showSerName val="0"/>
          <c:showPercent val="0"/>
          <c:showBubbleSize val="0"/>
        </c:dLbls>
        <c:marker val="1"/>
        <c:smooth val="0"/>
        <c:axId val="184701312"/>
        <c:axId val="184702848"/>
      </c:lineChart>
      <c:lineChart>
        <c:grouping val="standard"/>
        <c:varyColors val="0"/>
        <c:ser>
          <c:idx val="2"/>
          <c:order val="2"/>
          <c:tx>
            <c:strRef>
              <c:f>'Fig 2.62'!$B$7</c:f>
              <c:strCache>
                <c:ptCount val="1"/>
                <c:pt idx="0">
                  <c:v>Écart femmes - hommes (échelle de droite)</c:v>
                </c:pt>
              </c:strCache>
            </c:strRef>
          </c:tx>
          <c:spPr>
            <a:ln w="19050"/>
          </c:spPr>
          <c:marker>
            <c:symbol val="none"/>
          </c:marker>
          <c:val>
            <c:numRef>
              <c:f>'Fig 2.62'!$C$7:$AT$7</c:f>
              <c:numCache>
                <c:formatCode>0.00\ \p\t</c:formatCode>
                <c:ptCount val="44"/>
                <c:pt idx="0">
                  <c:v>1981.5453204058504</c:v>
                </c:pt>
                <c:pt idx="1">
                  <c:v>2568.6864623985098</c:v>
                </c:pt>
                <c:pt idx="2">
                  <c:v>2745.5203313686698</c:v>
                </c:pt>
                <c:pt idx="3">
                  <c:v>2616.1792343571606</c:v>
                </c:pt>
                <c:pt idx="4">
                  <c:v>2959.9018351691502</c:v>
                </c:pt>
                <c:pt idx="5">
                  <c:v>3699.9999999999991</c:v>
                </c:pt>
                <c:pt idx="6">
                  <c:v>3699.9999999999991</c:v>
                </c:pt>
                <c:pt idx="7">
                  <c:v>3499.9999999999995</c:v>
                </c:pt>
                <c:pt idx="8">
                  <c:v>3300.0000000000009</c:v>
                </c:pt>
                <c:pt idx="9">
                  <c:v>3200</c:v>
                </c:pt>
                <c:pt idx="10">
                  <c:v>2900</c:v>
                </c:pt>
                <c:pt idx="11">
                  <c:v>2900</c:v>
                </c:pt>
                <c:pt idx="12">
                  <c:v>3499.9999999999991</c:v>
                </c:pt>
                <c:pt idx="13">
                  <c:v>3699.9999999999991</c:v>
                </c:pt>
                <c:pt idx="14">
                  <c:v>3999.9999999999995</c:v>
                </c:pt>
                <c:pt idx="15">
                  <c:v>3699.9999999999991</c:v>
                </c:pt>
                <c:pt idx="16">
                  <c:v>3600.0000000000005</c:v>
                </c:pt>
                <c:pt idx="17">
                  <c:v>3500.0000000000005</c:v>
                </c:pt>
                <c:pt idx="18">
                  <c:v>2599.9999999999995</c:v>
                </c:pt>
                <c:pt idx="19">
                  <c:v>2699.9999999999995</c:v>
                </c:pt>
                <c:pt idx="20">
                  <c:v>2899.9999999999986</c:v>
                </c:pt>
                <c:pt idx="21">
                  <c:v>2599.9999999999995</c:v>
                </c:pt>
                <c:pt idx="22">
                  <c:v>2399.9999999999995</c:v>
                </c:pt>
                <c:pt idx="23">
                  <c:v>2499.9999999999995</c:v>
                </c:pt>
                <c:pt idx="24">
                  <c:v>2300.0000000000005</c:v>
                </c:pt>
                <c:pt idx="25">
                  <c:v>2499.9999999999995</c:v>
                </c:pt>
                <c:pt idx="26">
                  <c:v>2399.9999999999995</c:v>
                </c:pt>
                <c:pt idx="27">
                  <c:v>1600</c:v>
                </c:pt>
                <c:pt idx="28">
                  <c:v>1599.9999999999986</c:v>
                </c:pt>
                <c:pt idx="29">
                  <c:v>1500.0000000000014</c:v>
                </c:pt>
                <c:pt idx="30">
                  <c:v>1500.0000000000014</c:v>
                </c:pt>
                <c:pt idx="31">
                  <c:v>1199.9999999999998</c:v>
                </c:pt>
                <c:pt idx="32">
                  <c:v>800.00000000000068</c:v>
                </c:pt>
                <c:pt idx="33">
                  <c:v>700.00000000000057</c:v>
                </c:pt>
                <c:pt idx="34">
                  <c:v>100.00000000000148</c:v>
                </c:pt>
                <c:pt idx="35">
                  <c:v>400.00000000000034</c:v>
                </c:pt>
                <c:pt idx="36">
                  <c:v>599.99999999999909</c:v>
                </c:pt>
                <c:pt idx="37">
                  <c:v>0</c:v>
                </c:pt>
                <c:pt idx="38">
                  <c:v>-200.00000000000017</c:v>
                </c:pt>
                <c:pt idx="39">
                  <c:v>-499.99999999999903</c:v>
                </c:pt>
                <c:pt idx="40">
                  <c:v>-900.0000000000008</c:v>
                </c:pt>
                <c:pt idx="41">
                  <c:v>-299.99999999999886</c:v>
                </c:pt>
                <c:pt idx="42">
                  <c:v>-199.99999999999878</c:v>
                </c:pt>
                <c:pt idx="43">
                  <c:v>100.00000000000009</c:v>
                </c:pt>
              </c:numCache>
            </c:numRef>
          </c:val>
          <c:smooth val="0"/>
          <c:extLst>
            <c:ext xmlns:c16="http://schemas.microsoft.com/office/drawing/2014/chart" uri="{C3380CC4-5D6E-409C-BE32-E72D297353CC}">
              <c16:uniqueId val="{00000002-9797-42EB-BBB7-4DE49ECBC224}"/>
            </c:ext>
          </c:extLst>
        </c:ser>
        <c:dLbls>
          <c:showLegendKey val="0"/>
          <c:showVal val="0"/>
          <c:showCatName val="0"/>
          <c:showSerName val="0"/>
          <c:showPercent val="0"/>
          <c:showBubbleSize val="0"/>
        </c:dLbls>
        <c:marker val="1"/>
        <c:smooth val="0"/>
        <c:axId val="184706176"/>
        <c:axId val="184704384"/>
      </c:lineChart>
      <c:catAx>
        <c:axId val="184701312"/>
        <c:scaling>
          <c:orientation val="minMax"/>
        </c:scaling>
        <c:delete val="0"/>
        <c:axPos val="b"/>
        <c:numFmt formatCode="General" sourceLinked="1"/>
        <c:majorTickMark val="none"/>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fr-FR"/>
          </a:p>
        </c:txPr>
        <c:crossAx val="184702848"/>
        <c:crosses val="autoZero"/>
        <c:auto val="1"/>
        <c:lblAlgn val="ctr"/>
        <c:lblOffset val="100"/>
        <c:noMultiLvlLbl val="0"/>
      </c:catAx>
      <c:valAx>
        <c:axId val="184702848"/>
        <c:scaling>
          <c:orientation val="minMax"/>
        </c:scaling>
        <c:delete val="0"/>
        <c:axPos val="l"/>
        <c:majorGridlines/>
        <c:numFmt formatCode="0%" sourceLinked="0"/>
        <c:majorTickMark val="none"/>
        <c:minorTickMark val="none"/>
        <c:tickLblPos val="nextTo"/>
        <c:spPr>
          <a:ln w="9525">
            <a:noFill/>
          </a:ln>
        </c:spPr>
        <c:txPr>
          <a:bodyPr rot="0" vert="horz"/>
          <a:lstStyle/>
          <a:p>
            <a:pPr>
              <a:defRPr sz="1000" b="0" i="0" u="none" strike="noStrike" baseline="0">
                <a:solidFill>
                  <a:srgbClr val="000000"/>
                </a:solidFill>
                <a:latin typeface="Calibri"/>
                <a:ea typeface="Calibri"/>
                <a:cs typeface="Calibri"/>
              </a:defRPr>
            </a:pPr>
            <a:endParaRPr lang="fr-FR"/>
          </a:p>
        </c:txPr>
        <c:crossAx val="184701312"/>
        <c:crossesAt val="1"/>
        <c:crossBetween val="midCat"/>
      </c:valAx>
      <c:valAx>
        <c:axId val="184704384"/>
        <c:scaling>
          <c:orientation val="minMax"/>
        </c:scaling>
        <c:delete val="0"/>
        <c:axPos val="r"/>
        <c:numFmt formatCode="0.0,\p\t" sourceLinked="0"/>
        <c:majorTickMark val="out"/>
        <c:minorTickMark val="none"/>
        <c:tickLblPos val="nextTo"/>
        <c:crossAx val="184706176"/>
        <c:crosses val="max"/>
        <c:crossBetween val="between"/>
      </c:valAx>
      <c:catAx>
        <c:axId val="184706176"/>
        <c:scaling>
          <c:orientation val="minMax"/>
        </c:scaling>
        <c:delete val="1"/>
        <c:axPos val="b"/>
        <c:majorTickMark val="out"/>
        <c:minorTickMark val="none"/>
        <c:tickLblPos val="nextTo"/>
        <c:crossAx val="184704384"/>
        <c:crosses val="autoZero"/>
        <c:auto val="1"/>
        <c:lblAlgn val="ctr"/>
        <c:lblOffset val="100"/>
        <c:noMultiLvlLbl val="0"/>
      </c:catAx>
    </c:plotArea>
    <c:legend>
      <c:legendPos val="b"/>
      <c:overlay val="0"/>
      <c:txPr>
        <a:bodyPr/>
        <a:lstStyle/>
        <a:p>
          <a:pPr>
            <a:defRPr sz="920"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'Fig 2.5'!$B$5:$C$5</c:f>
              <c:strCache>
                <c:ptCount val="2"/>
                <c:pt idx="0">
                  <c:v>Nombre de retraités (en millions)</c:v>
                </c:pt>
                <c:pt idx="1">
                  <c:v>Obs</c:v>
                </c:pt>
              </c:strCache>
            </c:strRef>
          </c:tx>
          <c:spPr>
            <a:ln w="38100">
              <a:solidFill>
                <a:schemeClr val="tx1">
                  <a:lumMod val="75000"/>
                  <a:lumOff val="25000"/>
                </a:schemeClr>
              </a:solidFill>
            </a:ln>
          </c:spPr>
          <c:marker>
            <c:symbol val="none"/>
          </c:marker>
          <c:cat>
            <c:numRef>
              <c:f>'Fig 2.5'!$D$4:$BV$4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2.5'!$D$5:$BV$5</c:f>
              <c:numCache>
                <c:formatCode>0.0%</c:formatCode>
                <c:ptCount val="71"/>
                <c:pt idx="2" formatCode="_-* #\ ##0.0\ _€_-;\-* #\ ##0.0\ _€_-;_-* &quot;-&quot;??\ _€_-;_-@_-">
                  <c:v>12.244999999999999</c:v>
                </c:pt>
                <c:pt idx="3" formatCode="_-* #\ ##0.0\ _€_-;\-* #\ ##0.0\ _€_-;_-* &quot;-&quot;??\ _€_-;_-@_-">
                  <c:v>12.484999999999999</c:v>
                </c:pt>
                <c:pt idx="4" formatCode="_-* #\ ##0.0\ _€_-;\-* #\ ##0.0\ _€_-;_-* &quot;-&quot;??\ _€_-;_-@_-">
                  <c:v>12.78</c:v>
                </c:pt>
                <c:pt idx="5" formatCode="_-* #\ ##0.0\ _€_-;\-* #\ ##0.0\ _€_-;_-* &quot;-&quot;??\ _€_-;_-@_-">
                  <c:v>13.111865719794016</c:v>
                </c:pt>
                <c:pt idx="6" formatCode="_-* #\ ##0.0\ _€_-;\-* #\ ##0.0\ _€_-;_-* &quot;-&quot;??\ _€_-;_-@_-">
                  <c:v>13.449664717804461</c:v>
                </c:pt>
                <c:pt idx="7" formatCode="_-* #\ ##0.0\ _€_-;\-* #\ ##0.0\ _€_-;_-* &quot;-&quot;??\ _€_-;_-@_-">
                  <c:v>13.829423792548868</c:v>
                </c:pt>
                <c:pt idx="8" formatCode="_-* #\ ##0.0\ _€_-;\-* #\ ##0.0\ _€_-;_-* &quot;-&quot;??\ _€_-;_-@_-">
                  <c:v>14.220110950442857</c:v>
                </c:pt>
                <c:pt idx="9" formatCode="_-* #\ ##0.0\ _€_-;\-* #\ ##0.0\ _€_-;_-* &quot;-&quot;??\ _€_-;_-@_-">
                  <c:v>14.580493416233832</c:v>
                </c:pt>
                <c:pt idx="10" formatCode="_-* #\ ##0.0\ _€_-;\-* #\ ##0.0\ _€_-;_-* &quot;-&quot;??\ _€_-;_-@_-">
                  <c:v>14.912616886968259</c:v>
                </c:pt>
                <c:pt idx="11" formatCode="_-* #\ ##0.0\ _€_-;\-* #\ ##0.0\ _€_-;_-* &quot;-&quot;??\ _€_-;_-@_-">
                  <c:v>15.186302190153343</c:v>
                </c:pt>
                <c:pt idx="12" formatCode="_-* #\ ##0.0\ _€_-;\-* #\ ##0.0\ _€_-;_-* &quot;-&quot;??\ _€_-;_-@_-">
                  <c:v>15.319883020334608</c:v>
                </c:pt>
                <c:pt idx="13" formatCode="_-* #\ ##0.0\ _€_-;\-* #\ ##0.0\ _€_-;_-* &quot;-&quot;??\ _€_-;_-@_-">
                  <c:v>15.489309237750829</c:v>
                </c:pt>
                <c:pt idx="14" formatCode="_-* #\ ##0.0\ _€_-;\-* #\ ##0.0\ _€_-;_-* &quot;-&quot;??\ _€_-;_-@_-">
                  <c:v>15.728933835988951</c:v>
                </c:pt>
                <c:pt idx="15" formatCode="_-* #\ ##0.0\ _€_-;\-* #\ ##0.0\ _€_-;_-* &quot;-&quot;??\ _€_-;_-@_-">
                  <c:v>15.904418956665678</c:v>
                </c:pt>
                <c:pt idx="16" formatCode="_-* #\ ##0.0\ _€_-;\-* #\ ##0.0\ _€_-;_-* &quot;-&quot;??\ _€_-;_-@_-">
                  <c:v>16.015775814690258</c:v>
                </c:pt>
                <c:pt idx="17" formatCode="_-* #\ ##0.0\ _€_-;\-* #\ ##0.0\ _€_-;_-* &quot;-&quot;??\ _€_-;_-@_-">
                  <c:v>16.10545190243645</c:v>
                </c:pt>
              </c:numCache>
            </c:numRef>
          </c:val>
          <c:smooth val="0"/>
          <c:extLst>
            <c:ext xmlns:c16="http://schemas.microsoft.com/office/drawing/2014/chart" uri="{C3380CC4-5D6E-409C-BE32-E72D297353CC}">
              <c16:uniqueId val="{00000000-3E4F-4544-B2DA-851E8BCA5C5D}"/>
            </c:ext>
          </c:extLst>
        </c:ser>
        <c:ser>
          <c:idx val="1"/>
          <c:order val="1"/>
          <c:tx>
            <c:strRef>
              <c:f>'Fig 2.5'!$B$6:$C$6</c:f>
              <c:strCache>
                <c:ptCount val="2"/>
                <c:pt idx="0">
                  <c:v>Nombre de retraités (en millions)</c:v>
                </c:pt>
                <c:pt idx="1">
                  <c:v>Tous scénarios</c:v>
                </c:pt>
              </c:strCache>
            </c:strRef>
          </c:tx>
          <c:spPr>
            <a:ln>
              <a:solidFill>
                <a:srgbClr val="663300"/>
              </a:solidFill>
            </a:ln>
          </c:spPr>
          <c:marker>
            <c:symbol val="none"/>
          </c:marker>
          <c:cat>
            <c:numRef>
              <c:f>'Fig 2.5'!$D$4:$BV$4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2.5'!$D$6:$BV$6</c:f>
              <c:numCache>
                <c:formatCode>0.0%</c:formatCode>
                <c:ptCount val="71"/>
                <c:pt idx="17" formatCode="_-* #\ ##0.0\ _€_-;\-* #\ ##0.0\ _€_-;_-* &quot;-&quot;??\ _€_-;_-@_-">
                  <c:v>16.10545190243645</c:v>
                </c:pt>
                <c:pt idx="18" formatCode="_-* #\ ##0.0\ _€_-;\-* #\ ##0.0\ _€_-;_-* &quot;-&quot;??\ _€_-;_-@_-">
                  <c:v>16.262570949159294</c:v>
                </c:pt>
                <c:pt idx="19" formatCode="_-* #\ ##0.0\ _€_-;\-* #\ ##0.0\ _€_-;_-* &quot;-&quot;??\ _€_-;_-@_-">
                  <c:v>16.393421202835192</c:v>
                </c:pt>
                <c:pt idx="20" formatCode="_-* #\ ##0.0\ _€_-;\-* #\ ##0.0\ _€_-;_-* &quot;-&quot;??\ _€_-;_-@_-">
                  <c:v>16.572123691877817</c:v>
                </c:pt>
                <c:pt idx="21" formatCode="_-* #\ ##0.0\ _€_-;\-* #\ ##0.0\ _€_-;_-* &quot;-&quot;??\ _€_-;_-@_-">
                  <c:v>16.761075529814569</c:v>
                </c:pt>
                <c:pt idx="22" formatCode="_-* #\ ##0.0\ _€_-;\-* #\ ##0.0\ _€_-;_-* &quot;-&quot;??\ _€_-;_-@_-">
                  <c:v>16.920289187657389</c:v>
                </c:pt>
                <c:pt idx="23" formatCode="_-* #\ ##0.0\ _€_-;\-* #\ ##0.0\ _€_-;_-* &quot;-&quot;??\ _€_-;_-@_-">
                  <c:v>17.084518200878424</c:v>
                </c:pt>
                <c:pt idx="24" formatCode="_-* #\ ##0.0\ _€_-;\-* #\ ##0.0\ _€_-;_-* &quot;-&quot;??\ _€_-;_-@_-">
                  <c:v>17.299852129327359</c:v>
                </c:pt>
                <c:pt idx="25" formatCode="_-* #\ ##0.0\ _€_-;\-* #\ ##0.0\ _€_-;_-* &quot;-&quot;??\ _€_-;_-@_-">
                  <c:v>17.527953452625209</c:v>
                </c:pt>
                <c:pt idx="26" formatCode="_-* #\ ##0.0\ _€_-;\-* #\ ##0.0\ _€_-;_-* &quot;-&quot;??\ _€_-;_-@_-">
                  <c:v>17.76280055063533</c:v>
                </c:pt>
                <c:pt idx="27" formatCode="_-* #\ ##0.0\ _€_-;\-* #\ ##0.0\ _€_-;_-* &quot;-&quot;??\ _€_-;_-@_-">
                  <c:v>17.973481807940122</c:v>
                </c:pt>
                <c:pt idx="28" formatCode="_-* #\ ##0.0\ _€_-;\-* #\ ##0.0\ _€_-;_-* &quot;-&quot;??\ _€_-;_-@_-">
                  <c:v>18.216041318192218</c:v>
                </c:pt>
                <c:pt idx="29" formatCode="_-* #\ ##0.0\ _€_-;\-* #\ ##0.0\ _€_-;_-* &quot;-&quot;??\ _€_-;_-@_-">
                  <c:v>18.423976847650405</c:v>
                </c:pt>
                <c:pt idx="30" formatCode="_-* #\ ##0.0\ _€_-;\-* #\ ##0.0\ _€_-;_-* &quot;-&quot;??\ _€_-;_-@_-">
                  <c:v>18.624791230279488</c:v>
                </c:pt>
                <c:pt idx="31" formatCode="_-* #\ ##0.0\ _€_-;\-* #\ ##0.0\ _€_-;_-* &quot;-&quot;??\ _€_-;_-@_-">
                  <c:v>18.863246433594728</c:v>
                </c:pt>
                <c:pt idx="32" formatCode="_-* #\ ##0.0\ _€_-;\-* #\ ##0.0\ _€_-;_-* &quot;-&quot;??\ _€_-;_-@_-">
                  <c:v>19.092118467286475</c:v>
                </c:pt>
                <c:pt idx="33" formatCode="_-* #\ ##0.0\ _€_-;\-* #\ ##0.0\ _€_-;_-* &quot;-&quot;??\ _€_-;_-@_-">
                  <c:v>19.257851657503366</c:v>
                </c:pt>
                <c:pt idx="34" formatCode="_-* #\ ##0.0\ _€_-;\-* #\ ##0.0\ _€_-;_-* &quot;-&quot;??\ _€_-;_-@_-">
                  <c:v>19.463459954850624</c:v>
                </c:pt>
                <c:pt idx="35" formatCode="_-* #\ ##0.0\ _€_-;\-* #\ ##0.0\ _€_-;_-* &quot;-&quot;??\ _€_-;_-@_-">
                  <c:v>19.66436635578809</c:v>
                </c:pt>
                <c:pt idx="36" formatCode="_-* #\ ##0.0\ _€_-;\-* #\ ##0.0\ _€_-;_-* &quot;-&quot;??\ _€_-;_-@_-">
                  <c:v>19.869137949182178</c:v>
                </c:pt>
                <c:pt idx="37" formatCode="_-* #\ ##0.0\ _€_-;\-* #\ ##0.0\ _€_-;_-* &quot;-&quot;??\ _€_-;_-@_-">
                  <c:v>20.053338341258939</c:v>
                </c:pt>
                <c:pt idx="38" formatCode="_-* #\ ##0.0\ _€_-;\-* #\ ##0.0\ _€_-;_-* &quot;-&quot;??\ _€_-;_-@_-">
                  <c:v>20.217269652659954</c:v>
                </c:pt>
                <c:pt idx="39" formatCode="_-* #\ ##0.0\ _€_-;\-* #\ ##0.0\ _€_-;_-* &quot;-&quot;??\ _€_-;_-@_-">
                  <c:v>20.363677319744774</c:v>
                </c:pt>
                <c:pt idx="40" formatCode="_-* #\ ##0.0\ _€_-;\-* #\ ##0.0\ _€_-;_-* &quot;-&quot;??\ _€_-;_-@_-">
                  <c:v>20.540510396982739</c:v>
                </c:pt>
                <c:pt idx="41" formatCode="_-* #\ ##0.0\ _€_-;\-* #\ ##0.0\ _€_-;_-* &quot;-&quot;??\ _€_-;_-@_-">
                  <c:v>20.742149385523554</c:v>
                </c:pt>
                <c:pt idx="42" formatCode="_-* #\ ##0.0\ _€_-;\-* #\ ##0.0\ _€_-;_-* &quot;-&quot;??\ _€_-;_-@_-">
                  <c:v>20.953738442389163</c:v>
                </c:pt>
                <c:pt idx="43" formatCode="_-* #\ ##0.0\ _€_-;\-* #\ ##0.0\ _€_-;_-* &quot;-&quot;??\ _€_-;_-@_-">
                  <c:v>21.14936873269491</c:v>
                </c:pt>
                <c:pt idx="44" formatCode="_-* #\ ##0.0\ _€_-;\-* #\ ##0.0\ _€_-;_-* &quot;-&quot;??\ _€_-;_-@_-">
                  <c:v>21.272280324086015</c:v>
                </c:pt>
                <c:pt idx="45" formatCode="_-* #\ ##0.0\ _€_-;\-* #\ ##0.0\ _€_-;_-* &quot;-&quot;??\ _€_-;_-@_-">
                  <c:v>21.357509144991091</c:v>
                </c:pt>
                <c:pt idx="46" formatCode="_-* #\ ##0.0\ _€_-;\-* #\ ##0.0\ _€_-;_-* &quot;-&quot;??\ _€_-;_-@_-">
                  <c:v>21.530183228814554</c:v>
                </c:pt>
                <c:pt idx="47" formatCode="_-* #\ ##0.0\ _€_-;\-* #\ ##0.0\ _€_-;_-* &quot;-&quot;??\ _€_-;_-@_-">
                  <c:v>21.670546523723658</c:v>
                </c:pt>
                <c:pt idx="48" formatCode="_-* #\ ##0.0\ _€_-;\-* #\ ##0.0\ _€_-;_-* &quot;-&quot;??\ _€_-;_-@_-">
                  <c:v>21.830066729424164</c:v>
                </c:pt>
                <c:pt idx="49" formatCode="_-* #\ ##0.0\ _€_-;\-* #\ ##0.0\ _€_-;_-* &quot;-&quot;??\ _€_-;_-@_-">
                  <c:v>21.988426170995613</c:v>
                </c:pt>
                <c:pt idx="50" formatCode="_-* #\ ##0.0\ _€_-;\-* #\ ##0.0\ _€_-;_-* &quot;-&quot;??\ _€_-;_-@_-">
                  <c:v>22.139950109241401</c:v>
                </c:pt>
                <c:pt idx="51" formatCode="_-* #\ ##0.0\ _€_-;\-* #\ ##0.0\ _€_-;_-* &quot;-&quot;??\ _€_-;_-@_-">
                  <c:v>22.282590013631069</c:v>
                </c:pt>
                <c:pt idx="52" formatCode="_-* #\ ##0.0\ _€_-;\-* #\ ##0.0\ _€_-;_-* &quot;-&quot;??\ _€_-;_-@_-">
                  <c:v>22.45435347079216</c:v>
                </c:pt>
                <c:pt idx="53" formatCode="_-* #\ ##0.0\ _€_-;\-* #\ ##0.0\ _€_-;_-* &quot;-&quot;??\ _€_-;_-@_-">
                  <c:v>22.563448244059952</c:v>
                </c:pt>
                <c:pt idx="54" formatCode="_-* #\ ##0.0\ _€_-;\-* #\ ##0.0\ _€_-;_-* &quot;-&quot;??\ _€_-;_-@_-">
                  <c:v>22.650158943008275</c:v>
                </c:pt>
                <c:pt idx="55" formatCode="_-* #\ ##0.0\ _€_-;\-* #\ ##0.0\ _€_-;_-* &quot;-&quot;??\ _€_-;_-@_-">
                  <c:v>22.747120195985911</c:v>
                </c:pt>
                <c:pt idx="56" formatCode="_-* #\ ##0.0\ _€_-;\-* #\ ##0.0\ _€_-;_-* &quot;-&quot;??\ _€_-;_-@_-">
                  <c:v>22.857275878769862</c:v>
                </c:pt>
                <c:pt idx="57" formatCode="_-* #\ ##0.0\ _€_-;\-* #\ ##0.0\ _€_-;_-* &quot;-&quot;??\ _€_-;_-@_-">
                  <c:v>23.004791685781253</c:v>
                </c:pt>
                <c:pt idx="58" formatCode="_-* #\ ##0.0\ _€_-;\-* #\ ##0.0\ _€_-;_-* &quot;-&quot;??\ _€_-;_-@_-">
                  <c:v>23.086905889502447</c:v>
                </c:pt>
                <c:pt idx="59" formatCode="_-* #\ ##0.0\ _€_-;\-* #\ ##0.0\ _€_-;_-* &quot;-&quot;??\ _€_-;_-@_-">
                  <c:v>23.199827265878621</c:v>
                </c:pt>
                <c:pt idx="60" formatCode="_-* #\ ##0.0\ _€_-;\-* #\ ##0.0\ _€_-;_-* &quot;-&quot;??\ _€_-;_-@_-">
                  <c:v>23.327606213132722</c:v>
                </c:pt>
                <c:pt idx="61" formatCode="_-* #\ ##0.0\ _€_-;\-* #\ ##0.0\ _€_-;_-* &quot;-&quot;??\ _€_-;_-@_-">
                  <c:v>23.40350274609164</c:v>
                </c:pt>
                <c:pt idx="62" formatCode="_-* #\ ##0.0\ _€_-;\-* #\ ##0.0\ _€_-;_-* &quot;-&quot;??\ _€_-;_-@_-">
                  <c:v>23.480493688458999</c:v>
                </c:pt>
                <c:pt idx="63" formatCode="_-* #\ ##0.0\ _€_-;\-* #\ ##0.0\ _€_-;_-* &quot;-&quot;??\ _€_-;_-@_-">
                  <c:v>23.556922389463086</c:v>
                </c:pt>
                <c:pt idx="64" formatCode="_-* #\ ##0.0\ _€_-;\-* #\ ##0.0\ _€_-;_-* &quot;-&quot;??\ _€_-;_-@_-">
                  <c:v>23.674084420811226</c:v>
                </c:pt>
                <c:pt idx="65" formatCode="_-* #\ ##0.0\ _€_-;\-* #\ ##0.0\ _€_-;_-* &quot;-&quot;??\ _€_-;_-@_-">
                  <c:v>23.811883655916827</c:v>
                </c:pt>
                <c:pt idx="66" formatCode="_-* #\ ##0.0\ _€_-;\-* #\ ##0.0\ _€_-;_-* &quot;-&quot;??\ _€_-;_-@_-">
                  <c:v>23.894700913238186</c:v>
                </c:pt>
                <c:pt idx="67" formatCode="_-* #\ ##0.0\ _€_-;\-* #\ ##0.0\ _€_-;_-* &quot;-&quot;??\ _€_-;_-@_-">
                  <c:v>24.043626616872579</c:v>
                </c:pt>
                <c:pt idx="68" formatCode="_-* #\ ##0.0\ _€_-;\-* #\ ##0.0\ _€_-;_-* &quot;-&quot;??\ _€_-;_-@_-">
                  <c:v>24.195126206250709</c:v>
                </c:pt>
                <c:pt idx="69" formatCode="_-* #\ ##0.0\ _€_-;\-* #\ ##0.0\ _€_-;_-* &quot;-&quot;??\ _€_-;_-@_-">
                  <c:v>24.33058363586867</c:v>
                </c:pt>
                <c:pt idx="70" formatCode="_-* #\ ##0.0\ _€_-;\-* #\ ##0.0\ _€_-;_-* &quot;-&quot;??\ _€_-;_-@_-">
                  <c:v>24.539354843892706</c:v>
                </c:pt>
              </c:numCache>
            </c:numRef>
          </c:val>
          <c:smooth val="0"/>
          <c:extLst>
            <c:ext xmlns:c16="http://schemas.microsoft.com/office/drawing/2014/chart" uri="{C3380CC4-5D6E-409C-BE32-E72D297353CC}">
              <c16:uniqueId val="{00000001-3E4F-4544-B2DA-851E8BCA5C5D}"/>
            </c:ext>
          </c:extLst>
        </c:ser>
        <c:ser>
          <c:idx val="2"/>
          <c:order val="2"/>
          <c:tx>
            <c:strRef>
              <c:f>'Fig 2.5'!$B$7:$C$7</c:f>
              <c:strCache>
                <c:ptCount val="2"/>
                <c:pt idx="0">
                  <c:v>Nombre de cotisants (en millions)</c:v>
                </c:pt>
                <c:pt idx="1">
                  <c:v>Obs</c:v>
                </c:pt>
              </c:strCache>
            </c:strRef>
          </c:tx>
          <c:spPr>
            <a:ln w="38100">
              <a:solidFill>
                <a:schemeClr val="bg1">
                  <a:lumMod val="50000"/>
                </a:schemeClr>
              </a:solidFill>
            </a:ln>
          </c:spPr>
          <c:marker>
            <c:symbol val="none"/>
          </c:marker>
          <c:cat>
            <c:numRef>
              <c:f>'Fig 2.5'!$D$4:$BV$4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2.5'!$D$7:$BV$7</c:f>
              <c:numCache>
                <c:formatCode>0.00</c:formatCode>
                <c:ptCount val="71"/>
                <c:pt idx="2" formatCode="_-* #\ ##0.0\ _€_-;\-* #\ ##0.0\ _€_-;_-* &quot;-&quot;??\ _€_-;_-@_-">
                  <c:v>26.097499589999998</c:v>
                </c:pt>
                <c:pt idx="3" formatCode="_-* #\ ##0.0\ _€_-;\-* #\ ##0.0\ _€_-;_-* &quot;-&quot;??\ _€_-;_-@_-">
                  <c:v>26.105038724</c:v>
                </c:pt>
                <c:pt idx="4" formatCode="_-* #\ ##0.0\ _€_-;\-* #\ ##0.0\ _€_-;_-* &quot;-&quot;??\ _€_-;_-@_-">
                  <c:v>26.141497243</c:v>
                </c:pt>
                <c:pt idx="5" formatCode="_-* #\ ##0.0\ _€_-;\-* #\ ##0.0\ _€_-;_-* &quot;-&quot;??\ _€_-;_-@_-">
                  <c:v>26.321460024</c:v>
                </c:pt>
                <c:pt idx="6" formatCode="_-* #\ ##0.0\ _€_-;\-* #\ ##0.0\ _€_-;_-* &quot;-&quot;??\ _€_-;_-@_-">
                  <c:v>26.607334513999998</c:v>
                </c:pt>
                <c:pt idx="7" formatCode="_-* #\ ##0.0\ _€_-;\-* #\ ##0.0\ _€_-;_-* &quot;-&quot;??\ _€_-;_-@_-">
                  <c:v>26.992332956000002</c:v>
                </c:pt>
                <c:pt idx="8" formatCode="_-* #\ ##0.0\ _€_-;\-* #\ ##0.0\ _€_-;_-* &quot;-&quot;??\ _€_-;_-@_-">
                  <c:v>27.129027571999998</c:v>
                </c:pt>
                <c:pt idx="9" formatCode="_-* #\ ##0.0\ _€_-;\-* #\ ##0.0\ _€_-;_-* &quot;-&quot;??\ _€_-;_-@_-">
                  <c:v>26.819151868000002</c:v>
                </c:pt>
                <c:pt idx="10" formatCode="_-* #\ ##0.0\ _€_-;\-* #\ ##0.0\ _€_-;_-* &quot;-&quot;??\ _€_-;_-@_-">
                  <c:v>26.845518237</c:v>
                </c:pt>
                <c:pt idx="11" formatCode="_-* #\ ##0.0\ _€_-;\-* #\ ##0.0\ _€_-;_-* &quot;-&quot;??\ _€_-;_-@_-">
                  <c:v>27.047694394000001</c:v>
                </c:pt>
                <c:pt idx="12" formatCode="_-* #\ ##0.0\ _€_-;\-* #\ ##0.0\ _€_-;_-* &quot;-&quot;??\ _€_-;_-@_-">
                  <c:v>27.139652322000003</c:v>
                </c:pt>
                <c:pt idx="13" formatCode="_-* #\ ##0.0\ _€_-;\-* #\ ##0.0\ _€_-;_-* &quot;-&quot;??\ _€_-;_-@_-">
                  <c:v>27.189548892999998</c:v>
                </c:pt>
                <c:pt idx="14" formatCode="_-* #\ ##0.0\ _€_-;\-* #\ ##0.0\ _€_-;_-* &quot;-&quot;??\ _€_-;_-@_-">
                  <c:v>27.333517901</c:v>
                </c:pt>
                <c:pt idx="15" formatCode="_-* #\ ##0.0\ _€_-;\-* #\ ##0.0\ _€_-;_-* &quot;-&quot;??\ _€_-;_-@_-">
                  <c:v>27.390850887999999</c:v>
                </c:pt>
                <c:pt idx="16" formatCode="_-* #\ ##0.0\ _€_-;\-* #\ ##0.0\ _€_-;_-* &quot;-&quot;??\ _€_-;_-@_-">
                  <c:v>27.567200396</c:v>
                </c:pt>
                <c:pt idx="17" formatCode="_-* #\ ##0.0\ _€_-;\-* #\ ##0.0\ _€_-;_-* &quot;-&quot;??\ _€_-;_-@_-">
                  <c:v>27.842270835000001</c:v>
                </c:pt>
              </c:numCache>
            </c:numRef>
          </c:val>
          <c:smooth val="0"/>
          <c:extLst>
            <c:ext xmlns:c16="http://schemas.microsoft.com/office/drawing/2014/chart" uri="{C3380CC4-5D6E-409C-BE32-E72D297353CC}">
              <c16:uniqueId val="{00000002-3E4F-4544-B2DA-851E8BCA5C5D}"/>
            </c:ext>
          </c:extLst>
        </c:ser>
        <c:ser>
          <c:idx val="3"/>
          <c:order val="3"/>
          <c:tx>
            <c:strRef>
              <c:f>'Fig 2.5'!$B$8:$C$8</c:f>
              <c:strCache>
                <c:ptCount val="2"/>
                <c:pt idx="0">
                  <c:v>Nombre de cotisants (en millions)</c:v>
                </c:pt>
                <c:pt idx="1">
                  <c:v>Tous scénarios</c:v>
                </c:pt>
              </c:strCache>
            </c:strRef>
          </c:tx>
          <c:spPr>
            <a:ln>
              <a:solidFill>
                <a:schemeClr val="accent3">
                  <a:lumMod val="75000"/>
                </a:schemeClr>
              </a:solidFill>
            </a:ln>
          </c:spPr>
          <c:marker>
            <c:symbol val="none"/>
          </c:marker>
          <c:cat>
            <c:numRef>
              <c:f>'Fig 2.5'!$D$4:$BV$4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2.5'!$D$8:$BV$8</c:f>
              <c:numCache>
                <c:formatCode>0.0%</c:formatCode>
                <c:ptCount val="71"/>
                <c:pt idx="17" formatCode="_-* #\ ##0.0\ _€_-;\-* #\ ##0.0\ _€_-;_-* &quot;-&quot;??\ _€_-;_-@_-">
                  <c:v>27.842270835000001</c:v>
                </c:pt>
                <c:pt idx="18" formatCode="_-* #\ ##0.0\ _€_-;\-* #\ ##0.0\ _€_-;_-* &quot;-&quot;??\ _€_-;_-@_-">
                  <c:v>28.114439637</c:v>
                </c:pt>
                <c:pt idx="19" formatCode="_-* #\ ##0.0\ _€_-;\-* #\ ##0.0\ _€_-;_-* &quot;-&quot;??\ _€_-;_-@_-">
                  <c:v>28.35033947396926</c:v>
                </c:pt>
                <c:pt idx="20" formatCode="_-* #\ ##0.0\ _€_-;\-* #\ ##0.0\ _€_-;_-* &quot;-&quot;??\ _€_-;_-@_-">
                  <c:v>28.440235908690905</c:v>
                </c:pt>
                <c:pt idx="21" formatCode="_-* #\ ##0.0\ _€_-;\-* #\ ##0.0\ _€_-;_-* &quot;-&quot;??\ _€_-;_-@_-">
                  <c:v>28.475930931770002</c:v>
                </c:pt>
                <c:pt idx="22" formatCode="_-* #\ ##0.0\ _€_-;\-* #\ ##0.0\ _€_-;_-* &quot;-&quot;??\ _€_-;_-@_-">
                  <c:v>28.510253763576795</c:v>
                </c:pt>
                <c:pt idx="23" formatCode="_-* #\ ##0.0\ _€_-;\-* #\ ##0.0\ _€_-;_-* &quot;-&quot;??\ _€_-;_-@_-">
                  <c:v>28.599566642363037</c:v>
                </c:pt>
                <c:pt idx="24" formatCode="_-* #\ ##0.0\ _€_-;\-* #\ ##0.0\ _€_-;_-* &quot;-&quot;??\ _€_-;_-@_-">
                  <c:v>28.696601570319316</c:v>
                </c:pt>
                <c:pt idx="25" formatCode="_-* #\ ##0.0\ _€_-;\-* #\ ##0.0\ _€_-;_-* &quot;-&quot;??\ _€_-;_-@_-">
                  <c:v>28.795791361455098</c:v>
                </c:pt>
                <c:pt idx="26" formatCode="_-* #\ ##0.0\ _€_-;\-* #\ ##0.0\ _€_-;_-* &quot;-&quot;??\ _€_-;_-@_-">
                  <c:v>28.89638960224416</c:v>
                </c:pt>
                <c:pt idx="27" formatCode="_-* #\ ##0.0\ _€_-;\-* #\ ##0.0\ _€_-;_-* &quot;-&quot;??\ _€_-;_-@_-">
                  <c:v>28.985968410011107</c:v>
                </c:pt>
                <c:pt idx="28" formatCode="_-* #\ ##0.0\ _€_-;\-* #\ ##0.0\ _€_-;_-* &quot;-&quot;??\ _€_-;_-@_-">
                  <c:v>29.067129121559145</c:v>
                </c:pt>
                <c:pt idx="29" formatCode="_-* #\ ##0.0\ _€_-;\-* #\ ##0.0\ _€_-;_-* &quot;-&quot;??\ _€_-;_-@_-">
                  <c:v>29.197931202606163</c:v>
                </c:pt>
                <c:pt idx="30" formatCode="_-* #\ ##0.0\ _€_-;\-* #\ ##0.0\ _€_-;_-* &quot;-&quot;??\ _€_-;_-@_-">
                  <c:v>29.341001065498922</c:v>
                </c:pt>
                <c:pt idx="31" formatCode="_-* #\ ##0.0\ _€_-;\-* #\ ##0.0\ _€_-;_-* &quot;-&quot;??\ _€_-;_-@_-">
                  <c:v>29.487706070826416</c:v>
                </c:pt>
                <c:pt idx="32" formatCode="_-* #\ ##0.0\ _€_-;\-* #\ ##0.0\ _€_-;_-* &quot;-&quot;??\ _€_-;_-@_-">
                  <c:v>29.629247059966371</c:v>
                </c:pt>
                <c:pt idx="33" formatCode="_-* #\ ##0.0\ _€_-;\-* #\ ##0.0\ _€_-;_-* &quot;-&quot;??\ _€_-;_-@_-">
                  <c:v>29.700357252910301</c:v>
                </c:pt>
                <c:pt idx="34" formatCode="_-* #\ ##0.0\ _€_-;\-* #\ ##0.0\ _€_-;_-* &quot;-&quot;??\ _€_-;_-@_-">
                  <c:v>29.774608146042574</c:v>
                </c:pt>
                <c:pt idx="35" formatCode="_-* #\ ##0.0\ _€_-;\-* #\ ##0.0\ _€_-;_-* &quot;-&quot;??\ _€_-;_-@_-">
                  <c:v>29.837134823149267</c:v>
                </c:pt>
                <c:pt idx="36" formatCode="_-* #\ ##0.0\ _€_-;\-* #\ ##0.0\ _€_-;_-* &quot;-&quot;??\ _€_-;_-@_-">
                  <c:v>29.884874238866306</c:v>
                </c:pt>
                <c:pt idx="37" formatCode="_-* #\ ##0.0\ _€_-;\-* #\ ##0.0\ _€_-;_-* &quot;-&quot;??\ _€_-;_-@_-">
                  <c:v>29.91475911310517</c:v>
                </c:pt>
                <c:pt idx="38" formatCode="_-* #\ ##0.0\ _€_-;\-* #\ ##0.0\ _€_-;_-* &quot;-&quot;??\ _€_-;_-@_-">
                  <c:v>29.941682396306959</c:v>
                </c:pt>
                <c:pt idx="39" formatCode="_-* #\ ##0.0\ _€_-;\-* #\ ##0.0\ _€_-;_-* &quot;-&quot;??\ _€_-;_-@_-">
                  <c:v>29.986594919901417</c:v>
                </c:pt>
                <c:pt idx="40" formatCode="_-* #\ ##0.0\ _€_-;\-* #\ ##0.0\ _€_-;_-* &quot;-&quot;??\ _€_-;_-@_-">
                  <c:v>30.034573471773264</c:v>
                </c:pt>
                <c:pt idx="41" formatCode="_-* #\ ##0.0\ _€_-;\-* #\ ##0.0\ _€_-;_-* &quot;-&quot;??\ _€_-;_-@_-">
                  <c:v>30.085632246675278</c:v>
                </c:pt>
                <c:pt idx="42" formatCode="_-* #\ ##0.0\ _€_-;\-* #\ ##0.0\ _€_-;_-* &quot;-&quot;??\ _€_-;_-@_-">
                  <c:v>30.127752131820625</c:v>
                </c:pt>
                <c:pt idx="43" formatCode="_-* #\ ##0.0\ _€_-;\-* #\ ##0.0\ _€_-;_-* &quot;-&quot;??\ _€_-;_-@_-">
                  <c:v>30.157879883952447</c:v>
                </c:pt>
                <c:pt idx="44" formatCode="_-* #\ ##0.0\ _€_-;\-* #\ ##0.0\ _€_-;_-* &quot;-&quot;??\ _€_-;_-@_-">
                  <c:v>30.188037763836391</c:v>
                </c:pt>
                <c:pt idx="45" formatCode="_-* #\ ##0.0\ _€_-;\-* #\ ##0.0\ _€_-;_-* &quot;-&quot;??\ _€_-;_-@_-">
                  <c:v>30.203131782718302</c:v>
                </c:pt>
                <c:pt idx="46" formatCode="_-* #\ ##0.0\ _€_-;\-* #\ ##0.0\ _€_-;_-* &quot;-&quot;??\ _€_-;_-@_-">
                  <c:v>30.206152095896584</c:v>
                </c:pt>
                <c:pt idx="47" formatCode="_-* #\ ##0.0\ _€_-;\-* #\ ##0.0\ _€_-;_-* &quot;-&quot;??\ _€_-;_-@_-">
                  <c:v>30.215213941525349</c:v>
                </c:pt>
                <c:pt idx="48" formatCode="_-* #\ ##0.0\ _€_-;\-* #\ ##0.0\ _€_-;_-* &quot;-&quot;??\ _€_-;_-@_-">
                  <c:v>30.23334306989026</c:v>
                </c:pt>
                <c:pt idx="49" formatCode="_-* #\ ##0.0\ _€_-;\-* #\ ##0.0\ _€_-;_-* &quot;-&quot;??\ _€_-;_-@_-">
                  <c:v>30.257529744346169</c:v>
                </c:pt>
                <c:pt idx="50" formatCode="_-* #\ ##0.0\ _€_-;\-* #\ ##0.0\ _€_-;_-* &quot;-&quot;??\ _€_-;_-@_-">
                  <c:v>30.269632756243908</c:v>
                </c:pt>
                <c:pt idx="51" formatCode="_-* #\ ##0.0\ _€_-;\-* #\ ##0.0\ _€_-;_-* &quot;-&quot;??\ _€_-;_-@_-">
                  <c:v>30.275686682795161</c:v>
                </c:pt>
                <c:pt idx="52" formatCode="_-* #\ ##0.0\ _€_-;\-* #\ ##0.0\ _€_-;_-* &quot;-&quot;??\ _€_-;_-@_-">
                  <c:v>30.287796957468274</c:v>
                </c:pt>
                <c:pt idx="53" formatCode="_-* #\ ##0.0\ _€_-;\-* #\ ##0.0\ _€_-;_-* &quot;-&quot;??\ _€_-;_-@_-">
                  <c:v>30.308998415338497</c:v>
                </c:pt>
                <c:pt idx="54" formatCode="_-* #\ ##0.0\ _€_-;\-* #\ ##0.0\ _€_-;_-* &quot;-&quot;??\ _€_-;_-@_-">
                  <c:v>30.333245614070769</c:v>
                </c:pt>
                <c:pt idx="55" formatCode="_-* #\ ##0.0\ _€_-;\-* #\ ##0.0\ _€_-;_-* &quot;-&quot;??\ _€_-;_-@_-">
                  <c:v>30.357512210562017</c:v>
                </c:pt>
                <c:pt idx="56" formatCode="_-* #\ ##0.0\ _€_-;\-* #\ ##0.0\ _€_-;_-* &quot;-&quot;??\ _€_-;_-@_-">
                  <c:v>30.387869722772589</c:v>
                </c:pt>
                <c:pt idx="57" formatCode="_-* #\ ##0.0\ _€_-;\-* #\ ##0.0\ _€_-;_-* &quot;-&quot;??\ _€_-;_-@_-">
                  <c:v>30.427373953412182</c:v>
                </c:pt>
                <c:pt idx="58" formatCode="_-* #\ ##0.0\ _€_-;\-* #\ ##0.0\ _€_-;_-* &quot;-&quot;??\ _€_-;_-@_-">
                  <c:v>30.482143226528319</c:v>
                </c:pt>
                <c:pt idx="59" formatCode="_-* #\ ##0.0\ _€_-;\-* #\ ##0.0\ _€_-;_-* &quot;-&quot;??\ _€_-;_-@_-">
                  <c:v>30.552252155949351</c:v>
                </c:pt>
                <c:pt idx="60" formatCode="_-* #\ ##0.0\ _€_-;\-* #\ ##0.0\ _€_-;_-* &quot;-&quot;??\ _€_-;_-@_-">
                  <c:v>30.616411885476836</c:v>
                </c:pt>
                <c:pt idx="61" formatCode="_-* #\ ##0.0\ _€_-;\-* #\ ##0.0\ _€_-;_-* &quot;-&quot;??\ _€_-;_-@_-">
                  <c:v>30.662336503305053</c:v>
                </c:pt>
                <c:pt idx="62" formatCode="_-* #\ ##0.0\ _€_-;\-* #\ ##0.0\ _€_-;_-* &quot;-&quot;??\ _€_-;_-@_-">
                  <c:v>30.70833000806001</c:v>
                </c:pt>
                <c:pt idx="63" formatCode="_-* #\ ##0.0\ _€_-;\-* #\ ##0.0\ _€_-;_-* &quot;-&quot;??\ _€_-;_-@_-">
                  <c:v>30.757463336072906</c:v>
                </c:pt>
                <c:pt idx="64" formatCode="_-* #\ ##0.0\ _€_-;\-* #\ ##0.0\ _€_-;_-* &quot;-&quot;??\ _€_-;_-@_-">
                  <c:v>30.803599531077019</c:v>
                </c:pt>
                <c:pt idx="65" formatCode="_-* #\ ##0.0\ _€_-;\-* #\ ##0.0\ _€_-;_-* &quot;-&quot;??\ _€_-;_-@_-">
                  <c:v>30.831322770654992</c:v>
                </c:pt>
                <c:pt idx="66" formatCode="_-* #\ ##0.0\ _€_-;\-* #\ ##0.0\ _€_-;_-* &quot;-&quot;??\ _€_-;_-@_-">
                  <c:v>30.846738432040318</c:v>
                </c:pt>
                <c:pt idx="67" formatCode="_-* #\ ##0.0\ _€_-;\-* #\ ##0.0\ _€_-;_-* &quot;-&quot;??\ _€_-;_-@_-">
                  <c:v>30.86833114894274</c:v>
                </c:pt>
                <c:pt idx="68" formatCode="_-* #\ ##0.0\ _€_-;\-* #\ ##0.0\ _€_-;_-* &quot;-&quot;??\ _€_-;_-@_-">
                  <c:v>30.889938980747001</c:v>
                </c:pt>
                <c:pt idx="69" formatCode="_-* #\ ##0.0\ _€_-;\-* #\ ##0.0\ _€_-;_-* &quot;-&quot;??\ _€_-;_-@_-">
                  <c:v>30.905383950237376</c:v>
                </c:pt>
                <c:pt idx="70" formatCode="_-* #\ ##0.0\ _€_-;\-* #\ ##0.0\ _€_-;_-* &quot;-&quot;??\ _€_-;_-@_-">
                  <c:v>30.911565027027418</c:v>
                </c:pt>
              </c:numCache>
            </c:numRef>
          </c:val>
          <c:smooth val="0"/>
          <c:extLst>
            <c:ext xmlns:c16="http://schemas.microsoft.com/office/drawing/2014/chart" uri="{C3380CC4-5D6E-409C-BE32-E72D297353CC}">
              <c16:uniqueId val="{00000003-3E4F-4544-B2DA-851E8BCA5C5D}"/>
            </c:ext>
          </c:extLst>
        </c:ser>
        <c:dLbls>
          <c:showLegendKey val="0"/>
          <c:showVal val="0"/>
          <c:showCatName val="0"/>
          <c:showSerName val="0"/>
          <c:showPercent val="0"/>
          <c:showBubbleSize val="0"/>
        </c:dLbls>
        <c:smooth val="0"/>
        <c:axId val="110858240"/>
        <c:axId val="110859776"/>
      </c:lineChart>
      <c:catAx>
        <c:axId val="110858240"/>
        <c:scaling>
          <c:orientation val="minMax"/>
        </c:scaling>
        <c:delete val="0"/>
        <c:axPos val="b"/>
        <c:numFmt formatCode="General" sourceLinked="1"/>
        <c:majorTickMark val="out"/>
        <c:minorTickMark val="none"/>
        <c:tickLblPos val="nextTo"/>
        <c:crossAx val="110859776"/>
        <c:crosses val="autoZero"/>
        <c:auto val="1"/>
        <c:lblAlgn val="ctr"/>
        <c:lblOffset val="100"/>
        <c:noMultiLvlLbl val="0"/>
      </c:catAx>
      <c:valAx>
        <c:axId val="110859776"/>
        <c:scaling>
          <c:orientation val="minMax"/>
        </c:scaling>
        <c:delete val="0"/>
        <c:axPos val="l"/>
        <c:majorGridlines/>
        <c:numFmt formatCode="#,##0.0" sourceLinked="0"/>
        <c:majorTickMark val="out"/>
        <c:minorTickMark val="none"/>
        <c:tickLblPos val="nextTo"/>
        <c:crossAx val="110858240"/>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'Fig 2.63'!$B$4</c:f>
              <c:strCache>
                <c:ptCount val="1"/>
                <c:pt idx="0">
                  <c:v>Femmes </c:v>
                </c:pt>
              </c:strCache>
            </c:strRef>
          </c:tx>
          <c:spPr>
            <a:ln>
              <a:solidFill>
                <a:schemeClr val="accent4">
                  <a:lumMod val="75000"/>
                </a:schemeClr>
              </a:solidFill>
            </a:ln>
          </c:spPr>
          <c:marker>
            <c:symbol val="none"/>
          </c:marker>
          <c:cat>
            <c:numRef>
              <c:f>'Fig 2.63'!$C$3:$AT$3</c:f>
              <c:numCache>
                <c:formatCode>General</c:formatCode>
                <c:ptCount val="44"/>
                <c:pt idx="0">
                  <c:v>1975</c:v>
                </c:pt>
                <c:pt idx="1">
                  <c:v>1976</c:v>
                </c:pt>
                <c:pt idx="2">
                  <c:v>1977</c:v>
                </c:pt>
                <c:pt idx="3">
                  <c:v>1978</c:v>
                </c:pt>
                <c:pt idx="4">
                  <c:v>1979</c:v>
                </c:pt>
                <c:pt idx="5">
                  <c:v>1980</c:v>
                </c:pt>
                <c:pt idx="6">
                  <c:v>1981</c:v>
                </c:pt>
                <c:pt idx="7">
                  <c:v>1982</c:v>
                </c:pt>
                <c:pt idx="8">
                  <c:v>1983</c:v>
                </c:pt>
                <c:pt idx="9">
                  <c:v>1984</c:v>
                </c:pt>
                <c:pt idx="10">
                  <c:v>1985</c:v>
                </c:pt>
                <c:pt idx="11">
                  <c:v>1986</c:v>
                </c:pt>
                <c:pt idx="12">
                  <c:v>1987</c:v>
                </c:pt>
                <c:pt idx="13">
                  <c:v>1988</c:v>
                </c:pt>
                <c:pt idx="14">
                  <c:v>1989</c:v>
                </c:pt>
                <c:pt idx="15">
                  <c:v>1990</c:v>
                </c:pt>
                <c:pt idx="16">
                  <c:v>1991</c:v>
                </c:pt>
                <c:pt idx="17">
                  <c:v>1992</c:v>
                </c:pt>
                <c:pt idx="18">
                  <c:v>1993</c:v>
                </c:pt>
                <c:pt idx="19">
                  <c:v>1994</c:v>
                </c:pt>
                <c:pt idx="20">
                  <c:v>1995</c:v>
                </c:pt>
                <c:pt idx="21">
                  <c:v>1996</c:v>
                </c:pt>
                <c:pt idx="22">
                  <c:v>1997</c:v>
                </c:pt>
                <c:pt idx="23">
                  <c:v>1998</c:v>
                </c:pt>
                <c:pt idx="24">
                  <c:v>1999</c:v>
                </c:pt>
                <c:pt idx="25">
                  <c:v>2000</c:v>
                </c:pt>
                <c:pt idx="26">
                  <c:v>2001</c:v>
                </c:pt>
                <c:pt idx="27">
                  <c:v>2002</c:v>
                </c:pt>
                <c:pt idx="28">
                  <c:v>2003</c:v>
                </c:pt>
                <c:pt idx="29">
                  <c:v>2004</c:v>
                </c:pt>
                <c:pt idx="30">
                  <c:v>2005</c:v>
                </c:pt>
                <c:pt idx="31">
                  <c:v>2006</c:v>
                </c:pt>
                <c:pt idx="32">
                  <c:v>2007</c:v>
                </c:pt>
                <c:pt idx="33">
                  <c:v>2008</c:v>
                </c:pt>
                <c:pt idx="34">
                  <c:v>2009</c:v>
                </c:pt>
                <c:pt idx="35">
                  <c:v>2010</c:v>
                </c:pt>
                <c:pt idx="36">
                  <c:v>2011</c:v>
                </c:pt>
                <c:pt idx="37">
                  <c:v>2012</c:v>
                </c:pt>
                <c:pt idx="38">
                  <c:v>2013</c:v>
                </c:pt>
                <c:pt idx="39">
                  <c:v>2014</c:v>
                </c:pt>
                <c:pt idx="40">
                  <c:v>2015</c:v>
                </c:pt>
                <c:pt idx="41">
                  <c:v>2016</c:v>
                </c:pt>
                <c:pt idx="42">
                  <c:v>2017</c:v>
                </c:pt>
                <c:pt idx="43">
                  <c:v>2018</c:v>
                </c:pt>
              </c:numCache>
            </c:numRef>
          </c:cat>
          <c:val>
            <c:numRef>
              <c:f>'Fig 2.63'!$C$4:$AT$4</c:f>
              <c:numCache>
                <c:formatCode>0.0%</c:formatCode>
                <c:ptCount val="44"/>
                <c:pt idx="0">
                  <c:v>0.16300000000000001</c:v>
                </c:pt>
                <c:pt idx="1">
                  <c:v>0.16300000000000001</c:v>
                </c:pt>
                <c:pt idx="2">
                  <c:v>0.17399999999999999</c:v>
                </c:pt>
                <c:pt idx="3">
                  <c:v>0.16</c:v>
                </c:pt>
                <c:pt idx="4">
                  <c:v>0.16699999999999998</c:v>
                </c:pt>
                <c:pt idx="5">
                  <c:v>0.16899999999999998</c:v>
                </c:pt>
                <c:pt idx="6">
                  <c:v>0.17199999999999999</c:v>
                </c:pt>
                <c:pt idx="7">
                  <c:v>0.188</c:v>
                </c:pt>
                <c:pt idx="8">
                  <c:v>0.19800000000000001</c:v>
                </c:pt>
                <c:pt idx="9">
                  <c:v>0.20800000000000002</c:v>
                </c:pt>
                <c:pt idx="10">
                  <c:v>0.21600000000000003</c:v>
                </c:pt>
                <c:pt idx="11">
                  <c:v>0.23</c:v>
                </c:pt>
                <c:pt idx="12">
                  <c:v>0.22899999999999998</c:v>
                </c:pt>
                <c:pt idx="13">
                  <c:v>0.23600000000000002</c:v>
                </c:pt>
                <c:pt idx="14">
                  <c:v>0.23499999999999999</c:v>
                </c:pt>
                <c:pt idx="15">
                  <c:v>0.23399999999999999</c:v>
                </c:pt>
                <c:pt idx="16">
                  <c:v>0.23199999999999998</c:v>
                </c:pt>
                <c:pt idx="17">
                  <c:v>0.24299999999999999</c:v>
                </c:pt>
                <c:pt idx="18">
                  <c:v>0.26100000000000001</c:v>
                </c:pt>
                <c:pt idx="19">
                  <c:v>0.27600000000000002</c:v>
                </c:pt>
                <c:pt idx="20">
                  <c:v>0.28699999999999998</c:v>
                </c:pt>
                <c:pt idx="21">
                  <c:v>0.29199999999999998</c:v>
                </c:pt>
                <c:pt idx="22">
                  <c:v>0.307</c:v>
                </c:pt>
                <c:pt idx="23">
                  <c:v>0.314</c:v>
                </c:pt>
                <c:pt idx="24">
                  <c:v>0.315</c:v>
                </c:pt>
                <c:pt idx="25">
                  <c:v>0.309</c:v>
                </c:pt>
                <c:pt idx="26">
                  <c:v>0.30199999999999999</c:v>
                </c:pt>
                <c:pt idx="27">
                  <c:v>0.29499999999999998</c:v>
                </c:pt>
                <c:pt idx="28">
                  <c:v>0.29899999999999999</c:v>
                </c:pt>
                <c:pt idx="29">
                  <c:v>0.30399999999999999</c:v>
                </c:pt>
                <c:pt idx="30">
                  <c:v>0.30299999999999999</c:v>
                </c:pt>
                <c:pt idx="31">
                  <c:v>0.30299999999999999</c:v>
                </c:pt>
                <c:pt idx="32">
                  <c:v>0.30399999999999999</c:v>
                </c:pt>
                <c:pt idx="33">
                  <c:v>0.29600000000000004</c:v>
                </c:pt>
                <c:pt idx="34">
                  <c:v>0.3</c:v>
                </c:pt>
                <c:pt idx="35">
                  <c:v>0.30199999999999999</c:v>
                </c:pt>
                <c:pt idx="36">
                  <c:v>0.30099999999999999</c:v>
                </c:pt>
                <c:pt idx="37">
                  <c:v>0.30199999999999999</c:v>
                </c:pt>
                <c:pt idx="38">
                  <c:v>0.307</c:v>
                </c:pt>
                <c:pt idx="39">
                  <c:v>0.308</c:v>
                </c:pt>
                <c:pt idx="40">
                  <c:v>0.30399999999999999</c:v>
                </c:pt>
                <c:pt idx="41">
                  <c:v>0.30099999999999999</c:v>
                </c:pt>
                <c:pt idx="42">
                  <c:v>0.3</c:v>
                </c:pt>
                <c:pt idx="43">
                  <c:v>0.28781512605041998</c:v>
                </c:pt>
              </c:numCache>
            </c:numRef>
          </c:val>
          <c:smooth val="0"/>
          <c:extLst>
            <c:ext xmlns:c16="http://schemas.microsoft.com/office/drawing/2014/chart" uri="{C3380CC4-5D6E-409C-BE32-E72D297353CC}">
              <c16:uniqueId val="{00000000-7499-4765-9347-204B8107F8D9}"/>
            </c:ext>
          </c:extLst>
        </c:ser>
        <c:ser>
          <c:idx val="1"/>
          <c:order val="1"/>
          <c:tx>
            <c:strRef>
              <c:f>'Fig 2.63'!$B$5</c:f>
              <c:strCache>
                <c:ptCount val="1"/>
                <c:pt idx="0">
                  <c:v>Hommes</c:v>
                </c:pt>
              </c:strCache>
            </c:strRef>
          </c:tx>
          <c:spPr>
            <a:ln>
              <a:solidFill>
                <a:schemeClr val="accent6">
                  <a:lumMod val="75000"/>
                </a:schemeClr>
              </a:solidFill>
            </a:ln>
          </c:spPr>
          <c:marker>
            <c:symbol val="none"/>
          </c:marker>
          <c:cat>
            <c:numRef>
              <c:f>'Fig 2.63'!$C$3:$AT$3</c:f>
              <c:numCache>
                <c:formatCode>General</c:formatCode>
                <c:ptCount val="44"/>
                <c:pt idx="0">
                  <c:v>1975</c:v>
                </c:pt>
                <c:pt idx="1">
                  <c:v>1976</c:v>
                </c:pt>
                <c:pt idx="2">
                  <c:v>1977</c:v>
                </c:pt>
                <c:pt idx="3">
                  <c:v>1978</c:v>
                </c:pt>
                <c:pt idx="4">
                  <c:v>1979</c:v>
                </c:pt>
                <c:pt idx="5">
                  <c:v>1980</c:v>
                </c:pt>
                <c:pt idx="6">
                  <c:v>1981</c:v>
                </c:pt>
                <c:pt idx="7">
                  <c:v>1982</c:v>
                </c:pt>
                <c:pt idx="8">
                  <c:v>1983</c:v>
                </c:pt>
                <c:pt idx="9">
                  <c:v>1984</c:v>
                </c:pt>
                <c:pt idx="10">
                  <c:v>1985</c:v>
                </c:pt>
                <c:pt idx="11">
                  <c:v>1986</c:v>
                </c:pt>
                <c:pt idx="12">
                  <c:v>1987</c:v>
                </c:pt>
                <c:pt idx="13">
                  <c:v>1988</c:v>
                </c:pt>
                <c:pt idx="14">
                  <c:v>1989</c:v>
                </c:pt>
                <c:pt idx="15">
                  <c:v>1990</c:v>
                </c:pt>
                <c:pt idx="16">
                  <c:v>1991</c:v>
                </c:pt>
                <c:pt idx="17">
                  <c:v>1992</c:v>
                </c:pt>
                <c:pt idx="18">
                  <c:v>1993</c:v>
                </c:pt>
                <c:pt idx="19">
                  <c:v>1994</c:v>
                </c:pt>
                <c:pt idx="20">
                  <c:v>1995</c:v>
                </c:pt>
                <c:pt idx="21">
                  <c:v>1996</c:v>
                </c:pt>
                <c:pt idx="22">
                  <c:v>1997</c:v>
                </c:pt>
                <c:pt idx="23">
                  <c:v>1998</c:v>
                </c:pt>
                <c:pt idx="24">
                  <c:v>1999</c:v>
                </c:pt>
                <c:pt idx="25">
                  <c:v>2000</c:v>
                </c:pt>
                <c:pt idx="26">
                  <c:v>2001</c:v>
                </c:pt>
                <c:pt idx="27">
                  <c:v>2002</c:v>
                </c:pt>
                <c:pt idx="28">
                  <c:v>2003</c:v>
                </c:pt>
                <c:pt idx="29">
                  <c:v>2004</c:v>
                </c:pt>
                <c:pt idx="30">
                  <c:v>2005</c:v>
                </c:pt>
                <c:pt idx="31">
                  <c:v>2006</c:v>
                </c:pt>
                <c:pt idx="32">
                  <c:v>2007</c:v>
                </c:pt>
                <c:pt idx="33">
                  <c:v>2008</c:v>
                </c:pt>
                <c:pt idx="34">
                  <c:v>2009</c:v>
                </c:pt>
                <c:pt idx="35">
                  <c:v>2010</c:v>
                </c:pt>
                <c:pt idx="36">
                  <c:v>2011</c:v>
                </c:pt>
                <c:pt idx="37">
                  <c:v>2012</c:v>
                </c:pt>
                <c:pt idx="38">
                  <c:v>2013</c:v>
                </c:pt>
                <c:pt idx="39">
                  <c:v>2014</c:v>
                </c:pt>
                <c:pt idx="40">
                  <c:v>2015</c:v>
                </c:pt>
                <c:pt idx="41">
                  <c:v>2016</c:v>
                </c:pt>
                <c:pt idx="42">
                  <c:v>2017</c:v>
                </c:pt>
                <c:pt idx="43">
                  <c:v>2018</c:v>
                </c:pt>
              </c:numCache>
            </c:numRef>
          </c:cat>
          <c:val>
            <c:numRef>
              <c:f>'Fig 2.63'!$C$5:$AT$5</c:f>
              <c:numCache>
                <c:formatCode>0.0%</c:formatCode>
                <c:ptCount val="44"/>
                <c:pt idx="0">
                  <c:v>3.3000000000000002E-2</c:v>
                </c:pt>
                <c:pt idx="1">
                  <c:v>3.3000000000000002E-2</c:v>
                </c:pt>
                <c:pt idx="2">
                  <c:v>3.5000000000000003E-2</c:v>
                </c:pt>
                <c:pt idx="3">
                  <c:v>2.8999999999999998E-2</c:v>
                </c:pt>
                <c:pt idx="4">
                  <c:v>2.8999999999999998E-2</c:v>
                </c:pt>
                <c:pt idx="5">
                  <c:v>2.8999999999999998E-2</c:v>
                </c:pt>
                <c:pt idx="6">
                  <c:v>2.7999999999999997E-2</c:v>
                </c:pt>
                <c:pt idx="7">
                  <c:v>0.03</c:v>
                </c:pt>
                <c:pt idx="8">
                  <c:v>3.1E-2</c:v>
                </c:pt>
                <c:pt idx="9">
                  <c:v>3.3000000000000002E-2</c:v>
                </c:pt>
                <c:pt idx="10">
                  <c:v>3.7999999999999999E-2</c:v>
                </c:pt>
                <c:pt idx="11">
                  <c:v>4.2000000000000003E-2</c:v>
                </c:pt>
                <c:pt idx="12">
                  <c:v>4.2999999999999997E-2</c:v>
                </c:pt>
                <c:pt idx="13">
                  <c:v>4.0999999999999995E-2</c:v>
                </c:pt>
                <c:pt idx="14">
                  <c:v>4.2000000000000003E-2</c:v>
                </c:pt>
                <c:pt idx="15">
                  <c:v>0.04</c:v>
                </c:pt>
                <c:pt idx="16">
                  <c:v>0.04</c:v>
                </c:pt>
                <c:pt idx="17">
                  <c:v>4.2000000000000003E-2</c:v>
                </c:pt>
                <c:pt idx="18">
                  <c:v>4.8000000000000001E-2</c:v>
                </c:pt>
                <c:pt idx="19">
                  <c:v>5.2000000000000005E-2</c:v>
                </c:pt>
                <c:pt idx="20">
                  <c:v>5.7000000000000002E-2</c:v>
                </c:pt>
                <c:pt idx="21">
                  <c:v>5.9000000000000004E-2</c:v>
                </c:pt>
                <c:pt idx="22">
                  <c:v>6.2E-2</c:v>
                </c:pt>
                <c:pt idx="23">
                  <c:v>6.4000000000000001E-2</c:v>
                </c:pt>
                <c:pt idx="24">
                  <c:v>6.2E-2</c:v>
                </c:pt>
                <c:pt idx="25">
                  <c:v>0.06</c:v>
                </c:pt>
                <c:pt idx="26">
                  <c:v>5.5999999999999994E-2</c:v>
                </c:pt>
                <c:pt idx="27">
                  <c:v>5.5999999999999994E-2</c:v>
                </c:pt>
                <c:pt idx="28">
                  <c:v>5.7000000000000002E-2</c:v>
                </c:pt>
                <c:pt idx="29">
                  <c:v>5.7000000000000002E-2</c:v>
                </c:pt>
                <c:pt idx="30">
                  <c:v>0.06</c:v>
                </c:pt>
                <c:pt idx="31">
                  <c:v>5.9000000000000004E-2</c:v>
                </c:pt>
                <c:pt idx="32">
                  <c:v>5.9000000000000004E-2</c:v>
                </c:pt>
                <c:pt idx="33">
                  <c:v>5.9000000000000004E-2</c:v>
                </c:pt>
                <c:pt idx="34">
                  <c:v>6.2E-2</c:v>
                </c:pt>
                <c:pt idx="35">
                  <c:v>6.8000000000000005E-2</c:v>
                </c:pt>
                <c:pt idx="36">
                  <c:v>7.0000000000000007E-2</c:v>
                </c:pt>
                <c:pt idx="37">
                  <c:v>7.0000000000000007E-2</c:v>
                </c:pt>
                <c:pt idx="38">
                  <c:v>7.2999999999999995E-2</c:v>
                </c:pt>
                <c:pt idx="39">
                  <c:v>0.08</c:v>
                </c:pt>
                <c:pt idx="40">
                  <c:v>8.1000000000000003E-2</c:v>
                </c:pt>
                <c:pt idx="41">
                  <c:v>8.199999999999999E-2</c:v>
                </c:pt>
                <c:pt idx="42">
                  <c:v>8.3000000000000004E-2</c:v>
                </c:pt>
                <c:pt idx="43">
                  <c:v>7.8585461689587396E-2</c:v>
                </c:pt>
              </c:numCache>
            </c:numRef>
          </c:val>
          <c:smooth val="0"/>
          <c:extLst>
            <c:ext xmlns:c16="http://schemas.microsoft.com/office/drawing/2014/chart" uri="{C3380CC4-5D6E-409C-BE32-E72D297353CC}">
              <c16:uniqueId val="{00000001-7499-4765-9347-204B8107F8D9}"/>
            </c:ext>
          </c:extLst>
        </c:ser>
        <c:dLbls>
          <c:showLegendKey val="0"/>
          <c:showVal val="0"/>
          <c:showCatName val="0"/>
          <c:showSerName val="0"/>
          <c:showPercent val="0"/>
          <c:showBubbleSize val="0"/>
        </c:dLbls>
        <c:marker val="1"/>
        <c:smooth val="0"/>
        <c:axId val="184826880"/>
        <c:axId val="184828672"/>
      </c:lineChart>
      <c:lineChart>
        <c:grouping val="standard"/>
        <c:varyColors val="0"/>
        <c:ser>
          <c:idx val="2"/>
          <c:order val="2"/>
          <c:tx>
            <c:strRef>
              <c:f>'Fig 2.63'!$B$6</c:f>
              <c:strCache>
                <c:ptCount val="1"/>
                <c:pt idx="0">
                  <c:v>Écart femmes - hommes (échelle de droite)</c:v>
                </c:pt>
              </c:strCache>
            </c:strRef>
          </c:tx>
          <c:spPr>
            <a:ln w="19050"/>
          </c:spPr>
          <c:marker>
            <c:symbol val="none"/>
          </c:marker>
          <c:cat>
            <c:numRef>
              <c:f>'Fig 2.63'!$C$3:$AT$3</c:f>
              <c:numCache>
                <c:formatCode>General</c:formatCode>
                <c:ptCount val="44"/>
                <c:pt idx="0">
                  <c:v>1975</c:v>
                </c:pt>
                <c:pt idx="1">
                  <c:v>1976</c:v>
                </c:pt>
                <c:pt idx="2">
                  <c:v>1977</c:v>
                </c:pt>
                <c:pt idx="3">
                  <c:v>1978</c:v>
                </c:pt>
                <c:pt idx="4">
                  <c:v>1979</c:v>
                </c:pt>
                <c:pt idx="5">
                  <c:v>1980</c:v>
                </c:pt>
                <c:pt idx="6">
                  <c:v>1981</c:v>
                </c:pt>
                <c:pt idx="7">
                  <c:v>1982</c:v>
                </c:pt>
                <c:pt idx="8">
                  <c:v>1983</c:v>
                </c:pt>
                <c:pt idx="9">
                  <c:v>1984</c:v>
                </c:pt>
                <c:pt idx="10">
                  <c:v>1985</c:v>
                </c:pt>
                <c:pt idx="11">
                  <c:v>1986</c:v>
                </c:pt>
                <c:pt idx="12">
                  <c:v>1987</c:v>
                </c:pt>
                <c:pt idx="13">
                  <c:v>1988</c:v>
                </c:pt>
                <c:pt idx="14">
                  <c:v>1989</c:v>
                </c:pt>
                <c:pt idx="15">
                  <c:v>1990</c:v>
                </c:pt>
                <c:pt idx="16">
                  <c:v>1991</c:v>
                </c:pt>
                <c:pt idx="17">
                  <c:v>1992</c:v>
                </c:pt>
                <c:pt idx="18">
                  <c:v>1993</c:v>
                </c:pt>
                <c:pt idx="19">
                  <c:v>1994</c:v>
                </c:pt>
                <c:pt idx="20">
                  <c:v>1995</c:v>
                </c:pt>
                <c:pt idx="21">
                  <c:v>1996</c:v>
                </c:pt>
                <c:pt idx="22">
                  <c:v>1997</c:v>
                </c:pt>
                <c:pt idx="23">
                  <c:v>1998</c:v>
                </c:pt>
                <c:pt idx="24">
                  <c:v>1999</c:v>
                </c:pt>
                <c:pt idx="25">
                  <c:v>2000</c:v>
                </c:pt>
                <c:pt idx="26">
                  <c:v>2001</c:v>
                </c:pt>
                <c:pt idx="27">
                  <c:v>2002</c:v>
                </c:pt>
                <c:pt idx="28">
                  <c:v>2003</c:v>
                </c:pt>
                <c:pt idx="29">
                  <c:v>2004</c:v>
                </c:pt>
                <c:pt idx="30">
                  <c:v>2005</c:v>
                </c:pt>
                <c:pt idx="31">
                  <c:v>2006</c:v>
                </c:pt>
                <c:pt idx="32">
                  <c:v>2007</c:v>
                </c:pt>
                <c:pt idx="33">
                  <c:v>2008</c:v>
                </c:pt>
                <c:pt idx="34">
                  <c:v>2009</c:v>
                </c:pt>
                <c:pt idx="35">
                  <c:v>2010</c:v>
                </c:pt>
                <c:pt idx="36">
                  <c:v>2011</c:v>
                </c:pt>
                <c:pt idx="37">
                  <c:v>2012</c:v>
                </c:pt>
                <c:pt idx="38">
                  <c:v>2013</c:v>
                </c:pt>
                <c:pt idx="39">
                  <c:v>2014</c:v>
                </c:pt>
                <c:pt idx="40">
                  <c:v>2015</c:v>
                </c:pt>
                <c:pt idx="41">
                  <c:v>2016</c:v>
                </c:pt>
                <c:pt idx="42">
                  <c:v>2017</c:v>
                </c:pt>
                <c:pt idx="43">
                  <c:v>2018</c:v>
                </c:pt>
              </c:numCache>
            </c:numRef>
          </c:cat>
          <c:val>
            <c:numRef>
              <c:f>'Fig 2.63'!$C$6:$AT$6</c:f>
              <c:numCache>
                <c:formatCode>0.0\ \p\t</c:formatCode>
                <c:ptCount val="44"/>
                <c:pt idx="0">
                  <c:v>13000</c:v>
                </c:pt>
                <c:pt idx="1">
                  <c:v>13000</c:v>
                </c:pt>
                <c:pt idx="2">
                  <c:v>13899.999999999998</c:v>
                </c:pt>
                <c:pt idx="3">
                  <c:v>13100</c:v>
                </c:pt>
                <c:pt idx="4">
                  <c:v>13799.999999999998</c:v>
                </c:pt>
                <c:pt idx="5">
                  <c:v>13999.999999999998</c:v>
                </c:pt>
                <c:pt idx="6">
                  <c:v>14399.999999999998</c:v>
                </c:pt>
                <c:pt idx="7">
                  <c:v>15800</c:v>
                </c:pt>
                <c:pt idx="8">
                  <c:v>16700</c:v>
                </c:pt>
                <c:pt idx="9">
                  <c:v>17500</c:v>
                </c:pt>
                <c:pt idx="10">
                  <c:v>17800.000000000004</c:v>
                </c:pt>
                <c:pt idx="11">
                  <c:v>18800</c:v>
                </c:pt>
                <c:pt idx="12">
                  <c:v>18600</c:v>
                </c:pt>
                <c:pt idx="13">
                  <c:v>19500</c:v>
                </c:pt>
                <c:pt idx="14">
                  <c:v>19299.999999999996</c:v>
                </c:pt>
                <c:pt idx="15">
                  <c:v>19399.999999999996</c:v>
                </c:pt>
                <c:pt idx="16">
                  <c:v>19199.999999999996</c:v>
                </c:pt>
                <c:pt idx="17">
                  <c:v>20100</c:v>
                </c:pt>
                <c:pt idx="18">
                  <c:v>21300.000000000004</c:v>
                </c:pt>
                <c:pt idx="19">
                  <c:v>22400.000000000004</c:v>
                </c:pt>
                <c:pt idx="20">
                  <c:v>23000</c:v>
                </c:pt>
                <c:pt idx="21">
                  <c:v>23300</c:v>
                </c:pt>
                <c:pt idx="22">
                  <c:v>24500</c:v>
                </c:pt>
                <c:pt idx="23">
                  <c:v>25000</c:v>
                </c:pt>
                <c:pt idx="24">
                  <c:v>25300</c:v>
                </c:pt>
                <c:pt idx="25">
                  <c:v>24900</c:v>
                </c:pt>
                <c:pt idx="26">
                  <c:v>24600</c:v>
                </c:pt>
                <c:pt idx="27">
                  <c:v>23900</c:v>
                </c:pt>
                <c:pt idx="28">
                  <c:v>24200</c:v>
                </c:pt>
                <c:pt idx="29">
                  <c:v>24700</c:v>
                </c:pt>
                <c:pt idx="30">
                  <c:v>24300</c:v>
                </c:pt>
                <c:pt idx="31">
                  <c:v>24400</c:v>
                </c:pt>
                <c:pt idx="32">
                  <c:v>24500</c:v>
                </c:pt>
                <c:pt idx="33">
                  <c:v>23700.000000000004</c:v>
                </c:pt>
                <c:pt idx="34">
                  <c:v>23800</c:v>
                </c:pt>
                <c:pt idx="35">
                  <c:v>23400</c:v>
                </c:pt>
                <c:pt idx="36">
                  <c:v>23100</c:v>
                </c:pt>
                <c:pt idx="37">
                  <c:v>23200</c:v>
                </c:pt>
                <c:pt idx="38">
                  <c:v>23400</c:v>
                </c:pt>
                <c:pt idx="39">
                  <c:v>22799.999999999996</c:v>
                </c:pt>
                <c:pt idx="40">
                  <c:v>22299.999999999996</c:v>
                </c:pt>
                <c:pt idx="41">
                  <c:v>21900</c:v>
                </c:pt>
                <c:pt idx="42">
                  <c:v>21699.999999999996</c:v>
                </c:pt>
                <c:pt idx="43">
                  <c:v>20922.966436083258</c:v>
                </c:pt>
              </c:numCache>
            </c:numRef>
          </c:val>
          <c:smooth val="0"/>
          <c:extLst>
            <c:ext xmlns:c16="http://schemas.microsoft.com/office/drawing/2014/chart" uri="{C3380CC4-5D6E-409C-BE32-E72D297353CC}">
              <c16:uniqueId val="{00000002-7499-4765-9347-204B8107F8D9}"/>
            </c:ext>
          </c:extLst>
        </c:ser>
        <c:dLbls>
          <c:showLegendKey val="0"/>
          <c:showVal val="0"/>
          <c:showCatName val="0"/>
          <c:showSerName val="0"/>
          <c:showPercent val="0"/>
          <c:showBubbleSize val="0"/>
        </c:dLbls>
        <c:marker val="1"/>
        <c:smooth val="0"/>
        <c:axId val="184852480"/>
        <c:axId val="184830208"/>
      </c:lineChart>
      <c:catAx>
        <c:axId val="184826880"/>
        <c:scaling>
          <c:orientation val="minMax"/>
        </c:scaling>
        <c:delete val="0"/>
        <c:axPos val="b"/>
        <c:numFmt formatCode="General" sourceLinked="1"/>
        <c:majorTickMark val="none"/>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fr-FR"/>
          </a:p>
        </c:txPr>
        <c:crossAx val="184828672"/>
        <c:crosses val="autoZero"/>
        <c:auto val="1"/>
        <c:lblAlgn val="ctr"/>
        <c:lblOffset val="100"/>
        <c:noMultiLvlLbl val="0"/>
      </c:catAx>
      <c:valAx>
        <c:axId val="184828672"/>
        <c:scaling>
          <c:orientation val="minMax"/>
        </c:scaling>
        <c:delete val="0"/>
        <c:axPos val="l"/>
        <c:majorGridlines/>
        <c:numFmt formatCode="0%" sourceLinked="0"/>
        <c:majorTickMark val="none"/>
        <c:minorTickMark val="none"/>
        <c:tickLblPos val="nextTo"/>
        <c:spPr>
          <a:ln w="9525">
            <a:noFill/>
          </a:ln>
        </c:spPr>
        <c:txPr>
          <a:bodyPr rot="0" vert="horz"/>
          <a:lstStyle/>
          <a:p>
            <a:pPr>
              <a:defRPr sz="1000" b="0" i="0" u="none" strike="noStrike" baseline="0">
                <a:solidFill>
                  <a:srgbClr val="000000"/>
                </a:solidFill>
                <a:latin typeface="Calibri"/>
                <a:ea typeface="Calibri"/>
                <a:cs typeface="Calibri"/>
              </a:defRPr>
            </a:pPr>
            <a:endParaRPr lang="fr-FR"/>
          </a:p>
        </c:txPr>
        <c:crossAx val="184826880"/>
        <c:crossesAt val="1"/>
        <c:crossBetween val="midCat"/>
      </c:valAx>
      <c:valAx>
        <c:axId val="184830208"/>
        <c:scaling>
          <c:orientation val="minMax"/>
        </c:scaling>
        <c:delete val="0"/>
        <c:axPos val="r"/>
        <c:numFmt formatCode="0.0\ \p\t" sourceLinked="1"/>
        <c:majorTickMark val="out"/>
        <c:minorTickMark val="none"/>
        <c:tickLblPos val="nextTo"/>
        <c:crossAx val="184852480"/>
        <c:crosses val="max"/>
        <c:crossBetween val="between"/>
      </c:valAx>
      <c:catAx>
        <c:axId val="184852480"/>
        <c:scaling>
          <c:orientation val="minMax"/>
        </c:scaling>
        <c:delete val="1"/>
        <c:axPos val="b"/>
        <c:numFmt formatCode="General" sourceLinked="1"/>
        <c:majorTickMark val="out"/>
        <c:minorTickMark val="none"/>
        <c:tickLblPos val="nextTo"/>
        <c:crossAx val="184830208"/>
        <c:crosses val="autoZero"/>
        <c:auto val="1"/>
        <c:lblAlgn val="ctr"/>
        <c:lblOffset val="100"/>
        <c:noMultiLvlLbl val="0"/>
      </c:catAx>
    </c:plotArea>
    <c:legend>
      <c:legendPos val="b"/>
      <c:overlay val="0"/>
      <c:txPr>
        <a:bodyPr/>
        <a:lstStyle/>
        <a:p>
          <a:pPr>
            <a:defRPr sz="920"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'Fig 2.64'!$B$4</c:f>
              <c:strCache>
                <c:ptCount val="1"/>
                <c:pt idx="0">
                  <c:v>Femmes</c:v>
                </c:pt>
              </c:strCache>
            </c:strRef>
          </c:tx>
          <c:spPr>
            <a:ln>
              <a:solidFill>
                <a:schemeClr val="accent4">
                  <a:lumMod val="75000"/>
                </a:schemeClr>
              </a:solidFill>
            </a:ln>
          </c:spPr>
          <c:marker>
            <c:symbol val="none"/>
          </c:marker>
          <c:cat>
            <c:numRef>
              <c:f>'Fig 2.64'!$C$3:$W$3</c:f>
              <c:numCache>
                <c:formatCode>General</c:formatCode>
                <c:ptCount val="21"/>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numCache>
            </c:numRef>
          </c:cat>
          <c:val>
            <c:numRef>
              <c:f>'Fig 2.64'!$C$4:$W$4</c:f>
              <c:numCache>
                <c:formatCode>_-* #\ ##0\ _€_-;\-* #\ ##0\ _€_-;_-* "-"??\ _€_-;_-@_-</c:formatCode>
                <c:ptCount val="21"/>
                <c:pt idx="0">
                  <c:v>15249</c:v>
                </c:pt>
                <c:pt idx="1">
                  <c:v>15346</c:v>
                </c:pt>
                <c:pt idx="2">
                  <c:v>15710</c:v>
                </c:pt>
                <c:pt idx="3">
                  <c:v>16032</c:v>
                </c:pt>
                <c:pt idx="4">
                  <c:v>16380</c:v>
                </c:pt>
                <c:pt idx="5">
                  <c:v>16715</c:v>
                </c:pt>
                <c:pt idx="6">
                  <c:v>17119</c:v>
                </c:pt>
                <c:pt idx="7">
                  <c:v>17495</c:v>
                </c:pt>
                <c:pt idx="8">
                  <c:v>17914</c:v>
                </c:pt>
                <c:pt idx="9">
                  <c:v>18345</c:v>
                </c:pt>
                <c:pt idx="10">
                  <c:v>18972</c:v>
                </c:pt>
                <c:pt idx="11">
                  <c:v>19362</c:v>
                </c:pt>
                <c:pt idx="12">
                  <c:v>19956</c:v>
                </c:pt>
                <c:pt idx="13">
                  <c:v>20580</c:v>
                </c:pt>
                <c:pt idx="14">
                  <c:v>20997</c:v>
                </c:pt>
                <c:pt idx="15">
                  <c:v>21464</c:v>
                </c:pt>
                <c:pt idx="16">
                  <c:v>22030</c:v>
                </c:pt>
                <c:pt idx="17">
                  <c:v>22424</c:v>
                </c:pt>
                <c:pt idx="18">
                  <c:v>22950</c:v>
                </c:pt>
                <c:pt idx="19">
                  <c:v>23280</c:v>
                </c:pt>
                <c:pt idx="20">
                  <c:v>23568</c:v>
                </c:pt>
              </c:numCache>
            </c:numRef>
          </c:val>
          <c:smooth val="0"/>
          <c:extLst>
            <c:ext xmlns:c16="http://schemas.microsoft.com/office/drawing/2014/chart" uri="{C3380CC4-5D6E-409C-BE32-E72D297353CC}">
              <c16:uniqueId val="{00000000-4E19-4C7C-8D84-8A965D8567B0}"/>
            </c:ext>
          </c:extLst>
        </c:ser>
        <c:ser>
          <c:idx val="1"/>
          <c:order val="1"/>
          <c:tx>
            <c:strRef>
              <c:f>'Fig 2.64'!$B$5</c:f>
              <c:strCache>
                <c:ptCount val="1"/>
                <c:pt idx="0">
                  <c:v>Hommes</c:v>
                </c:pt>
              </c:strCache>
            </c:strRef>
          </c:tx>
          <c:spPr>
            <a:ln>
              <a:solidFill>
                <a:schemeClr val="accent6">
                  <a:lumMod val="75000"/>
                </a:schemeClr>
              </a:solidFill>
            </a:ln>
          </c:spPr>
          <c:marker>
            <c:symbol val="none"/>
          </c:marker>
          <c:cat>
            <c:numRef>
              <c:f>'Fig 2.64'!$C$3:$W$3</c:f>
              <c:numCache>
                <c:formatCode>General</c:formatCode>
                <c:ptCount val="21"/>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numCache>
            </c:numRef>
          </c:cat>
          <c:val>
            <c:numRef>
              <c:f>'Fig 2.64'!$C$5:$W$5</c:f>
              <c:numCache>
                <c:formatCode>_-* #\ ##0\ _€_-;\-* #\ ##0\ _€_-;_-* "-"??\ _€_-;_-@_-</c:formatCode>
                <c:ptCount val="21"/>
                <c:pt idx="0">
                  <c:v>19516</c:v>
                </c:pt>
                <c:pt idx="1">
                  <c:v>19751</c:v>
                </c:pt>
                <c:pt idx="2">
                  <c:v>20071</c:v>
                </c:pt>
                <c:pt idx="3">
                  <c:v>20334</c:v>
                </c:pt>
                <c:pt idx="4">
                  <c:v>20752</c:v>
                </c:pt>
                <c:pt idx="5">
                  <c:v>21223</c:v>
                </c:pt>
                <c:pt idx="6">
                  <c:v>21722</c:v>
                </c:pt>
                <c:pt idx="7">
                  <c:v>22205</c:v>
                </c:pt>
                <c:pt idx="8">
                  <c:v>22651</c:v>
                </c:pt>
                <c:pt idx="9">
                  <c:v>23183</c:v>
                </c:pt>
                <c:pt idx="10">
                  <c:v>23794</c:v>
                </c:pt>
                <c:pt idx="11">
                  <c:v>24209</c:v>
                </c:pt>
                <c:pt idx="12">
                  <c:v>25011</c:v>
                </c:pt>
                <c:pt idx="13">
                  <c:v>25799</c:v>
                </c:pt>
                <c:pt idx="14">
                  <c:v>26082</c:v>
                </c:pt>
                <c:pt idx="15">
                  <c:v>26606</c:v>
                </c:pt>
                <c:pt idx="16">
                  <c:v>27238</c:v>
                </c:pt>
                <c:pt idx="17">
                  <c:v>27626</c:v>
                </c:pt>
                <c:pt idx="18">
                  <c:v>28216</c:v>
                </c:pt>
                <c:pt idx="19">
                  <c:v>28457</c:v>
                </c:pt>
                <c:pt idx="20">
                  <c:v>28794</c:v>
                </c:pt>
              </c:numCache>
            </c:numRef>
          </c:val>
          <c:smooth val="0"/>
          <c:extLst>
            <c:ext xmlns:c16="http://schemas.microsoft.com/office/drawing/2014/chart" uri="{C3380CC4-5D6E-409C-BE32-E72D297353CC}">
              <c16:uniqueId val="{00000001-4E19-4C7C-8D84-8A965D8567B0}"/>
            </c:ext>
          </c:extLst>
        </c:ser>
        <c:dLbls>
          <c:showLegendKey val="0"/>
          <c:showVal val="0"/>
          <c:showCatName val="0"/>
          <c:showSerName val="0"/>
          <c:showPercent val="0"/>
          <c:showBubbleSize val="0"/>
        </c:dLbls>
        <c:marker val="1"/>
        <c:smooth val="0"/>
        <c:axId val="184972800"/>
        <c:axId val="184974336"/>
      </c:lineChart>
      <c:lineChart>
        <c:grouping val="standard"/>
        <c:varyColors val="0"/>
        <c:ser>
          <c:idx val="2"/>
          <c:order val="2"/>
          <c:tx>
            <c:strRef>
              <c:f>'Fig 2.64'!$B$6</c:f>
              <c:strCache>
                <c:ptCount val="1"/>
                <c:pt idx="0">
                  <c:v>Ratio femmes/hommes (échelle de droite)</c:v>
                </c:pt>
              </c:strCache>
            </c:strRef>
          </c:tx>
          <c:spPr>
            <a:ln w="19050">
              <a:solidFill>
                <a:schemeClr val="accent3">
                  <a:lumMod val="75000"/>
                </a:schemeClr>
              </a:solidFill>
            </a:ln>
          </c:spPr>
          <c:marker>
            <c:symbol val="none"/>
          </c:marker>
          <c:cat>
            <c:numRef>
              <c:f>'Fig 2.64'!$C$3:$W$3</c:f>
              <c:numCache>
                <c:formatCode>General</c:formatCode>
                <c:ptCount val="21"/>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numCache>
            </c:numRef>
          </c:cat>
          <c:val>
            <c:numRef>
              <c:f>'Fig 2.64'!$C$6:$W$6</c:f>
              <c:numCache>
                <c:formatCode>0.0%</c:formatCode>
                <c:ptCount val="21"/>
                <c:pt idx="0">
                  <c:v>0.78135888501742157</c:v>
                </c:pt>
                <c:pt idx="1">
                  <c:v>0.77697331780669332</c:v>
                </c:pt>
                <c:pt idx="2">
                  <c:v>0.78272133924567788</c:v>
                </c:pt>
                <c:pt idx="3">
                  <c:v>0.7884331661257008</c:v>
                </c:pt>
                <c:pt idx="4">
                  <c:v>0.78932151117964533</c:v>
                </c:pt>
                <c:pt idx="5">
                  <c:v>0.78758893653112194</c:v>
                </c:pt>
                <c:pt idx="6">
                  <c:v>0.78809501887487343</c:v>
                </c:pt>
                <c:pt idx="7">
                  <c:v>0.78788561134879531</c:v>
                </c:pt>
                <c:pt idx="8">
                  <c:v>0.79087016025782531</c:v>
                </c:pt>
                <c:pt idx="9">
                  <c:v>0.79131259974981671</c:v>
                </c:pt>
                <c:pt idx="10">
                  <c:v>0.79734386820206771</c:v>
                </c:pt>
                <c:pt idx="11">
                  <c:v>0.79978520384980789</c:v>
                </c:pt>
                <c:pt idx="12">
                  <c:v>0.79788892887129659</c:v>
                </c:pt>
                <c:pt idx="13">
                  <c:v>0.79770533741617888</c:v>
                </c:pt>
                <c:pt idx="14">
                  <c:v>0.80503795721187021</c:v>
                </c:pt>
                <c:pt idx="15">
                  <c:v>0.80673532285950533</c:v>
                </c:pt>
                <c:pt idx="16">
                  <c:v>0.80879653425361631</c:v>
                </c:pt>
                <c:pt idx="17">
                  <c:v>0.81169912401361033</c:v>
                </c:pt>
                <c:pt idx="18">
                  <c:v>0.81336830167280971</c:v>
                </c:pt>
                <c:pt idx="19">
                  <c:v>0.81807639596584325</c:v>
                </c:pt>
                <c:pt idx="20">
                  <c:v>0.81850385496978539</c:v>
                </c:pt>
              </c:numCache>
            </c:numRef>
          </c:val>
          <c:smooth val="0"/>
          <c:extLst>
            <c:ext xmlns:c16="http://schemas.microsoft.com/office/drawing/2014/chart" uri="{C3380CC4-5D6E-409C-BE32-E72D297353CC}">
              <c16:uniqueId val="{00000002-4E19-4C7C-8D84-8A965D8567B0}"/>
            </c:ext>
          </c:extLst>
        </c:ser>
        <c:dLbls>
          <c:showLegendKey val="0"/>
          <c:showVal val="0"/>
          <c:showCatName val="0"/>
          <c:showSerName val="0"/>
          <c:showPercent val="0"/>
          <c:showBubbleSize val="0"/>
        </c:dLbls>
        <c:marker val="1"/>
        <c:smooth val="0"/>
        <c:axId val="184994048"/>
        <c:axId val="184992512"/>
      </c:lineChart>
      <c:catAx>
        <c:axId val="184972800"/>
        <c:scaling>
          <c:orientation val="minMax"/>
        </c:scaling>
        <c:delete val="0"/>
        <c:axPos val="b"/>
        <c:numFmt formatCode="General" sourceLinked="1"/>
        <c:majorTickMark val="none"/>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fr-FR"/>
          </a:p>
        </c:txPr>
        <c:crossAx val="184974336"/>
        <c:crossesAt val="0"/>
        <c:auto val="1"/>
        <c:lblAlgn val="ctr"/>
        <c:lblOffset val="100"/>
        <c:noMultiLvlLbl val="0"/>
      </c:catAx>
      <c:valAx>
        <c:axId val="184974336"/>
        <c:scaling>
          <c:orientation val="minMax"/>
          <c:max val="30000"/>
          <c:min val="10000"/>
        </c:scaling>
        <c:delete val="0"/>
        <c:axPos val="l"/>
        <c:majorGridlines>
          <c:spPr>
            <a:ln>
              <a:solidFill>
                <a:schemeClr val="bg1">
                  <a:lumMod val="65000"/>
                </a:schemeClr>
              </a:solidFill>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Calibri"/>
                <a:ea typeface="Calibri"/>
                <a:cs typeface="Calibri"/>
              </a:defRPr>
            </a:pPr>
            <a:endParaRPr lang="fr-FR"/>
          </a:p>
        </c:txPr>
        <c:crossAx val="184972800"/>
        <c:crossesAt val="1"/>
        <c:crossBetween val="midCat"/>
      </c:valAx>
      <c:valAx>
        <c:axId val="184992512"/>
        <c:scaling>
          <c:orientation val="minMax"/>
          <c:max val="1"/>
          <c:min val="0.5"/>
        </c:scaling>
        <c:delete val="0"/>
        <c:axPos val="r"/>
        <c:numFmt formatCode="0%" sourceLinked="0"/>
        <c:majorTickMark val="out"/>
        <c:minorTickMark val="none"/>
        <c:tickLblPos val="nextTo"/>
        <c:crossAx val="184994048"/>
        <c:crosses val="max"/>
        <c:crossBetween val="between"/>
      </c:valAx>
      <c:catAx>
        <c:axId val="184994048"/>
        <c:scaling>
          <c:orientation val="minMax"/>
        </c:scaling>
        <c:delete val="1"/>
        <c:axPos val="b"/>
        <c:numFmt formatCode="General" sourceLinked="1"/>
        <c:majorTickMark val="out"/>
        <c:minorTickMark val="none"/>
        <c:tickLblPos val="nextTo"/>
        <c:crossAx val="184992512"/>
        <c:crosses val="autoZero"/>
        <c:auto val="1"/>
        <c:lblAlgn val="ctr"/>
        <c:lblOffset val="100"/>
        <c:noMultiLvlLbl val="0"/>
      </c:catAx>
    </c:plotArea>
    <c:legend>
      <c:legendPos val="b"/>
      <c:overlay val="0"/>
      <c:txPr>
        <a:bodyPr/>
        <a:lstStyle/>
        <a:p>
          <a:pPr>
            <a:defRPr sz="920"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'Fig 2.65'!$A$4</c:f>
              <c:strCache>
                <c:ptCount val="1"/>
                <c:pt idx="0">
                  <c:v>Durée validée (tous régimes)</c:v>
                </c:pt>
              </c:strCache>
            </c:strRef>
          </c:tx>
          <c:spPr>
            <a:ln>
              <a:solidFill>
                <a:schemeClr val="accent3">
                  <a:lumMod val="75000"/>
                </a:schemeClr>
              </a:solidFill>
            </a:ln>
          </c:spPr>
          <c:marker>
            <c:symbol val="none"/>
          </c:marker>
          <c:cat>
            <c:numRef>
              <c:f>'Fig 2.65'!$B$3:$BJ$3</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2.65'!$B$4:$BJ$4</c:f>
              <c:numCache>
                <c:formatCode>0%</c:formatCode>
                <c:ptCount val="61"/>
                <c:pt idx="0">
                  <c:v>0.87518514352328436</c:v>
                </c:pt>
                <c:pt idx="1">
                  <c:v>0.8874115327813562</c:v>
                </c:pt>
                <c:pt idx="2">
                  <c:v>0.89023156916609203</c:v>
                </c:pt>
                <c:pt idx="3">
                  <c:v>0.89687410715020977</c:v>
                </c:pt>
                <c:pt idx="4">
                  <c:v>0.90292667456197473</c:v>
                </c:pt>
                <c:pt idx="5">
                  <c:v>0.91065169144604885</c:v>
                </c:pt>
                <c:pt idx="6">
                  <c:v>0.91901825105485513</c:v>
                </c:pt>
                <c:pt idx="7">
                  <c:v>0.92857838603292397</c:v>
                </c:pt>
                <c:pt idx="8">
                  <c:v>0.93867303341626496</c:v>
                </c:pt>
                <c:pt idx="9">
                  <c:v>0.94833396897317868</c:v>
                </c:pt>
                <c:pt idx="10">
                  <c:v>0.95827543231942092</c:v>
                </c:pt>
                <c:pt idx="11">
                  <c:v>0.96818592284262162</c:v>
                </c:pt>
                <c:pt idx="12">
                  <c:v>0.97746115243572829</c:v>
                </c:pt>
                <c:pt idx="13">
                  <c:v>0.98615445909770361</c:v>
                </c:pt>
                <c:pt idx="14">
                  <c:v>0.99455124007992723</c:v>
                </c:pt>
                <c:pt idx="15">
                  <c:v>1.0008405457794296</c:v>
                </c:pt>
                <c:pt idx="16">
                  <c:v>1.0051401762353223</c:v>
                </c:pt>
                <c:pt idx="17">
                  <c:v>1.0070816015950586</c:v>
                </c:pt>
                <c:pt idx="18">
                  <c:v>1.0068166938116172</c:v>
                </c:pt>
                <c:pt idx="19">
                  <c:v>1.0045665521343614</c:v>
                </c:pt>
                <c:pt idx="20">
                  <c:v>1.0021582623776588</c:v>
                </c:pt>
                <c:pt idx="21">
                  <c:v>0.99994805497240835</c:v>
                </c:pt>
                <c:pt idx="22">
                  <c:v>0.99933527291118107</c:v>
                </c:pt>
                <c:pt idx="23">
                  <c:v>1.000561719041662</c:v>
                </c:pt>
                <c:pt idx="24">
                  <c:v>1.0030823187037261</c:v>
                </c:pt>
                <c:pt idx="25">
                  <c:v>1.0068141788465255</c:v>
                </c:pt>
                <c:pt idx="26">
                  <c:v>1.0112773849525447</c:v>
                </c:pt>
                <c:pt idx="27">
                  <c:v>1.0160654508369091</c:v>
                </c:pt>
                <c:pt idx="28">
                  <c:v>1.0211848981957625</c:v>
                </c:pt>
                <c:pt idx="29">
                  <c:v>1.0269143701100816</c:v>
                </c:pt>
                <c:pt idx="30">
                  <c:v>1.0325337053727619</c:v>
                </c:pt>
                <c:pt idx="31">
                  <c:v>1.0382017478053756</c:v>
                </c:pt>
                <c:pt idx="32">
                  <c:v>1.0432866714455575</c:v>
                </c:pt>
                <c:pt idx="33">
                  <c:v>1.0472305127553203</c:v>
                </c:pt>
                <c:pt idx="34">
                  <c:v>1.0498131582037522</c:v>
                </c:pt>
                <c:pt idx="35">
                  <c:v>1.0505386917027593</c:v>
                </c:pt>
                <c:pt idx="36">
                  <c:v>1.0497176922022242</c:v>
                </c:pt>
                <c:pt idx="37">
                  <c:v>1.0476627557839175</c:v>
                </c:pt>
                <c:pt idx="38">
                  <c:v>1.0452852406159123</c:v>
                </c:pt>
                <c:pt idx="39">
                  <c:v>1.0432216079496484</c:v>
                </c:pt>
                <c:pt idx="40">
                  <c:v>1.0422456688305872</c:v>
                </c:pt>
                <c:pt idx="41">
                  <c:v>1.0418270499218654</c:v>
                </c:pt>
                <c:pt idx="42">
                  <c:v>1.0424376444747243</c:v>
                </c:pt>
                <c:pt idx="43">
                  <c:v>1.0429057996461124</c:v>
                </c:pt>
                <c:pt idx="44">
                  <c:v>1.0428658001314048</c:v>
                </c:pt>
                <c:pt idx="45">
                  <c:v>1.0425817485661291</c:v>
                </c:pt>
                <c:pt idx="46">
                  <c:v>1.042487789657141</c:v>
                </c:pt>
                <c:pt idx="47">
                  <c:v>1.0419281851488047</c:v>
                </c:pt>
                <c:pt idx="48">
                  <c:v>1.041650708397895</c:v>
                </c:pt>
                <c:pt idx="49">
                  <c:v>1.0414488575269791</c:v>
                </c:pt>
                <c:pt idx="50">
                  <c:v>1.0410571516270521</c:v>
                </c:pt>
                <c:pt idx="51">
                  <c:v>1.0403279164713122</c:v>
                </c:pt>
                <c:pt idx="52">
                  <c:v>1.0393905255601714</c:v>
                </c:pt>
                <c:pt idx="53">
                  <c:v>1.0384252018048339</c:v>
                </c:pt>
                <c:pt idx="54">
                  <c:v>1.0376346547521367</c:v>
                </c:pt>
                <c:pt idx="55">
                  <c:v>1.0364893862457543</c:v>
                </c:pt>
                <c:pt idx="56">
                  <c:v>1.035140470554607</c:v>
                </c:pt>
                <c:pt idx="57">
                  <c:v>1.033928423533274</c:v>
                </c:pt>
                <c:pt idx="58">
                  <c:v>1.0324789852774456</c:v>
                </c:pt>
                <c:pt idx="59">
                  <c:v>1.0314999436629577</c:v>
                </c:pt>
                <c:pt idx="60">
                  <c:v>1.0307302943321013</c:v>
                </c:pt>
              </c:numCache>
            </c:numRef>
          </c:val>
          <c:smooth val="0"/>
          <c:extLst>
            <c:ext xmlns:c16="http://schemas.microsoft.com/office/drawing/2014/chart" uri="{C3380CC4-5D6E-409C-BE32-E72D297353CC}">
              <c16:uniqueId val="{00000000-94F0-481B-B181-9DD9DB4FDEB3}"/>
            </c:ext>
          </c:extLst>
        </c:ser>
        <c:ser>
          <c:idx val="0"/>
          <c:order val="1"/>
          <c:tx>
            <c:strRef>
              <c:f>'Fig 2.65'!$A$5</c:f>
              <c:strCache>
                <c:ptCount val="1"/>
                <c:pt idx="0">
                  <c:v>Durée validée (tous régimes, EIR 2016)</c:v>
                </c:pt>
              </c:strCache>
            </c:strRef>
          </c:tx>
          <c:spPr>
            <a:ln>
              <a:solidFill>
                <a:schemeClr val="accent3">
                  <a:lumMod val="50000"/>
                </a:schemeClr>
              </a:solidFill>
              <a:prstDash val="sysDot"/>
            </a:ln>
          </c:spPr>
          <c:marker>
            <c:symbol val="none"/>
          </c:marker>
          <c:cat>
            <c:numRef>
              <c:f>'Fig 2.65'!$B$3:$BJ$3</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2.65'!$B$5:$BJ$5</c:f>
              <c:numCache>
                <c:formatCode>0%</c:formatCode>
                <c:ptCount val="61"/>
                <c:pt idx="0">
                  <c:v>0.8934254038816003</c:v>
                </c:pt>
                <c:pt idx="2">
                  <c:v>0.90447946826792558</c:v>
                </c:pt>
                <c:pt idx="4">
                  <c:v>0.90729772745062232</c:v>
                </c:pt>
                <c:pt idx="6">
                  <c:v>0.91597931916030184</c:v>
                </c:pt>
                <c:pt idx="8">
                  <c:v>0.93674477981697768</c:v>
                </c:pt>
                <c:pt idx="10">
                  <c:v>0.95315932250328883</c:v>
                </c:pt>
              </c:numCache>
            </c:numRef>
          </c:val>
          <c:smooth val="0"/>
          <c:extLst>
            <c:ext xmlns:c16="http://schemas.microsoft.com/office/drawing/2014/chart" uri="{C3380CC4-5D6E-409C-BE32-E72D297353CC}">
              <c16:uniqueId val="{00000001-94F0-481B-B181-9DD9DB4FDEB3}"/>
            </c:ext>
          </c:extLst>
        </c:ser>
        <c:dLbls>
          <c:showLegendKey val="0"/>
          <c:showVal val="0"/>
          <c:showCatName val="0"/>
          <c:showSerName val="0"/>
          <c:showPercent val="0"/>
          <c:showBubbleSize val="0"/>
        </c:dLbls>
        <c:smooth val="0"/>
        <c:axId val="185095296"/>
        <c:axId val="185096832"/>
      </c:lineChart>
      <c:catAx>
        <c:axId val="185095296"/>
        <c:scaling>
          <c:orientation val="minMax"/>
        </c:scaling>
        <c:delete val="0"/>
        <c:axPos val="b"/>
        <c:numFmt formatCode="General" sourceLinked="1"/>
        <c:majorTickMark val="none"/>
        <c:minorTickMark val="none"/>
        <c:tickLblPos val="nextTo"/>
        <c:crossAx val="185096832"/>
        <c:crosses val="autoZero"/>
        <c:auto val="1"/>
        <c:lblAlgn val="ctr"/>
        <c:lblOffset val="100"/>
        <c:noMultiLvlLbl val="0"/>
      </c:catAx>
      <c:valAx>
        <c:axId val="185096832"/>
        <c:scaling>
          <c:orientation val="minMax"/>
          <c:min val="0.8"/>
        </c:scaling>
        <c:delete val="0"/>
        <c:axPos val="l"/>
        <c:majorGridlines/>
        <c:numFmt formatCode="0%" sourceLinked="0"/>
        <c:majorTickMark val="none"/>
        <c:minorTickMark val="none"/>
        <c:tickLblPos val="nextTo"/>
        <c:spPr>
          <a:ln w="9525">
            <a:noFill/>
          </a:ln>
        </c:spPr>
        <c:crossAx val="185095296"/>
        <c:crosses val="autoZero"/>
        <c:crossBetween val="between"/>
      </c:valAx>
    </c:plotArea>
    <c:legend>
      <c:legendPos val="b"/>
      <c:overlay val="0"/>
    </c:legend>
    <c:plotVisOnly val="1"/>
    <c:dispBlanksAs val="span"/>
    <c:showDLblsOverMax val="0"/>
  </c:chart>
  <c:printSettings>
    <c:headerFooter/>
    <c:pageMargins b="0.75" l="0.7" r="0.7" t="0.75" header="0.3" footer="0.3"/>
    <c:pageSetup/>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536195286195282E-2"/>
          <c:y val="5.5953174603174602E-2"/>
          <c:w val="0.67120858585858589"/>
          <c:h val="0.72430000000000005"/>
        </c:manualLayout>
      </c:layout>
      <c:barChart>
        <c:barDir val="col"/>
        <c:grouping val="percentStacked"/>
        <c:varyColors val="0"/>
        <c:ser>
          <c:idx val="0"/>
          <c:order val="0"/>
          <c:tx>
            <c:strRef>
              <c:f>'Fig 2.66'!$B$5</c:f>
              <c:strCache>
                <c:ptCount val="1"/>
                <c:pt idx="0">
                  <c:v>Emploi</c:v>
                </c:pt>
              </c:strCache>
            </c:strRef>
          </c:tx>
          <c:invertIfNegative val="0"/>
          <c:cat>
            <c:multiLvlStrRef>
              <c:f>'Fig 2.66'!$C$3:$H$4</c:f>
              <c:multiLvlStrCache>
                <c:ptCount val="6"/>
                <c:lvl>
                  <c:pt idx="0">
                    <c:v>Femmes</c:v>
                  </c:pt>
                  <c:pt idx="1">
                    <c:v>Hommes</c:v>
                  </c:pt>
                  <c:pt idx="2">
                    <c:v>Femmes</c:v>
                  </c:pt>
                  <c:pt idx="3">
                    <c:v>Hommes</c:v>
                  </c:pt>
                  <c:pt idx="4">
                    <c:v>Femmes</c:v>
                  </c:pt>
                  <c:pt idx="5">
                    <c:v>Hommes</c:v>
                  </c:pt>
                </c:lvl>
                <c:lvl>
                  <c:pt idx="0">
                    <c:v>1940</c:v>
                  </c:pt>
                  <c:pt idx="2">
                    <c:v>1970</c:v>
                  </c:pt>
                  <c:pt idx="4">
                    <c:v>2000</c:v>
                  </c:pt>
                </c:lvl>
              </c:multiLvlStrCache>
            </c:multiLvlStrRef>
          </c:cat>
          <c:val>
            <c:numRef>
              <c:f>'Fig 2.66'!$C$5:$H$5</c:f>
              <c:numCache>
                <c:formatCode>#,##0</c:formatCode>
                <c:ptCount val="6"/>
                <c:pt idx="0">
                  <c:v>96.49395239672495</c:v>
                </c:pt>
                <c:pt idx="1">
                  <c:v>135.9295080400482</c:v>
                </c:pt>
                <c:pt idx="2">
                  <c:v>115.18213025650806</c:v>
                </c:pt>
                <c:pt idx="3">
                  <c:v>135.6346035015448</c:v>
                </c:pt>
                <c:pt idx="4">
                  <c:v>125.75099215505308</c:v>
                </c:pt>
                <c:pt idx="5">
                  <c:v>140.93034801889522</c:v>
                </c:pt>
              </c:numCache>
            </c:numRef>
          </c:val>
          <c:extLst>
            <c:ext xmlns:c16="http://schemas.microsoft.com/office/drawing/2014/chart" uri="{C3380CC4-5D6E-409C-BE32-E72D297353CC}">
              <c16:uniqueId val="{00000000-2BBF-40B7-8670-F9B3F9985141}"/>
            </c:ext>
          </c:extLst>
        </c:ser>
        <c:ser>
          <c:idx val="5"/>
          <c:order val="1"/>
          <c:tx>
            <c:strRef>
              <c:f>'Fig 2.66'!$B$10</c:f>
              <c:strCache>
                <c:ptCount val="1"/>
                <c:pt idx="0">
                  <c:v>Autre raison (MDA)</c:v>
                </c:pt>
              </c:strCache>
            </c:strRef>
          </c:tx>
          <c:invertIfNegative val="0"/>
          <c:cat>
            <c:multiLvlStrRef>
              <c:f>'Fig 2.66'!$C$3:$H$4</c:f>
              <c:multiLvlStrCache>
                <c:ptCount val="6"/>
                <c:lvl>
                  <c:pt idx="0">
                    <c:v>Femmes</c:v>
                  </c:pt>
                  <c:pt idx="1">
                    <c:v>Hommes</c:v>
                  </c:pt>
                  <c:pt idx="2">
                    <c:v>Femmes</c:v>
                  </c:pt>
                  <c:pt idx="3">
                    <c:v>Hommes</c:v>
                  </c:pt>
                  <c:pt idx="4">
                    <c:v>Femmes</c:v>
                  </c:pt>
                  <c:pt idx="5">
                    <c:v>Hommes</c:v>
                  </c:pt>
                </c:lvl>
                <c:lvl>
                  <c:pt idx="0">
                    <c:v>1940</c:v>
                  </c:pt>
                  <c:pt idx="2">
                    <c:v>1970</c:v>
                  </c:pt>
                  <c:pt idx="4">
                    <c:v>2000</c:v>
                  </c:pt>
                </c:lvl>
              </c:multiLvlStrCache>
            </c:multiLvlStrRef>
          </c:cat>
          <c:val>
            <c:numRef>
              <c:f>'Fig 2.66'!$C$10:$H$10</c:f>
              <c:numCache>
                <c:formatCode>#,##0</c:formatCode>
                <c:ptCount val="6"/>
                <c:pt idx="0">
                  <c:v>17.296285070293521</c:v>
                </c:pt>
                <c:pt idx="1">
                  <c:v>0.69769116540012566</c:v>
                </c:pt>
                <c:pt idx="2">
                  <c:v>16.959664346333557</c:v>
                </c:pt>
                <c:pt idx="3">
                  <c:v>0</c:v>
                </c:pt>
                <c:pt idx="4">
                  <c:v>15.061005999077064</c:v>
                </c:pt>
                <c:pt idx="5">
                  <c:v>0</c:v>
                </c:pt>
              </c:numCache>
            </c:numRef>
          </c:val>
          <c:extLst>
            <c:ext xmlns:c16="http://schemas.microsoft.com/office/drawing/2014/chart" uri="{C3380CC4-5D6E-409C-BE32-E72D297353CC}">
              <c16:uniqueId val="{00000001-2BBF-40B7-8670-F9B3F9985141}"/>
            </c:ext>
          </c:extLst>
        </c:ser>
        <c:ser>
          <c:idx val="1"/>
          <c:order val="2"/>
          <c:tx>
            <c:strRef>
              <c:f>'Fig 2.66'!$B$6</c:f>
              <c:strCache>
                <c:ptCount val="1"/>
                <c:pt idx="0">
                  <c:v>AVPF</c:v>
                </c:pt>
              </c:strCache>
            </c:strRef>
          </c:tx>
          <c:invertIfNegative val="0"/>
          <c:cat>
            <c:multiLvlStrRef>
              <c:f>'Fig 2.66'!$C$3:$H$4</c:f>
              <c:multiLvlStrCache>
                <c:ptCount val="6"/>
                <c:lvl>
                  <c:pt idx="0">
                    <c:v>Femmes</c:v>
                  </c:pt>
                  <c:pt idx="1">
                    <c:v>Hommes</c:v>
                  </c:pt>
                  <c:pt idx="2">
                    <c:v>Femmes</c:v>
                  </c:pt>
                  <c:pt idx="3">
                    <c:v>Hommes</c:v>
                  </c:pt>
                  <c:pt idx="4">
                    <c:v>Femmes</c:v>
                  </c:pt>
                  <c:pt idx="5">
                    <c:v>Hommes</c:v>
                  </c:pt>
                </c:lvl>
                <c:lvl>
                  <c:pt idx="0">
                    <c:v>1940</c:v>
                  </c:pt>
                  <c:pt idx="2">
                    <c:v>1970</c:v>
                  </c:pt>
                  <c:pt idx="4">
                    <c:v>2000</c:v>
                  </c:pt>
                </c:lvl>
              </c:multiLvlStrCache>
            </c:multiLvlStrRef>
          </c:cat>
          <c:val>
            <c:numRef>
              <c:f>'Fig 2.66'!$C$6:$H$6</c:f>
              <c:numCache>
                <c:formatCode>#,##0</c:formatCode>
                <c:ptCount val="6"/>
                <c:pt idx="0">
                  <c:v>7.2385389182058049</c:v>
                </c:pt>
                <c:pt idx="1">
                  <c:v>0.1418132803632236</c:v>
                </c:pt>
                <c:pt idx="2">
                  <c:v>11.054400686564318</c:v>
                </c:pt>
                <c:pt idx="3">
                  <c:v>0.28151390319258496</c:v>
                </c:pt>
                <c:pt idx="4">
                  <c:v>4.9329026303645591</c:v>
                </c:pt>
                <c:pt idx="5">
                  <c:v>0</c:v>
                </c:pt>
              </c:numCache>
            </c:numRef>
          </c:val>
          <c:extLst>
            <c:ext xmlns:c16="http://schemas.microsoft.com/office/drawing/2014/chart" uri="{C3380CC4-5D6E-409C-BE32-E72D297353CC}">
              <c16:uniqueId val="{00000002-2BBF-40B7-8670-F9B3F9985141}"/>
            </c:ext>
          </c:extLst>
        </c:ser>
        <c:ser>
          <c:idx val="3"/>
          <c:order val="3"/>
          <c:tx>
            <c:strRef>
              <c:f>'Fig 2.66'!$B$8</c:f>
              <c:strCache>
                <c:ptCount val="1"/>
                <c:pt idx="0">
                  <c:v>Chômage, formation, préretraite</c:v>
                </c:pt>
              </c:strCache>
            </c:strRef>
          </c:tx>
          <c:invertIfNegative val="0"/>
          <c:cat>
            <c:multiLvlStrRef>
              <c:f>'Fig 2.66'!$C$3:$H$4</c:f>
              <c:multiLvlStrCache>
                <c:ptCount val="6"/>
                <c:lvl>
                  <c:pt idx="0">
                    <c:v>Femmes</c:v>
                  </c:pt>
                  <c:pt idx="1">
                    <c:v>Hommes</c:v>
                  </c:pt>
                  <c:pt idx="2">
                    <c:v>Femmes</c:v>
                  </c:pt>
                  <c:pt idx="3">
                    <c:v>Hommes</c:v>
                  </c:pt>
                  <c:pt idx="4">
                    <c:v>Femmes</c:v>
                  </c:pt>
                  <c:pt idx="5">
                    <c:v>Hommes</c:v>
                  </c:pt>
                </c:lvl>
                <c:lvl>
                  <c:pt idx="0">
                    <c:v>1940</c:v>
                  </c:pt>
                  <c:pt idx="2">
                    <c:v>1970</c:v>
                  </c:pt>
                  <c:pt idx="4">
                    <c:v>2000</c:v>
                  </c:pt>
                </c:lvl>
              </c:multiLvlStrCache>
            </c:multiLvlStrRef>
          </c:cat>
          <c:val>
            <c:numRef>
              <c:f>'Fig 2.66'!$C$8:$H$8</c:f>
              <c:numCache>
                <c:formatCode>#,##0</c:formatCode>
                <c:ptCount val="6"/>
                <c:pt idx="0">
                  <c:v>5.2372196569920844</c:v>
                </c:pt>
                <c:pt idx="1">
                  <c:v>5.9233825198637913</c:v>
                </c:pt>
                <c:pt idx="2">
                  <c:v>7.2731477066844663</c:v>
                </c:pt>
                <c:pt idx="3">
                  <c:v>7.6593717816683835</c:v>
                </c:pt>
                <c:pt idx="4">
                  <c:v>5.3934010152284264</c:v>
                </c:pt>
                <c:pt idx="5">
                  <c:v>5.5905234744047041</c:v>
                </c:pt>
              </c:numCache>
            </c:numRef>
          </c:val>
          <c:extLst>
            <c:ext xmlns:c16="http://schemas.microsoft.com/office/drawing/2014/chart" uri="{C3380CC4-5D6E-409C-BE32-E72D297353CC}">
              <c16:uniqueId val="{00000003-2BBF-40B7-8670-F9B3F9985141}"/>
            </c:ext>
          </c:extLst>
        </c:ser>
        <c:ser>
          <c:idx val="4"/>
          <c:order val="4"/>
          <c:tx>
            <c:strRef>
              <c:f>'Fig 2.66'!$B$9</c:f>
              <c:strCache>
                <c:ptCount val="1"/>
                <c:pt idx="0">
                  <c:v>Maladie, maternité, invalidité, AT</c:v>
                </c:pt>
              </c:strCache>
            </c:strRef>
          </c:tx>
          <c:invertIfNegative val="0"/>
          <c:cat>
            <c:multiLvlStrRef>
              <c:f>'Fig 2.66'!$C$3:$H$4</c:f>
              <c:multiLvlStrCache>
                <c:ptCount val="6"/>
                <c:lvl>
                  <c:pt idx="0">
                    <c:v>Femmes</c:v>
                  </c:pt>
                  <c:pt idx="1">
                    <c:v>Hommes</c:v>
                  </c:pt>
                  <c:pt idx="2">
                    <c:v>Femmes</c:v>
                  </c:pt>
                  <c:pt idx="3">
                    <c:v>Hommes</c:v>
                  </c:pt>
                  <c:pt idx="4">
                    <c:v>Femmes</c:v>
                  </c:pt>
                  <c:pt idx="5">
                    <c:v>Hommes</c:v>
                  </c:pt>
                </c:lvl>
                <c:lvl>
                  <c:pt idx="0">
                    <c:v>1940</c:v>
                  </c:pt>
                  <c:pt idx="2">
                    <c:v>1970</c:v>
                  </c:pt>
                  <c:pt idx="4">
                    <c:v>2000</c:v>
                  </c:pt>
                </c:lvl>
              </c:multiLvlStrCache>
            </c:multiLvlStrRef>
          </c:cat>
          <c:val>
            <c:numRef>
              <c:f>'Fig 2.66'!$C$9:$H$9</c:f>
              <c:numCache>
                <c:formatCode>#,##0</c:formatCode>
                <c:ptCount val="6"/>
                <c:pt idx="0">
                  <c:v>2.1551781002638521</c:v>
                </c:pt>
                <c:pt idx="1">
                  <c:v>2.1955874006810441</c:v>
                </c:pt>
                <c:pt idx="2">
                  <c:v>3.3017545532564125</c:v>
                </c:pt>
                <c:pt idx="3">
                  <c:v>4.1563851699279093</c:v>
                </c:pt>
                <c:pt idx="4">
                  <c:v>3.4398246423627135</c:v>
                </c:pt>
                <c:pt idx="5">
                  <c:v>3.8337992866094668</c:v>
                </c:pt>
              </c:numCache>
            </c:numRef>
          </c:val>
          <c:extLst>
            <c:ext xmlns:c16="http://schemas.microsoft.com/office/drawing/2014/chart" uri="{C3380CC4-5D6E-409C-BE32-E72D297353CC}">
              <c16:uniqueId val="{00000004-2BBF-40B7-8670-F9B3F9985141}"/>
            </c:ext>
          </c:extLst>
        </c:ser>
        <c:ser>
          <c:idx val="2"/>
          <c:order val="5"/>
          <c:tx>
            <c:strRef>
              <c:f>'Fig 2.66'!$B$7</c:f>
              <c:strCache>
                <c:ptCount val="1"/>
                <c:pt idx="0">
                  <c:v>Service national</c:v>
                </c:pt>
              </c:strCache>
            </c:strRef>
          </c:tx>
          <c:invertIfNegative val="0"/>
          <c:cat>
            <c:multiLvlStrRef>
              <c:f>'Fig 2.66'!$C$3:$H$4</c:f>
              <c:multiLvlStrCache>
                <c:ptCount val="6"/>
                <c:lvl>
                  <c:pt idx="0">
                    <c:v>Femmes</c:v>
                  </c:pt>
                  <c:pt idx="1">
                    <c:v>Hommes</c:v>
                  </c:pt>
                  <c:pt idx="2">
                    <c:v>Femmes</c:v>
                  </c:pt>
                  <c:pt idx="3">
                    <c:v>Hommes</c:v>
                  </c:pt>
                  <c:pt idx="4">
                    <c:v>Femmes</c:v>
                  </c:pt>
                  <c:pt idx="5">
                    <c:v>Hommes</c:v>
                  </c:pt>
                </c:lvl>
                <c:lvl>
                  <c:pt idx="0">
                    <c:v>1940</c:v>
                  </c:pt>
                  <c:pt idx="2">
                    <c:v>1970</c:v>
                  </c:pt>
                  <c:pt idx="4">
                    <c:v>2000</c:v>
                  </c:pt>
                </c:lvl>
              </c:multiLvlStrCache>
            </c:multiLvlStrRef>
          </c:cat>
          <c:val>
            <c:numRef>
              <c:f>'Fig 2.66'!$C$7:$H$7</c:f>
              <c:numCache>
                <c:formatCode>#,##0</c:formatCode>
                <c:ptCount val="6"/>
                <c:pt idx="0">
                  <c:v>1.566622691292876E-3</c:v>
                </c:pt>
                <c:pt idx="1">
                  <c:v>1.8498155505107832</c:v>
                </c:pt>
                <c:pt idx="2">
                  <c:v>9.5356155239820727E-5</c:v>
                </c:pt>
                <c:pt idx="3">
                  <c:v>1.2153964984552008</c:v>
                </c:pt>
                <c:pt idx="4">
                  <c:v>0</c:v>
                </c:pt>
                <c:pt idx="5">
                  <c:v>0</c:v>
                </c:pt>
              </c:numCache>
            </c:numRef>
          </c:val>
          <c:extLst>
            <c:ext xmlns:c16="http://schemas.microsoft.com/office/drawing/2014/chart" uri="{C3380CC4-5D6E-409C-BE32-E72D297353CC}">
              <c16:uniqueId val="{00000005-2BBF-40B7-8670-F9B3F9985141}"/>
            </c:ext>
          </c:extLst>
        </c:ser>
        <c:dLbls>
          <c:showLegendKey val="0"/>
          <c:showVal val="0"/>
          <c:showCatName val="0"/>
          <c:showSerName val="0"/>
          <c:showPercent val="0"/>
          <c:showBubbleSize val="0"/>
        </c:dLbls>
        <c:gapWidth val="150"/>
        <c:overlap val="100"/>
        <c:axId val="185344384"/>
        <c:axId val="185345920"/>
      </c:barChart>
      <c:catAx>
        <c:axId val="185344384"/>
        <c:scaling>
          <c:orientation val="minMax"/>
        </c:scaling>
        <c:delete val="0"/>
        <c:axPos val="b"/>
        <c:numFmt formatCode="General" sourceLinked="0"/>
        <c:majorTickMark val="out"/>
        <c:minorTickMark val="none"/>
        <c:tickLblPos val="nextTo"/>
        <c:crossAx val="185345920"/>
        <c:crosses val="autoZero"/>
        <c:auto val="1"/>
        <c:lblAlgn val="ctr"/>
        <c:lblOffset val="100"/>
        <c:noMultiLvlLbl val="0"/>
      </c:catAx>
      <c:valAx>
        <c:axId val="185345920"/>
        <c:scaling>
          <c:orientation val="minMax"/>
        </c:scaling>
        <c:delete val="0"/>
        <c:axPos val="l"/>
        <c:majorGridlines/>
        <c:numFmt formatCode="0%" sourceLinked="1"/>
        <c:majorTickMark val="out"/>
        <c:minorTickMark val="none"/>
        <c:tickLblPos val="nextTo"/>
        <c:crossAx val="185344384"/>
        <c:crosses val="autoZero"/>
        <c:crossBetween val="between"/>
      </c:valAx>
    </c:plotArea>
    <c:legend>
      <c:legendPos val="r"/>
      <c:layout>
        <c:manualLayout>
          <c:xMode val="edge"/>
          <c:yMode val="edge"/>
          <c:x val="0.75326377952755907"/>
          <c:y val="1.1393627879848356E-2"/>
          <c:w val="0.23284733158355206"/>
          <c:h val="0.98647163896179646"/>
        </c:manualLayout>
      </c:layout>
      <c:overlay val="0"/>
    </c:legend>
    <c:plotVisOnly val="1"/>
    <c:dispBlanksAs val="gap"/>
    <c:showDLblsOverMax val="0"/>
  </c:chart>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21944444444447"/>
          <c:y val="6.2674824882558489E-2"/>
          <c:w val="0.84971423611111152"/>
          <c:h val="0.51668187973318636"/>
        </c:manualLayout>
      </c:layout>
      <c:lineChart>
        <c:grouping val="standard"/>
        <c:varyColors val="0"/>
        <c:ser>
          <c:idx val="0"/>
          <c:order val="0"/>
          <c:tx>
            <c:strRef>
              <c:f>'Fig 2.67'!$C$4</c:f>
              <c:strCache>
                <c:ptCount val="1"/>
                <c:pt idx="0">
                  <c:v>Génération ayant 66 ans (hors majorations et réversions)</c:v>
                </c:pt>
              </c:strCache>
            </c:strRef>
          </c:tx>
          <c:spPr>
            <a:ln w="15875">
              <a:solidFill>
                <a:srgbClr val="FF0000"/>
              </a:solidFill>
              <a:prstDash val="dash"/>
            </a:ln>
          </c:spPr>
          <c:marker>
            <c:symbol val="circle"/>
            <c:size val="5"/>
            <c:spPr>
              <a:noFill/>
              <a:ln w="12700">
                <a:solidFill>
                  <a:srgbClr val="FF0000"/>
                </a:solidFill>
              </a:ln>
            </c:spPr>
          </c:marker>
          <c:cat>
            <c:multiLvlStrRef>
              <c:f>'Fig 2.67'!$N$18:$O$31</c:f>
              <c:multiLvlStrCache>
                <c:ptCount val="14"/>
                <c:lvl>
                  <c:pt idx="0">
                    <c:v>1938</c:v>
                  </c:pt>
                  <c:pt idx="1">
                    <c:v>1939</c:v>
                  </c:pt>
                  <c:pt idx="2">
                    <c:v>1940</c:v>
                  </c:pt>
                  <c:pt idx="3">
                    <c:v>1941</c:v>
                  </c:pt>
                  <c:pt idx="4">
                    <c:v>1942</c:v>
                  </c:pt>
                  <c:pt idx="5">
                    <c:v>1943</c:v>
                  </c:pt>
                  <c:pt idx="6">
                    <c:v>1944</c:v>
                  </c:pt>
                  <c:pt idx="7">
                    <c:v>1945</c:v>
                  </c:pt>
                  <c:pt idx="8">
                    <c:v>1946</c:v>
                  </c:pt>
                  <c:pt idx="9">
                    <c:v>1947</c:v>
                  </c:pt>
                  <c:pt idx="10">
                    <c:v>1948</c:v>
                  </c:pt>
                  <c:pt idx="11">
                    <c:v>1949</c:v>
                  </c:pt>
                  <c:pt idx="12">
                    <c:v>1950</c:v>
                  </c:pt>
                  <c:pt idx="13">
                    <c:v>1951</c:v>
                  </c:pt>
                </c:lvl>
                <c:lvl>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lvl>
              </c:multiLvlStrCache>
            </c:multiLvlStrRef>
          </c:cat>
          <c:val>
            <c:numRef>
              <c:f>'Fig 2.67'!$C$18:$C$31</c:f>
              <c:numCache>
                <c:formatCode>0.0%</c:formatCode>
                <c:ptCount val="14"/>
                <c:pt idx="0">
                  <c:v>0.57458927564537088</c:v>
                </c:pt>
                <c:pt idx="2">
                  <c:v>0.59961866909525463</c:v>
                </c:pt>
                <c:pt idx="4">
                  <c:v>0.61940767085766268</c:v>
                </c:pt>
                <c:pt idx="6">
                  <c:v>0.62297834874025004</c:v>
                </c:pt>
                <c:pt idx="8">
                  <c:v>0.63682105517255372</c:v>
                </c:pt>
                <c:pt idx="9">
                  <c:v>0.65971438022617901</c:v>
                </c:pt>
                <c:pt idx="10">
                  <c:v>0.67444905406967559</c:v>
                </c:pt>
                <c:pt idx="11">
                  <c:v>0.66805574749611518</c:v>
                </c:pt>
                <c:pt idx="12">
                  <c:v>0.67866981462165699</c:v>
                </c:pt>
                <c:pt idx="13">
                  <c:v>0.67922655448388636</c:v>
                </c:pt>
              </c:numCache>
            </c:numRef>
          </c:val>
          <c:smooth val="0"/>
          <c:extLst>
            <c:ext xmlns:c16="http://schemas.microsoft.com/office/drawing/2014/chart" uri="{C3380CC4-5D6E-409C-BE32-E72D297353CC}">
              <c16:uniqueId val="{00000000-9601-4845-B412-FCEEDE01FF59}"/>
            </c:ext>
          </c:extLst>
        </c:ser>
        <c:ser>
          <c:idx val="1"/>
          <c:order val="1"/>
          <c:tx>
            <c:strRef>
              <c:f>'Fig 2.67'!$D$4</c:f>
              <c:strCache>
                <c:ptCount val="1"/>
                <c:pt idx="0">
                  <c:v>Génération ayant 66 ans (y compris majorations et réversions)</c:v>
                </c:pt>
              </c:strCache>
            </c:strRef>
          </c:tx>
          <c:spPr>
            <a:ln w="19050">
              <a:solidFill>
                <a:srgbClr val="FF0000"/>
              </a:solidFill>
              <a:prstDash val="solid"/>
            </a:ln>
          </c:spPr>
          <c:marker>
            <c:symbol val="circle"/>
            <c:size val="5"/>
            <c:spPr>
              <a:solidFill>
                <a:srgbClr val="FF0000"/>
              </a:solidFill>
              <a:ln w="12700">
                <a:solidFill>
                  <a:srgbClr val="FF0000"/>
                </a:solidFill>
              </a:ln>
            </c:spPr>
          </c:marker>
          <c:cat>
            <c:multiLvlStrRef>
              <c:f>'Fig 2.67'!$N$18:$O$31</c:f>
              <c:multiLvlStrCache>
                <c:ptCount val="14"/>
                <c:lvl>
                  <c:pt idx="0">
                    <c:v>1938</c:v>
                  </c:pt>
                  <c:pt idx="1">
                    <c:v>1939</c:v>
                  </c:pt>
                  <c:pt idx="2">
                    <c:v>1940</c:v>
                  </c:pt>
                  <c:pt idx="3">
                    <c:v>1941</c:v>
                  </c:pt>
                  <c:pt idx="4">
                    <c:v>1942</c:v>
                  </c:pt>
                  <c:pt idx="5">
                    <c:v>1943</c:v>
                  </c:pt>
                  <c:pt idx="6">
                    <c:v>1944</c:v>
                  </c:pt>
                  <c:pt idx="7">
                    <c:v>1945</c:v>
                  </c:pt>
                  <c:pt idx="8">
                    <c:v>1946</c:v>
                  </c:pt>
                  <c:pt idx="9">
                    <c:v>1947</c:v>
                  </c:pt>
                  <c:pt idx="10">
                    <c:v>1948</c:v>
                  </c:pt>
                  <c:pt idx="11">
                    <c:v>1949</c:v>
                  </c:pt>
                  <c:pt idx="12">
                    <c:v>1950</c:v>
                  </c:pt>
                  <c:pt idx="13">
                    <c:v>1951</c:v>
                  </c:pt>
                </c:lvl>
                <c:lvl>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lvl>
              </c:multiLvlStrCache>
            </c:multiLvlStrRef>
          </c:cat>
          <c:val>
            <c:numRef>
              <c:f>'Fig 2.67'!$D$18:$D$31</c:f>
              <c:numCache>
                <c:formatCode>0.0%</c:formatCode>
                <c:ptCount val="14"/>
                <c:pt idx="0">
                  <c:v>0.65746293526285082</c:v>
                </c:pt>
                <c:pt idx="2">
                  <c:v>0.67720072127073561</c:v>
                </c:pt>
                <c:pt idx="4">
                  <c:v>0.6871694563089652</c:v>
                </c:pt>
                <c:pt idx="6">
                  <c:v>0.68683731901481437</c:v>
                </c:pt>
                <c:pt idx="8">
                  <c:v>0.69353859159876952</c:v>
                </c:pt>
                <c:pt idx="9">
                  <c:v>0.71577300403205246</c:v>
                </c:pt>
                <c:pt idx="10">
                  <c:v>0.72355552612151675</c:v>
                </c:pt>
                <c:pt idx="11">
                  <c:v>0.71577185827362622</c:v>
                </c:pt>
                <c:pt idx="12">
                  <c:v>0.72663214385964447</c:v>
                </c:pt>
                <c:pt idx="13">
                  <c:v>0.72268723497130438</c:v>
                </c:pt>
              </c:numCache>
            </c:numRef>
          </c:val>
          <c:smooth val="0"/>
          <c:extLst>
            <c:ext xmlns:c16="http://schemas.microsoft.com/office/drawing/2014/chart" uri="{C3380CC4-5D6E-409C-BE32-E72D297353CC}">
              <c16:uniqueId val="{00000001-9601-4845-B412-FCEEDE01FF59}"/>
            </c:ext>
          </c:extLst>
        </c:ser>
        <c:ser>
          <c:idx val="2"/>
          <c:order val="2"/>
          <c:tx>
            <c:strRef>
              <c:f>'Fig 2.67'!$F$4</c:f>
              <c:strCache>
                <c:ptCount val="1"/>
                <c:pt idx="0">
                  <c:v>Ensemble des retraités de droit direct (hors majorations et réversions)</c:v>
                </c:pt>
              </c:strCache>
            </c:strRef>
          </c:tx>
          <c:spPr>
            <a:ln w="12700">
              <a:solidFill>
                <a:schemeClr val="accent3">
                  <a:lumMod val="75000"/>
                </a:schemeClr>
              </a:solidFill>
              <a:prstDash val="sysDash"/>
            </a:ln>
          </c:spPr>
          <c:marker>
            <c:symbol val="triangle"/>
            <c:size val="5"/>
            <c:spPr>
              <a:noFill/>
              <a:ln w="12700">
                <a:solidFill>
                  <a:schemeClr val="accent3">
                    <a:lumMod val="75000"/>
                  </a:schemeClr>
                </a:solidFill>
              </a:ln>
            </c:spPr>
          </c:marker>
          <c:dPt>
            <c:idx val="0"/>
            <c:bubble3D val="0"/>
            <c:extLst>
              <c:ext xmlns:c16="http://schemas.microsoft.com/office/drawing/2014/chart" uri="{C3380CC4-5D6E-409C-BE32-E72D297353CC}">
                <c16:uniqueId val="{00000002-9601-4845-B412-FCEEDE01FF59}"/>
              </c:ext>
            </c:extLst>
          </c:dPt>
          <c:cat>
            <c:multiLvlStrRef>
              <c:f>'Fig 2.67'!$N$18:$O$31</c:f>
              <c:multiLvlStrCache>
                <c:ptCount val="14"/>
                <c:lvl>
                  <c:pt idx="0">
                    <c:v>1938</c:v>
                  </c:pt>
                  <c:pt idx="1">
                    <c:v>1939</c:v>
                  </c:pt>
                  <c:pt idx="2">
                    <c:v>1940</c:v>
                  </c:pt>
                  <c:pt idx="3">
                    <c:v>1941</c:v>
                  </c:pt>
                  <c:pt idx="4">
                    <c:v>1942</c:v>
                  </c:pt>
                  <c:pt idx="5">
                    <c:v>1943</c:v>
                  </c:pt>
                  <c:pt idx="6">
                    <c:v>1944</c:v>
                  </c:pt>
                  <c:pt idx="7">
                    <c:v>1945</c:v>
                  </c:pt>
                  <c:pt idx="8">
                    <c:v>1946</c:v>
                  </c:pt>
                  <c:pt idx="9">
                    <c:v>1947</c:v>
                  </c:pt>
                  <c:pt idx="10">
                    <c:v>1948</c:v>
                  </c:pt>
                  <c:pt idx="11">
                    <c:v>1949</c:v>
                  </c:pt>
                  <c:pt idx="12">
                    <c:v>1950</c:v>
                  </c:pt>
                  <c:pt idx="13">
                    <c:v>1951</c:v>
                  </c:pt>
                </c:lvl>
                <c:lvl>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lvl>
              </c:multiLvlStrCache>
            </c:multiLvlStrRef>
          </c:cat>
          <c:val>
            <c:numRef>
              <c:f>'Fig 2.67'!$F$18:$F$31</c:f>
              <c:numCache>
                <c:formatCode>0.0%</c:formatCode>
                <c:ptCount val="14"/>
                <c:pt idx="1">
                  <c:v>0.54889626384537604</c:v>
                </c:pt>
                <c:pt idx="2">
                  <c:v>0.55544157640102521</c:v>
                </c:pt>
                <c:pt idx="3">
                  <c:v>0.56222464071439338</c:v>
                </c:pt>
                <c:pt idx="4">
                  <c:v>0.57144715214163799</c:v>
                </c:pt>
                <c:pt idx="5">
                  <c:v>0.57536687085911908</c:v>
                </c:pt>
                <c:pt idx="6">
                  <c:v>0.57939397078079202</c:v>
                </c:pt>
                <c:pt idx="7">
                  <c:v>0.58136788673258588</c:v>
                </c:pt>
                <c:pt idx="8">
                  <c:v>0.59814447210296662</c:v>
                </c:pt>
                <c:pt idx="9">
                  <c:v>0.60455693564782809</c:v>
                </c:pt>
                <c:pt idx="10">
                  <c:v>0.60678874007975347</c:v>
                </c:pt>
                <c:pt idx="11">
                  <c:v>0.61007629297388843</c:v>
                </c:pt>
                <c:pt idx="12">
                  <c:v>0.61848920848791189</c:v>
                </c:pt>
                <c:pt idx="13">
                  <c:v>0.61971361082603771</c:v>
                </c:pt>
              </c:numCache>
            </c:numRef>
          </c:val>
          <c:smooth val="0"/>
          <c:extLst>
            <c:ext xmlns:c16="http://schemas.microsoft.com/office/drawing/2014/chart" uri="{C3380CC4-5D6E-409C-BE32-E72D297353CC}">
              <c16:uniqueId val="{00000003-9601-4845-B412-FCEEDE01FF59}"/>
            </c:ext>
          </c:extLst>
        </c:ser>
        <c:ser>
          <c:idx val="3"/>
          <c:order val="3"/>
          <c:tx>
            <c:strRef>
              <c:f>'Fig 2.67'!$G$4:$K$4</c:f>
              <c:strCache>
                <c:ptCount val="1"/>
                <c:pt idx="0">
                  <c:v>Ensemble des retraités de droit direct (y compris majorations et réversions)</c:v>
                </c:pt>
              </c:strCache>
            </c:strRef>
          </c:tx>
          <c:spPr>
            <a:ln w="19050">
              <a:solidFill>
                <a:schemeClr val="accent3">
                  <a:lumMod val="75000"/>
                </a:schemeClr>
              </a:solidFill>
              <a:prstDash val="solid"/>
            </a:ln>
          </c:spPr>
          <c:marker>
            <c:symbol val="triangle"/>
            <c:size val="5"/>
            <c:spPr>
              <a:solidFill>
                <a:schemeClr val="accent3">
                  <a:lumMod val="75000"/>
                </a:schemeClr>
              </a:solidFill>
              <a:ln>
                <a:solidFill>
                  <a:schemeClr val="accent3">
                    <a:lumMod val="75000"/>
                  </a:schemeClr>
                </a:solidFill>
              </a:ln>
            </c:spPr>
          </c:marker>
          <c:cat>
            <c:multiLvlStrRef>
              <c:f>'Fig 2.67'!$N$18:$O$31</c:f>
              <c:multiLvlStrCache>
                <c:ptCount val="14"/>
                <c:lvl>
                  <c:pt idx="0">
                    <c:v>1938</c:v>
                  </c:pt>
                  <c:pt idx="1">
                    <c:v>1939</c:v>
                  </c:pt>
                  <c:pt idx="2">
                    <c:v>1940</c:v>
                  </c:pt>
                  <c:pt idx="3">
                    <c:v>1941</c:v>
                  </c:pt>
                  <c:pt idx="4">
                    <c:v>1942</c:v>
                  </c:pt>
                  <c:pt idx="5">
                    <c:v>1943</c:v>
                  </c:pt>
                  <c:pt idx="6">
                    <c:v>1944</c:v>
                  </c:pt>
                  <c:pt idx="7">
                    <c:v>1945</c:v>
                  </c:pt>
                  <c:pt idx="8">
                    <c:v>1946</c:v>
                  </c:pt>
                  <c:pt idx="9">
                    <c:v>1947</c:v>
                  </c:pt>
                  <c:pt idx="10">
                    <c:v>1948</c:v>
                  </c:pt>
                  <c:pt idx="11">
                    <c:v>1949</c:v>
                  </c:pt>
                  <c:pt idx="12">
                    <c:v>1950</c:v>
                  </c:pt>
                  <c:pt idx="13">
                    <c:v>1951</c:v>
                  </c:pt>
                </c:lvl>
                <c:lvl>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lvl>
              </c:multiLvlStrCache>
            </c:multiLvlStrRef>
          </c:cat>
          <c:val>
            <c:numRef>
              <c:f>'Fig 2.67'!$G$18:$G$31</c:f>
              <c:numCache>
                <c:formatCode>0.0%</c:formatCode>
                <c:ptCount val="14"/>
                <c:pt idx="1">
                  <c:v>0.70247425147574194</c:v>
                </c:pt>
                <c:pt idx="2">
                  <c:v>0.7034961620385437</c:v>
                </c:pt>
                <c:pt idx="3">
                  <c:v>0.70676070536806579</c:v>
                </c:pt>
                <c:pt idx="4">
                  <c:v>0.71777077795173416</c:v>
                </c:pt>
                <c:pt idx="5">
                  <c:v>0.71998956980733697</c:v>
                </c:pt>
                <c:pt idx="6">
                  <c:v>0.72361301962183466</c:v>
                </c:pt>
                <c:pt idx="7">
                  <c:v>0.7181275533040643</c:v>
                </c:pt>
                <c:pt idx="8">
                  <c:v>0.74038311933714362</c:v>
                </c:pt>
                <c:pt idx="9">
                  <c:v>0.74839191792872584</c:v>
                </c:pt>
                <c:pt idx="10">
                  <c:v>0.74746761994338207</c:v>
                </c:pt>
                <c:pt idx="11">
                  <c:v>0.74923803106459341</c:v>
                </c:pt>
                <c:pt idx="12">
                  <c:v>0.75633856076636541</c:v>
                </c:pt>
                <c:pt idx="13">
                  <c:v>0.75395503434643585</c:v>
                </c:pt>
              </c:numCache>
            </c:numRef>
          </c:val>
          <c:smooth val="0"/>
          <c:extLst>
            <c:ext xmlns:c16="http://schemas.microsoft.com/office/drawing/2014/chart" uri="{C3380CC4-5D6E-409C-BE32-E72D297353CC}">
              <c16:uniqueId val="{00000004-9601-4845-B412-FCEEDE01FF59}"/>
            </c:ext>
          </c:extLst>
        </c:ser>
        <c:dLbls>
          <c:showLegendKey val="0"/>
          <c:showVal val="0"/>
          <c:showCatName val="0"/>
          <c:showSerName val="0"/>
          <c:showPercent val="0"/>
          <c:showBubbleSize val="0"/>
        </c:dLbls>
        <c:marker val="1"/>
        <c:smooth val="0"/>
        <c:axId val="185513856"/>
        <c:axId val="185524224"/>
      </c:lineChart>
      <c:catAx>
        <c:axId val="185513856"/>
        <c:scaling>
          <c:orientation val="minMax"/>
        </c:scaling>
        <c:delete val="0"/>
        <c:axPos val="b"/>
        <c:numFmt formatCode="General" sourceLinked="1"/>
        <c:majorTickMark val="out"/>
        <c:minorTickMark val="none"/>
        <c:tickLblPos val="nextTo"/>
        <c:txPr>
          <a:bodyPr rot="-5400000" vert="horz"/>
          <a:lstStyle/>
          <a:p>
            <a:pPr>
              <a:defRPr sz="800"/>
            </a:pPr>
            <a:endParaRPr lang="fr-FR"/>
          </a:p>
        </c:txPr>
        <c:crossAx val="185524224"/>
        <c:crosses val="autoZero"/>
        <c:auto val="1"/>
        <c:lblAlgn val="ctr"/>
        <c:lblOffset val="100"/>
        <c:tickLblSkip val="1"/>
        <c:noMultiLvlLbl val="0"/>
      </c:catAx>
      <c:valAx>
        <c:axId val="185524224"/>
        <c:scaling>
          <c:orientation val="minMax"/>
          <c:max val="0.8"/>
          <c:min val="0.5"/>
        </c:scaling>
        <c:delete val="0"/>
        <c:axPos val="l"/>
        <c:majorGridlines/>
        <c:title>
          <c:tx>
            <c:rich>
              <a:bodyPr rot="-5400000" vert="horz"/>
              <a:lstStyle/>
              <a:p>
                <a:pPr>
                  <a:defRPr/>
                </a:pPr>
                <a:r>
                  <a:rPr lang="fr-FR" sz="900"/>
                  <a:t>Rapport de montant moyen </a:t>
                </a:r>
                <a:br>
                  <a:rPr lang="fr-FR" sz="900"/>
                </a:br>
                <a:r>
                  <a:rPr lang="fr-FR" sz="900" b="0"/>
                  <a:t>pension</a:t>
                </a:r>
                <a:r>
                  <a:rPr lang="fr-FR" sz="900" b="0" baseline="0"/>
                  <a:t> des  femmes / pension des hommes</a:t>
                </a:r>
                <a:endParaRPr lang="fr-FR" sz="900" b="0"/>
              </a:p>
            </c:rich>
          </c:tx>
          <c:layout>
            <c:manualLayout>
              <c:xMode val="edge"/>
              <c:yMode val="edge"/>
              <c:x val="2.4058922558922559E-3"/>
              <c:y val="4.102083333333334E-2"/>
            </c:manualLayout>
          </c:layout>
          <c:overlay val="0"/>
        </c:title>
        <c:numFmt formatCode="0%" sourceLinked="0"/>
        <c:majorTickMark val="out"/>
        <c:minorTickMark val="none"/>
        <c:tickLblPos val="nextTo"/>
        <c:crossAx val="185513856"/>
        <c:crosses val="autoZero"/>
        <c:crossBetween val="between"/>
        <c:majorUnit val="4.0000000000000008E-2"/>
      </c:valAx>
    </c:plotArea>
    <c:legend>
      <c:legendPos val="b"/>
      <c:layout>
        <c:manualLayout>
          <c:xMode val="edge"/>
          <c:yMode val="edge"/>
          <c:x val="5.6888888888888892E-2"/>
          <c:y val="0.79006481481481483"/>
          <c:w val="0.80275831692183919"/>
          <c:h val="0.20452851851851847"/>
        </c:manualLayout>
      </c:layout>
      <c:overlay val="0"/>
      <c:txPr>
        <a:bodyPr/>
        <a:lstStyle/>
        <a:p>
          <a:pPr>
            <a:defRPr sz="900"/>
          </a:pPr>
          <a:endParaRPr lang="fr-FR"/>
        </a:p>
      </c:txPr>
    </c:legend>
    <c:plotVisOnly val="1"/>
    <c:dispBlanksAs val="span"/>
    <c:showDLblsOverMax val="0"/>
  </c:chart>
  <c:printSettings>
    <c:headerFooter/>
    <c:pageMargins b="0.75000000000000022" l="0.70000000000000018" r="0.70000000000000018" t="0.75000000000000022" header="0.3000000000000001" footer="0.3000000000000001"/>
    <c:pageSetup/>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fr-FR" sz="1000"/>
              <a:t>Ensemble</a:t>
            </a:r>
            <a:r>
              <a:rPr lang="fr-FR" sz="1000" baseline="0"/>
              <a:t> des retraités de droit direct (y compris majorations et réversions)</a:t>
            </a:r>
            <a:endParaRPr lang="fr-FR" sz="1000"/>
          </a:p>
        </c:rich>
      </c:tx>
      <c:layout>
        <c:manualLayout>
          <c:xMode val="edge"/>
          <c:yMode val="edge"/>
          <c:x val="0.20199257099782941"/>
          <c:y val="0.8008692095306269"/>
        </c:manualLayout>
      </c:layout>
      <c:overlay val="0"/>
    </c:title>
    <c:autoTitleDeleted val="0"/>
    <c:plotArea>
      <c:layout>
        <c:manualLayout>
          <c:layoutTarget val="inner"/>
          <c:xMode val="edge"/>
          <c:yMode val="edge"/>
          <c:x val="0.16462154882154881"/>
          <c:y val="6.7204166666666662E-2"/>
          <c:w val="0.80087041022986316"/>
          <c:h val="0.6474608855711218"/>
        </c:manualLayout>
      </c:layout>
      <c:lineChart>
        <c:grouping val="standard"/>
        <c:varyColors val="0"/>
        <c:ser>
          <c:idx val="5"/>
          <c:order val="0"/>
          <c:tx>
            <c:strRef>
              <c:f>'Fig 2.67'!$G$5</c:f>
              <c:strCache>
                <c:ptCount val="1"/>
                <c:pt idx="0">
                  <c:v>observé</c:v>
                </c:pt>
              </c:strCache>
            </c:strRef>
          </c:tx>
          <c:spPr>
            <a:ln w="22225">
              <a:solidFill>
                <a:schemeClr val="accent3">
                  <a:lumMod val="75000"/>
                </a:schemeClr>
              </a:solidFill>
            </a:ln>
          </c:spPr>
          <c:marker>
            <c:symbol val="triangle"/>
            <c:size val="4"/>
            <c:spPr>
              <a:solidFill>
                <a:schemeClr val="accent3">
                  <a:lumMod val="75000"/>
                </a:schemeClr>
              </a:solidFill>
              <a:ln>
                <a:solidFill>
                  <a:schemeClr val="accent3">
                    <a:lumMod val="75000"/>
                  </a:schemeClr>
                </a:solidFill>
              </a:ln>
            </c:spPr>
          </c:marker>
          <c:cat>
            <c:numRef>
              <c:f>'Fig 2.67'!$E$19:$E$84</c:f>
              <c:numCache>
                <c:formatCode>General</c:formatCode>
                <c:ptCount val="6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pt idx="46">
                  <c:v>2051</c:v>
                </c:pt>
                <c:pt idx="47">
                  <c:v>2052</c:v>
                </c:pt>
                <c:pt idx="48">
                  <c:v>2053</c:v>
                </c:pt>
                <c:pt idx="49">
                  <c:v>2054</c:v>
                </c:pt>
                <c:pt idx="50">
                  <c:v>2055</c:v>
                </c:pt>
                <c:pt idx="51">
                  <c:v>2056</c:v>
                </c:pt>
                <c:pt idx="52">
                  <c:v>2057</c:v>
                </c:pt>
                <c:pt idx="53">
                  <c:v>2058</c:v>
                </c:pt>
                <c:pt idx="54">
                  <c:v>2059</c:v>
                </c:pt>
                <c:pt idx="55">
                  <c:v>2060</c:v>
                </c:pt>
                <c:pt idx="56">
                  <c:v>2061</c:v>
                </c:pt>
                <c:pt idx="57">
                  <c:v>2062</c:v>
                </c:pt>
                <c:pt idx="58">
                  <c:v>2063</c:v>
                </c:pt>
                <c:pt idx="59">
                  <c:v>2064</c:v>
                </c:pt>
                <c:pt idx="60">
                  <c:v>2065</c:v>
                </c:pt>
                <c:pt idx="61">
                  <c:v>2066</c:v>
                </c:pt>
                <c:pt idx="62">
                  <c:v>2067</c:v>
                </c:pt>
                <c:pt idx="63">
                  <c:v>2068</c:v>
                </c:pt>
                <c:pt idx="64">
                  <c:v>2069</c:v>
                </c:pt>
                <c:pt idx="65">
                  <c:v>2070</c:v>
                </c:pt>
              </c:numCache>
            </c:numRef>
          </c:cat>
          <c:val>
            <c:numRef>
              <c:f>'Fig 2.67'!$G$19:$G$31</c:f>
              <c:numCache>
                <c:formatCode>0.0%</c:formatCode>
                <c:ptCount val="13"/>
                <c:pt idx="0">
                  <c:v>0.70247425147574194</c:v>
                </c:pt>
                <c:pt idx="1">
                  <c:v>0.7034961620385437</c:v>
                </c:pt>
                <c:pt idx="2">
                  <c:v>0.70676070536806579</c:v>
                </c:pt>
                <c:pt idx="3">
                  <c:v>0.71777077795173416</c:v>
                </c:pt>
                <c:pt idx="4">
                  <c:v>0.71998956980733697</c:v>
                </c:pt>
                <c:pt idx="5">
                  <c:v>0.72361301962183466</c:v>
                </c:pt>
                <c:pt idx="6">
                  <c:v>0.7181275533040643</c:v>
                </c:pt>
                <c:pt idx="7">
                  <c:v>0.74038311933714362</c:v>
                </c:pt>
                <c:pt idx="8">
                  <c:v>0.74839191792872584</c:v>
                </c:pt>
                <c:pt idx="9">
                  <c:v>0.74746761994338207</c:v>
                </c:pt>
                <c:pt idx="10">
                  <c:v>0.74923803106459341</c:v>
                </c:pt>
                <c:pt idx="11">
                  <c:v>0.75633856076636541</c:v>
                </c:pt>
                <c:pt idx="12">
                  <c:v>0.75395503434643585</c:v>
                </c:pt>
              </c:numCache>
            </c:numRef>
          </c:val>
          <c:smooth val="0"/>
          <c:extLst>
            <c:ext xmlns:c16="http://schemas.microsoft.com/office/drawing/2014/chart" uri="{C3380CC4-5D6E-409C-BE32-E72D297353CC}">
              <c16:uniqueId val="{00000000-11D5-4EF5-A971-67292AA10AF9}"/>
            </c:ext>
          </c:extLst>
        </c:ser>
        <c:ser>
          <c:idx val="1"/>
          <c:order val="1"/>
          <c:tx>
            <c:strRef>
              <c:f>'Fig 2.67'!$H$5</c:f>
              <c:strCache>
                <c:ptCount val="1"/>
                <c:pt idx="0">
                  <c:v>1,8%</c:v>
                </c:pt>
              </c:strCache>
            </c:strRef>
          </c:tx>
          <c:spPr>
            <a:ln w="22225">
              <a:solidFill>
                <a:srgbClr val="006600"/>
              </a:solidFill>
            </a:ln>
          </c:spPr>
          <c:marker>
            <c:symbol val="none"/>
          </c:marker>
          <c:cat>
            <c:numRef>
              <c:f>'Fig 2.67'!$E$19:$E$84</c:f>
              <c:numCache>
                <c:formatCode>General</c:formatCode>
                <c:ptCount val="6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pt idx="46">
                  <c:v>2051</c:v>
                </c:pt>
                <c:pt idx="47">
                  <c:v>2052</c:v>
                </c:pt>
                <c:pt idx="48">
                  <c:v>2053</c:v>
                </c:pt>
                <c:pt idx="49">
                  <c:v>2054</c:v>
                </c:pt>
                <c:pt idx="50">
                  <c:v>2055</c:v>
                </c:pt>
                <c:pt idx="51">
                  <c:v>2056</c:v>
                </c:pt>
                <c:pt idx="52">
                  <c:v>2057</c:v>
                </c:pt>
                <c:pt idx="53">
                  <c:v>2058</c:v>
                </c:pt>
                <c:pt idx="54">
                  <c:v>2059</c:v>
                </c:pt>
                <c:pt idx="55">
                  <c:v>2060</c:v>
                </c:pt>
                <c:pt idx="56">
                  <c:v>2061</c:v>
                </c:pt>
                <c:pt idx="57">
                  <c:v>2062</c:v>
                </c:pt>
                <c:pt idx="58">
                  <c:v>2063</c:v>
                </c:pt>
                <c:pt idx="59">
                  <c:v>2064</c:v>
                </c:pt>
                <c:pt idx="60">
                  <c:v>2065</c:v>
                </c:pt>
                <c:pt idx="61">
                  <c:v>2066</c:v>
                </c:pt>
                <c:pt idx="62">
                  <c:v>2067</c:v>
                </c:pt>
                <c:pt idx="63">
                  <c:v>2068</c:v>
                </c:pt>
                <c:pt idx="64">
                  <c:v>2069</c:v>
                </c:pt>
                <c:pt idx="65">
                  <c:v>2070</c:v>
                </c:pt>
              </c:numCache>
            </c:numRef>
          </c:cat>
          <c:val>
            <c:numRef>
              <c:f>'Fig 2.67'!$H$19:$H$84</c:f>
              <c:numCache>
                <c:formatCode>0.0%</c:formatCode>
                <c:ptCount val="66"/>
                <c:pt idx="12">
                  <c:v>0.75395503434643585</c:v>
                </c:pt>
                <c:pt idx="13">
                  <c:v>0.76047094013670846</c:v>
                </c:pt>
                <c:pt idx="14">
                  <c:v>0.76714484671298577</c:v>
                </c:pt>
                <c:pt idx="15">
                  <c:v>0.77383525355373839</c:v>
                </c:pt>
                <c:pt idx="16">
                  <c:v>0.78109560554690893</c:v>
                </c:pt>
                <c:pt idx="17">
                  <c:v>0.7887383591180358</c:v>
                </c:pt>
                <c:pt idx="18">
                  <c:v>0.79559501280480616</c:v>
                </c:pt>
                <c:pt idx="19">
                  <c:v>0.80333036685105352</c:v>
                </c:pt>
                <c:pt idx="20">
                  <c:v>0.80949367440536946</c:v>
                </c:pt>
                <c:pt idx="21">
                  <c:v>0.81470636967631804</c:v>
                </c:pt>
                <c:pt idx="22">
                  <c:v>0.81935737062411185</c:v>
                </c:pt>
                <c:pt idx="23">
                  <c:v>0.82523170925516498</c:v>
                </c:pt>
                <c:pt idx="24">
                  <c:v>0.83043274172636572</c:v>
                </c:pt>
                <c:pt idx="25">
                  <c:v>0.8366155618206611</c:v>
                </c:pt>
                <c:pt idx="26">
                  <c:v>0.84343600968298371</c:v>
                </c:pt>
                <c:pt idx="27">
                  <c:v>0.85004590698438054</c:v>
                </c:pt>
                <c:pt idx="28">
                  <c:v>0.85475400329592277</c:v>
                </c:pt>
                <c:pt idx="29">
                  <c:v>0.85925095410561603</c:v>
                </c:pt>
                <c:pt idx="30">
                  <c:v>0.8633378123846398</c:v>
                </c:pt>
                <c:pt idx="31">
                  <c:v>0.86673970824363422</c:v>
                </c:pt>
                <c:pt idx="32">
                  <c:v>0.8698473648538898</c:v>
                </c:pt>
                <c:pt idx="33">
                  <c:v>0.87362502022310862</c:v>
                </c:pt>
                <c:pt idx="34">
                  <c:v>0.87668948579484252</c:v>
                </c:pt>
                <c:pt idx="35">
                  <c:v>0.87837558218850742</c:v>
                </c:pt>
                <c:pt idx="36">
                  <c:v>0.87982834328541903</c:v>
                </c:pt>
                <c:pt idx="37">
                  <c:v>0.88124852390479358</c:v>
                </c:pt>
                <c:pt idx="38">
                  <c:v>0.88217428965646882</c:v>
                </c:pt>
                <c:pt idx="39">
                  <c:v>0.88273897080042862</c:v>
                </c:pt>
                <c:pt idx="40">
                  <c:v>0.88440348620564457</c:v>
                </c:pt>
                <c:pt idx="41">
                  <c:v>0.88584942022751767</c:v>
                </c:pt>
                <c:pt idx="42">
                  <c:v>0.88724285830527727</c:v>
                </c:pt>
                <c:pt idx="43">
                  <c:v>0.88766957756273579</c:v>
                </c:pt>
                <c:pt idx="44">
                  <c:v>0.88729027245250747</c:v>
                </c:pt>
                <c:pt idx="45">
                  <c:v>0.8867911241544828</c:v>
                </c:pt>
                <c:pt idx="46">
                  <c:v>0.88674208526559406</c:v>
                </c:pt>
                <c:pt idx="47">
                  <c:v>0.88606161772498349</c:v>
                </c:pt>
                <c:pt idx="48">
                  <c:v>0.88623302641668211</c:v>
                </c:pt>
                <c:pt idx="49">
                  <c:v>0.88687871399354101</c:v>
                </c:pt>
                <c:pt idx="50">
                  <c:v>0.88776709506694751</c:v>
                </c:pt>
                <c:pt idx="51">
                  <c:v>0.88781339495225164</c:v>
                </c:pt>
                <c:pt idx="52">
                  <c:v>0.88723693277861082</c:v>
                </c:pt>
                <c:pt idx="53">
                  <c:v>0.8860686375183765</c:v>
                </c:pt>
                <c:pt idx="54">
                  <c:v>0.8856308506356908</c:v>
                </c:pt>
                <c:pt idx="55">
                  <c:v>0.88377069504586347</c:v>
                </c:pt>
                <c:pt idx="56">
                  <c:v>0.88238061658446731</c:v>
                </c:pt>
                <c:pt idx="57">
                  <c:v>0.8814796256163383</c:v>
                </c:pt>
                <c:pt idx="58">
                  <c:v>0.88059168632691831</c:v>
                </c:pt>
                <c:pt idx="59">
                  <c:v>0.87910368182762211</c:v>
                </c:pt>
                <c:pt idx="60">
                  <c:v>0.87719556637996043</c:v>
                </c:pt>
                <c:pt idx="61">
                  <c:v>0.87592258190018812</c:v>
                </c:pt>
                <c:pt idx="62">
                  <c:v>0.87499861847327742</c:v>
                </c:pt>
                <c:pt idx="63">
                  <c:v>0.87456798884636378</c:v>
                </c:pt>
                <c:pt idx="64">
                  <c:v>0.87421767380348359</c:v>
                </c:pt>
                <c:pt idx="65">
                  <c:v>0.87524394779447601</c:v>
                </c:pt>
              </c:numCache>
            </c:numRef>
          </c:val>
          <c:smooth val="0"/>
          <c:extLst>
            <c:ext xmlns:c16="http://schemas.microsoft.com/office/drawing/2014/chart" uri="{C3380CC4-5D6E-409C-BE32-E72D297353CC}">
              <c16:uniqueId val="{00000001-11D5-4EF5-A971-67292AA10AF9}"/>
            </c:ext>
          </c:extLst>
        </c:ser>
        <c:ser>
          <c:idx val="2"/>
          <c:order val="2"/>
          <c:tx>
            <c:strRef>
              <c:f>'Fig 2.67'!$I$5</c:f>
              <c:strCache>
                <c:ptCount val="1"/>
                <c:pt idx="0">
                  <c:v>1,5%</c:v>
                </c:pt>
              </c:strCache>
            </c:strRef>
          </c:tx>
          <c:spPr>
            <a:ln w="22225">
              <a:solidFill>
                <a:schemeClr val="accent5">
                  <a:lumMod val="75000"/>
                </a:schemeClr>
              </a:solidFill>
            </a:ln>
          </c:spPr>
          <c:marker>
            <c:symbol val="none"/>
          </c:marker>
          <c:cat>
            <c:numRef>
              <c:f>'Fig 2.67'!$E$19:$E$84</c:f>
              <c:numCache>
                <c:formatCode>General</c:formatCode>
                <c:ptCount val="6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pt idx="46">
                  <c:v>2051</c:v>
                </c:pt>
                <c:pt idx="47">
                  <c:v>2052</c:v>
                </c:pt>
                <c:pt idx="48">
                  <c:v>2053</c:v>
                </c:pt>
                <c:pt idx="49">
                  <c:v>2054</c:v>
                </c:pt>
                <c:pt idx="50">
                  <c:v>2055</c:v>
                </c:pt>
                <c:pt idx="51">
                  <c:v>2056</c:v>
                </c:pt>
                <c:pt idx="52">
                  <c:v>2057</c:v>
                </c:pt>
                <c:pt idx="53">
                  <c:v>2058</c:v>
                </c:pt>
                <c:pt idx="54">
                  <c:v>2059</c:v>
                </c:pt>
                <c:pt idx="55">
                  <c:v>2060</c:v>
                </c:pt>
                <c:pt idx="56">
                  <c:v>2061</c:v>
                </c:pt>
                <c:pt idx="57">
                  <c:v>2062</c:v>
                </c:pt>
                <c:pt idx="58">
                  <c:v>2063</c:v>
                </c:pt>
                <c:pt idx="59">
                  <c:v>2064</c:v>
                </c:pt>
                <c:pt idx="60">
                  <c:v>2065</c:v>
                </c:pt>
                <c:pt idx="61">
                  <c:v>2066</c:v>
                </c:pt>
                <c:pt idx="62">
                  <c:v>2067</c:v>
                </c:pt>
                <c:pt idx="63">
                  <c:v>2068</c:v>
                </c:pt>
                <c:pt idx="64">
                  <c:v>2069</c:v>
                </c:pt>
                <c:pt idx="65">
                  <c:v>2070</c:v>
                </c:pt>
              </c:numCache>
            </c:numRef>
          </c:cat>
          <c:val>
            <c:numRef>
              <c:f>'Fig 2.67'!$I$19:$I$84</c:f>
              <c:numCache>
                <c:formatCode>0.0%</c:formatCode>
                <c:ptCount val="66"/>
                <c:pt idx="12">
                  <c:v>0.75395503434643585</c:v>
                </c:pt>
                <c:pt idx="13">
                  <c:v>0.76047094013670846</c:v>
                </c:pt>
                <c:pt idx="14">
                  <c:v>0.76714484671298577</c:v>
                </c:pt>
                <c:pt idx="15">
                  <c:v>0.77383525355373839</c:v>
                </c:pt>
                <c:pt idx="16">
                  <c:v>0.78109560554690893</c:v>
                </c:pt>
                <c:pt idx="17">
                  <c:v>0.7887383591180358</c:v>
                </c:pt>
                <c:pt idx="18">
                  <c:v>0.79559501280480616</c:v>
                </c:pt>
                <c:pt idx="19">
                  <c:v>0.80333036685105352</c:v>
                </c:pt>
                <c:pt idx="20">
                  <c:v>0.80949367440536946</c:v>
                </c:pt>
                <c:pt idx="21">
                  <c:v>0.81470636967631804</c:v>
                </c:pt>
                <c:pt idx="22">
                  <c:v>0.81935737062411185</c:v>
                </c:pt>
                <c:pt idx="23">
                  <c:v>0.82523170925516498</c:v>
                </c:pt>
                <c:pt idx="24">
                  <c:v>0.83043274172636572</c:v>
                </c:pt>
                <c:pt idx="25">
                  <c:v>0.8366155618206611</c:v>
                </c:pt>
                <c:pt idx="26">
                  <c:v>0.84343600968298371</c:v>
                </c:pt>
                <c:pt idx="27">
                  <c:v>0.85004590698438054</c:v>
                </c:pt>
                <c:pt idx="28">
                  <c:v>0.85494726673557753</c:v>
                </c:pt>
                <c:pt idx="29">
                  <c:v>0.85968605106219853</c:v>
                </c:pt>
                <c:pt idx="30">
                  <c:v>0.86397699621434609</c:v>
                </c:pt>
                <c:pt idx="31">
                  <c:v>0.86750183167853612</c:v>
                </c:pt>
                <c:pt idx="32">
                  <c:v>0.87070448853381432</c:v>
                </c:pt>
                <c:pt idx="33">
                  <c:v>0.87479429199257663</c:v>
                </c:pt>
                <c:pt idx="34">
                  <c:v>0.87804396837566068</c:v>
                </c:pt>
                <c:pt idx="35">
                  <c:v>0.8798542427258913</c:v>
                </c:pt>
                <c:pt idx="36">
                  <c:v>0.88160805904510608</c:v>
                </c:pt>
                <c:pt idx="37">
                  <c:v>0.88354811252009235</c:v>
                </c:pt>
                <c:pt idx="38">
                  <c:v>0.88474493943588017</c:v>
                </c:pt>
                <c:pt idx="39">
                  <c:v>0.88575195030100518</c:v>
                </c:pt>
                <c:pt idx="40">
                  <c:v>0.88751505546254095</c:v>
                </c:pt>
                <c:pt idx="41">
                  <c:v>0.88919370790120134</c:v>
                </c:pt>
                <c:pt idx="42">
                  <c:v>0.89005248765624323</c:v>
                </c:pt>
                <c:pt idx="43">
                  <c:v>0.89001549520650991</c:v>
                </c:pt>
                <c:pt idx="44">
                  <c:v>0.88948002522751313</c:v>
                </c:pt>
                <c:pt idx="45">
                  <c:v>0.88952251076888933</c:v>
                </c:pt>
                <c:pt idx="46">
                  <c:v>0.88941989411314837</c:v>
                </c:pt>
                <c:pt idx="47">
                  <c:v>0.88899369852956223</c:v>
                </c:pt>
                <c:pt idx="48">
                  <c:v>0.88974486170082367</c:v>
                </c:pt>
                <c:pt idx="49">
                  <c:v>0.89076766775748195</c:v>
                </c:pt>
                <c:pt idx="50">
                  <c:v>0.89118095214174586</c:v>
                </c:pt>
                <c:pt idx="51">
                  <c:v>0.89138433343726253</c:v>
                </c:pt>
                <c:pt idx="52">
                  <c:v>0.89149753661057429</c:v>
                </c:pt>
                <c:pt idx="53">
                  <c:v>0.89069006546916651</c:v>
                </c:pt>
                <c:pt idx="54">
                  <c:v>0.89032492328058555</c:v>
                </c:pt>
                <c:pt idx="55">
                  <c:v>0.88992003218632254</c:v>
                </c:pt>
                <c:pt idx="56">
                  <c:v>0.88919507360424577</c:v>
                </c:pt>
                <c:pt idx="57">
                  <c:v>0.88828778230919758</c:v>
                </c:pt>
                <c:pt idx="58">
                  <c:v>0.88711209586039952</c:v>
                </c:pt>
                <c:pt idx="59">
                  <c:v>0.88545316887223879</c:v>
                </c:pt>
                <c:pt idx="60">
                  <c:v>0.88244061731376899</c:v>
                </c:pt>
                <c:pt idx="61">
                  <c:v>0.87997302722652004</c:v>
                </c:pt>
                <c:pt idx="62">
                  <c:v>0.8786387803236464</c:v>
                </c:pt>
                <c:pt idx="63">
                  <c:v>0.87698638325492739</c:v>
                </c:pt>
                <c:pt idx="64">
                  <c:v>0.87569611882974907</c:v>
                </c:pt>
                <c:pt idx="65">
                  <c:v>0.87585329181387783</c:v>
                </c:pt>
              </c:numCache>
            </c:numRef>
          </c:val>
          <c:smooth val="0"/>
          <c:extLst>
            <c:ext xmlns:c16="http://schemas.microsoft.com/office/drawing/2014/chart" uri="{C3380CC4-5D6E-409C-BE32-E72D297353CC}">
              <c16:uniqueId val="{00000002-11D5-4EF5-A971-67292AA10AF9}"/>
            </c:ext>
          </c:extLst>
        </c:ser>
        <c:ser>
          <c:idx val="3"/>
          <c:order val="3"/>
          <c:tx>
            <c:strRef>
              <c:f>'Fig 2.67'!$J$5</c:f>
              <c:strCache>
                <c:ptCount val="1"/>
                <c:pt idx="0">
                  <c:v>1,3%</c:v>
                </c:pt>
              </c:strCache>
            </c:strRef>
          </c:tx>
          <c:spPr>
            <a:ln w="19050">
              <a:solidFill>
                <a:schemeClr val="accent6">
                  <a:lumMod val="75000"/>
                </a:schemeClr>
              </a:solidFill>
            </a:ln>
          </c:spPr>
          <c:marker>
            <c:symbol val="none"/>
          </c:marker>
          <c:cat>
            <c:numRef>
              <c:f>'Fig 2.67'!$E$19:$E$84</c:f>
              <c:numCache>
                <c:formatCode>General</c:formatCode>
                <c:ptCount val="6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pt idx="46">
                  <c:v>2051</c:v>
                </c:pt>
                <c:pt idx="47">
                  <c:v>2052</c:v>
                </c:pt>
                <c:pt idx="48">
                  <c:v>2053</c:v>
                </c:pt>
                <c:pt idx="49">
                  <c:v>2054</c:v>
                </c:pt>
                <c:pt idx="50">
                  <c:v>2055</c:v>
                </c:pt>
                <c:pt idx="51">
                  <c:v>2056</c:v>
                </c:pt>
                <c:pt idx="52">
                  <c:v>2057</c:v>
                </c:pt>
                <c:pt idx="53">
                  <c:v>2058</c:v>
                </c:pt>
                <c:pt idx="54">
                  <c:v>2059</c:v>
                </c:pt>
                <c:pt idx="55">
                  <c:v>2060</c:v>
                </c:pt>
                <c:pt idx="56">
                  <c:v>2061</c:v>
                </c:pt>
                <c:pt idx="57">
                  <c:v>2062</c:v>
                </c:pt>
                <c:pt idx="58">
                  <c:v>2063</c:v>
                </c:pt>
                <c:pt idx="59">
                  <c:v>2064</c:v>
                </c:pt>
                <c:pt idx="60">
                  <c:v>2065</c:v>
                </c:pt>
                <c:pt idx="61">
                  <c:v>2066</c:v>
                </c:pt>
                <c:pt idx="62">
                  <c:v>2067</c:v>
                </c:pt>
                <c:pt idx="63">
                  <c:v>2068</c:v>
                </c:pt>
                <c:pt idx="64">
                  <c:v>2069</c:v>
                </c:pt>
                <c:pt idx="65">
                  <c:v>2070</c:v>
                </c:pt>
              </c:numCache>
            </c:numRef>
          </c:cat>
          <c:val>
            <c:numRef>
              <c:f>'Fig 2.67'!$J$19:$J$84</c:f>
              <c:numCache>
                <c:formatCode>0.0%</c:formatCode>
                <c:ptCount val="66"/>
                <c:pt idx="12">
                  <c:v>0.75395503434643585</c:v>
                </c:pt>
                <c:pt idx="13">
                  <c:v>0.76047094013670846</c:v>
                </c:pt>
                <c:pt idx="14">
                  <c:v>0.76714484671298577</c:v>
                </c:pt>
                <c:pt idx="15">
                  <c:v>0.77383525355373839</c:v>
                </c:pt>
                <c:pt idx="16">
                  <c:v>0.78109560554690893</c:v>
                </c:pt>
                <c:pt idx="17">
                  <c:v>0.7887383591180358</c:v>
                </c:pt>
                <c:pt idx="18">
                  <c:v>0.79559501280480616</c:v>
                </c:pt>
                <c:pt idx="19">
                  <c:v>0.80333036685105352</c:v>
                </c:pt>
                <c:pt idx="20">
                  <c:v>0.80949367440536946</c:v>
                </c:pt>
                <c:pt idx="21">
                  <c:v>0.81470636967631804</c:v>
                </c:pt>
                <c:pt idx="22">
                  <c:v>0.81935737062411185</c:v>
                </c:pt>
                <c:pt idx="23">
                  <c:v>0.82523170925516498</c:v>
                </c:pt>
                <c:pt idx="24">
                  <c:v>0.83043274172636572</c:v>
                </c:pt>
                <c:pt idx="25">
                  <c:v>0.8366155618206611</c:v>
                </c:pt>
                <c:pt idx="26">
                  <c:v>0.84343600968298371</c:v>
                </c:pt>
                <c:pt idx="27">
                  <c:v>0.85004590698438054</c:v>
                </c:pt>
                <c:pt idx="28">
                  <c:v>0.85491870958625482</c:v>
                </c:pt>
                <c:pt idx="29">
                  <c:v>0.8596087511600724</c:v>
                </c:pt>
                <c:pt idx="30">
                  <c:v>0.86385187370673155</c:v>
                </c:pt>
                <c:pt idx="31">
                  <c:v>0.86738759453956815</c:v>
                </c:pt>
                <c:pt idx="32">
                  <c:v>0.87060789918263082</c:v>
                </c:pt>
                <c:pt idx="33">
                  <c:v>0.87462039617632192</c:v>
                </c:pt>
                <c:pt idx="34">
                  <c:v>0.87783316189381222</c:v>
                </c:pt>
                <c:pt idx="35">
                  <c:v>0.87966974340677673</c:v>
                </c:pt>
                <c:pt idx="36">
                  <c:v>0.88142822662889353</c:v>
                </c:pt>
                <c:pt idx="37">
                  <c:v>0.8832482196221102</c:v>
                </c:pt>
                <c:pt idx="38">
                  <c:v>0.88437824764638451</c:v>
                </c:pt>
                <c:pt idx="39">
                  <c:v>0.88528092825984606</c:v>
                </c:pt>
                <c:pt idx="40">
                  <c:v>0.88702837807832136</c:v>
                </c:pt>
                <c:pt idx="41">
                  <c:v>0.88857050704186413</c:v>
                </c:pt>
                <c:pt idx="42">
                  <c:v>0.88934593091641767</c:v>
                </c:pt>
                <c:pt idx="43">
                  <c:v>0.88923352913082576</c:v>
                </c:pt>
                <c:pt idx="44">
                  <c:v>0.88850487586217886</c:v>
                </c:pt>
                <c:pt idx="45">
                  <c:v>0.88791210538283361</c:v>
                </c:pt>
                <c:pt idx="46">
                  <c:v>0.88726065223994488</c:v>
                </c:pt>
                <c:pt idx="47">
                  <c:v>0.8867106202495989</c:v>
                </c:pt>
                <c:pt idx="48">
                  <c:v>0.88746010838413181</c:v>
                </c:pt>
                <c:pt idx="49">
                  <c:v>0.88877280848704399</c:v>
                </c:pt>
                <c:pt idx="50">
                  <c:v>0.89008517302520884</c:v>
                </c:pt>
                <c:pt idx="51">
                  <c:v>0.89110613097472646</c:v>
                </c:pt>
                <c:pt idx="52">
                  <c:v>0.89164443570064789</c:v>
                </c:pt>
                <c:pt idx="53">
                  <c:v>0.89123305459039726</c:v>
                </c:pt>
                <c:pt idx="54">
                  <c:v>0.8910703098237176</c:v>
                </c:pt>
                <c:pt idx="55">
                  <c:v>0.89048894876728479</c:v>
                </c:pt>
                <c:pt idx="56">
                  <c:v>0.88981894591559052</c:v>
                </c:pt>
                <c:pt idx="57">
                  <c:v>0.88927057101924967</c:v>
                </c:pt>
                <c:pt idx="58">
                  <c:v>0.88847097094917848</c:v>
                </c:pt>
                <c:pt idx="59">
                  <c:v>0.88742636849038659</c:v>
                </c:pt>
                <c:pt idx="60">
                  <c:v>0.88504002535043447</c:v>
                </c:pt>
                <c:pt idx="61">
                  <c:v>0.88292620070572836</c:v>
                </c:pt>
                <c:pt idx="62">
                  <c:v>0.88169891513422372</c:v>
                </c:pt>
                <c:pt idx="63">
                  <c:v>0.88071358345472173</c:v>
                </c:pt>
                <c:pt idx="64">
                  <c:v>0.87964881825150754</c:v>
                </c:pt>
                <c:pt idx="65">
                  <c:v>0.87989842800845353</c:v>
                </c:pt>
              </c:numCache>
            </c:numRef>
          </c:val>
          <c:smooth val="0"/>
          <c:extLst>
            <c:ext xmlns:c16="http://schemas.microsoft.com/office/drawing/2014/chart" uri="{C3380CC4-5D6E-409C-BE32-E72D297353CC}">
              <c16:uniqueId val="{00000003-11D5-4EF5-A971-67292AA10AF9}"/>
            </c:ext>
          </c:extLst>
        </c:ser>
        <c:ser>
          <c:idx val="4"/>
          <c:order val="4"/>
          <c:tx>
            <c:strRef>
              <c:f>'Fig 2.67'!$K$5</c:f>
              <c:strCache>
                <c:ptCount val="1"/>
                <c:pt idx="0">
                  <c:v>1%</c:v>
                </c:pt>
              </c:strCache>
            </c:strRef>
          </c:tx>
          <c:spPr>
            <a:ln w="22225">
              <a:solidFill>
                <a:srgbClr val="C00000"/>
              </a:solidFill>
            </a:ln>
          </c:spPr>
          <c:marker>
            <c:symbol val="none"/>
          </c:marker>
          <c:cat>
            <c:numRef>
              <c:f>'Fig 2.67'!$E$19:$E$84</c:f>
              <c:numCache>
                <c:formatCode>General</c:formatCode>
                <c:ptCount val="6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pt idx="46">
                  <c:v>2051</c:v>
                </c:pt>
                <c:pt idx="47">
                  <c:v>2052</c:v>
                </c:pt>
                <c:pt idx="48">
                  <c:v>2053</c:v>
                </c:pt>
                <c:pt idx="49">
                  <c:v>2054</c:v>
                </c:pt>
                <c:pt idx="50">
                  <c:v>2055</c:v>
                </c:pt>
                <c:pt idx="51">
                  <c:v>2056</c:v>
                </c:pt>
                <c:pt idx="52">
                  <c:v>2057</c:v>
                </c:pt>
                <c:pt idx="53">
                  <c:v>2058</c:v>
                </c:pt>
                <c:pt idx="54">
                  <c:v>2059</c:v>
                </c:pt>
                <c:pt idx="55">
                  <c:v>2060</c:v>
                </c:pt>
                <c:pt idx="56">
                  <c:v>2061</c:v>
                </c:pt>
                <c:pt idx="57">
                  <c:v>2062</c:v>
                </c:pt>
                <c:pt idx="58">
                  <c:v>2063</c:v>
                </c:pt>
                <c:pt idx="59">
                  <c:v>2064</c:v>
                </c:pt>
                <c:pt idx="60">
                  <c:v>2065</c:v>
                </c:pt>
                <c:pt idx="61">
                  <c:v>2066</c:v>
                </c:pt>
                <c:pt idx="62">
                  <c:v>2067</c:v>
                </c:pt>
                <c:pt idx="63">
                  <c:v>2068</c:v>
                </c:pt>
                <c:pt idx="64">
                  <c:v>2069</c:v>
                </c:pt>
                <c:pt idx="65">
                  <c:v>2070</c:v>
                </c:pt>
              </c:numCache>
            </c:numRef>
          </c:cat>
          <c:val>
            <c:numRef>
              <c:f>'Fig 2.67'!$K$19:$K$84</c:f>
              <c:numCache>
                <c:formatCode>0.0%</c:formatCode>
                <c:ptCount val="66"/>
                <c:pt idx="12">
                  <c:v>0.75395503434643585</c:v>
                </c:pt>
                <c:pt idx="13">
                  <c:v>0.76047094013670846</c:v>
                </c:pt>
                <c:pt idx="14">
                  <c:v>0.76714484671298577</c:v>
                </c:pt>
                <c:pt idx="15">
                  <c:v>0.77383525355373839</c:v>
                </c:pt>
                <c:pt idx="16">
                  <c:v>0.78109560554690893</c:v>
                </c:pt>
                <c:pt idx="17">
                  <c:v>0.7887383591180358</c:v>
                </c:pt>
                <c:pt idx="18">
                  <c:v>0.79559501280480616</c:v>
                </c:pt>
                <c:pt idx="19">
                  <c:v>0.80333036685105352</c:v>
                </c:pt>
                <c:pt idx="20">
                  <c:v>0.80949367440536946</c:v>
                </c:pt>
                <c:pt idx="21">
                  <c:v>0.81470636967631804</c:v>
                </c:pt>
                <c:pt idx="22">
                  <c:v>0.81935737062411185</c:v>
                </c:pt>
                <c:pt idx="23">
                  <c:v>0.82523170925516498</c:v>
                </c:pt>
                <c:pt idx="24">
                  <c:v>0.83043274172636572</c:v>
                </c:pt>
                <c:pt idx="25">
                  <c:v>0.8366155618206611</c:v>
                </c:pt>
                <c:pt idx="26">
                  <c:v>0.84343600968298371</c:v>
                </c:pt>
                <c:pt idx="27">
                  <c:v>0.85004590698438054</c:v>
                </c:pt>
                <c:pt idx="28">
                  <c:v>0.85489015243693223</c:v>
                </c:pt>
                <c:pt idx="29">
                  <c:v>0.85953145125794639</c:v>
                </c:pt>
                <c:pt idx="30">
                  <c:v>0.86372675119911713</c:v>
                </c:pt>
                <c:pt idx="31">
                  <c:v>0.86727335740060019</c:v>
                </c:pt>
                <c:pt idx="32">
                  <c:v>0.87051130983144742</c:v>
                </c:pt>
                <c:pt idx="33">
                  <c:v>0.87444650036006755</c:v>
                </c:pt>
                <c:pt idx="34">
                  <c:v>0.87762235541196421</c:v>
                </c:pt>
                <c:pt idx="35">
                  <c:v>0.87948524408766238</c:v>
                </c:pt>
                <c:pt idx="36">
                  <c:v>0.8812483942126812</c:v>
                </c:pt>
                <c:pt idx="37">
                  <c:v>0.88294832672412826</c:v>
                </c:pt>
                <c:pt idx="38">
                  <c:v>0.88401155585688918</c:v>
                </c:pt>
                <c:pt idx="39">
                  <c:v>0.88480990621868716</c:v>
                </c:pt>
                <c:pt idx="40">
                  <c:v>0.88654170069410188</c:v>
                </c:pt>
                <c:pt idx="41">
                  <c:v>0.88794730618252693</c:v>
                </c:pt>
                <c:pt idx="42">
                  <c:v>0.88863937417659233</c:v>
                </c:pt>
                <c:pt idx="43">
                  <c:v>0.88845156305514206</c:v>
                </c:pt>
                <c:pt idx="44">
                  <c:v>0.88752972649684503</c:v>
                </c:pt>
                <c:pt idx="45">
                  <c:v>0.88630169999677821</c:v>
                </c:pt>
                <c:pt idx="46">
                  <c:v>0.8851014103667415</c:v>
                </c:pt>
                <c:pt idx="47">
                  <c:v>0.88442754196963602</c:v>
                </c:pt>
                <c:pt idx="48">
                  <c:v>0.88517535506744027</c:v>
                </c:pt>
                <c:pt idx="49">
                  <c:v>0.88677794921660658</c:v>
                </c:pt>
                <c:pt idx="50">
                  <c:v>0.88898939390867238</c:v>
                </c:pt>
                <c:pt idx="51">
                  <c:v>0.89082792851219073</c:v>
                </c:pt>
                <c:pt idx="52">
                  <c:v>0.89179133479072181</c:v>
                </c:pt>
                <c:pt idx="53">
                  <c:v>0.89177604371162833</c:v>
                </c:pt>
                <c:pt idx="54">
                  <c:v>0.89181569636684999</c:v>
                </c:pt>
                <c:pt idx="55">
                  <c:v>0.89105786534824738</c:v>
                </c:pt>
                <c:pt idx="56">
                  <c:v>0.89044281822693561</c:v>
                </c:pt>
                <c:pt idx="57">
                  <c:v>0.89025335972930242</c:v>
                </c:pt>
                <c:pt idx="58">
                  <c:v>0.88982984603795801</c:v>
                </c:pt>
                <c:pt idx="59">
                  <c:v>0.88939956810853493</c:v>
                </c:pt>
                <c:pt idx="60">
                  <c:v>0.8876394333871005</c:v>
                </c:pt>
                <c:pt idx="61">
                  <c:v>0.88587937418493723</c:v>
                </c:pt>
                <c:pt idx="62">
                  <c:v>0.88475904994480137</c:v>
                </c:pt>
                <c:pt idx="63">
                  <c:v>0.88444078365451662</c:v>
                </c:pt>
                <c:pt idx="64">
                  <c:v>0.88360151767326645</c:v>
                </c:pt>
                <c:pt idx="65">
                  <c:v>0.88394356420302955</c:v>
                </c:pt>
              </c:numCache>
            </c:numRef>
          </c:val>
          <c:smooth val="0"/>
          <c:extLst>
            <c:ext xmlns:c16="http://schemas.microsoft.com/office/drawing/2014/chart" uri="{C3380CC4-5D6E-409C-BE32-E72D297353CC}">
              <c16:uniqueId val="{00000004-11D5-4EF5-A971-67292AA10AF9}"/>
            </c:ext>
          </c:extLst>
        </c:ser>
        <c:dLbls>
          <c:showLegendKey val="0"/>
          <c:showVal val="0"/>
          <c:showCatName val="0"/>
          <c:showSerName val="0"/>
          <c:showPercent val="0"/>
          <c:showBubbleSize val="0"/>
        </c:dLbls>
        <c:marker val="1"/>
        <c:smooth val="0"/>
        <c:axId val="185842688"/>
        <c:axId val="185856768"/>
      </c:lineChart>
      <c:catAx>
        <c:axId val="185842688"/>
        <c:scaling>
          <c:orientation val="minMax"/>
        </c:scaling>
        <c:delete val="0"/>
        <c:axPos val="b"/>
        <c:numFmt formatCode="General" sourceLinked="1"/>
        <c:majorTickMark val="out"/>
        <c:minorTickMark val="none"/>
        <c:tickLblPos val="nextTo"/>
        <c:txPr>
          <a:bodyPr rot="0" vert="horz"/>
          <a:lstStyle/>
          <a:p>
            <a:pPr>
              <a:defRPr/>
            </a:pPr>
            <a:endParaRPr lang="fr-FR"/>
          </a:p>
        </c:txPr>
        <c:crossAx val="185856768"/>
        <c:crosses val="autoZero"/>
        <c:auto val="1"/>
        <c:lblAlgn val="ctr"/>
        <c:lblOffset val="100"/>
        <c:tickLblSkip val="5"/>
        <c:tickMarkSkip val="5"/>
        <c:noMultiLvlLbl val="0"/>
      </c:catAx>
      <c:valAx>
        <c:axId val="185856768"/>
        <c:scaling>
          <c:orientation val="minMax"/>
          <c:max val="0.96000000000000008"/>
          <c:min val="0.66000000000000014"/>
        </c:scaling>
        <c:delete val="0"/>
        <c:axPos val="l"/>
        <c:majorGridlines/>
        <c:title>
          <c:tx>
            <c:rich>
              <a:bodyPr rot="-5400000" vert="horz"/>
              <a:lstStyle/>
              <a:p>
                <a:pPr>
                  <a:defRPr/>
                </a:pPr>
                <a:r>
                  <a:rPr lang="fr-FR"/>
                  <a:t>Rapport</a:t>
                </a:r>
                <a:r>
                  <a:rPr lang="fr-FR" baseline="0"/>
                  <a:t> de montant moyen</a:t>
                </a:r>
              </a:p>
              <a:p>
                <a:pPr>
                  <a:defRPr/>
                </a:pPr>
                <a:r>
                  <a:rPr lang="fr-FR" sz="800" b="0" baseline="0"/>
                  <a:t>pension des femmes / pension des  hommes</a:t>
                </a:r>
                <a:endParaRPr lang="fr-FR" sz="800" b="0"/>
              </a:p>
            </c:rich>
          </c:tx>
          <c:layout>
            <c:manualLayout>
              <c:xMode val="edge"/>
              <c:yMode val="edge"/>
              <c:x val="2.1602593793422879E-2"/>
              <c:y val="7.261729746017398E-2"/>
            </c:manualLayout>
          </c:layout>
          <c:overlay val="0"/>
        </c:title>
        <c:numFmt formatCode="0%" sourceLinked="0"/>
        <c:majorTickMark val="out"/>
        <c:minorTickMark val="none"/>
        <c:tickLblPos val="nextTo"/>
        <c:crossAx val="185842688"/>
        <c:crosses val="autoZero"/>
        <c:crossBetween val="midCat"/>
      </c:valAx>
    </c:plotArea>
    <c:legend>
      <c:legendPos val="b"/>
      <c:layout>
        <c:manualLayout>
          <c:xMode val="edge"/>
          <c:yMode val="edge"/>
          <c:x val="0.16858585911858134"/>
          <c:y val="0.88523960922132816"/>
          <c:w val="0.57461818181818181"/>
          <c:h val="7.9740624999999996E-2"/>
        </c:manualLayout>
      </c:layout>
      <c:overlay val="0"/>
    </c:legend>
    <c:plotVisOnly val="1"/>
    <c:dispBlanksAs val="gap"/>
    <c:showDLblsOverMax val="0"/>
  </c:chart>
  <c:printSettings>
    <c:headerFooter/>
    <c:pageMargins b="0.75000000000000022" l="0.70000000000000018" r="0.70000000000000018" t="0.75000000000000022" header="0.3000000000000001" footer="0.3000000000000001"/>
    <c:pageSetup/>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0"/>
    <c:plotArea>
      <c:layout/>
      <c:barChart>
        <c:barDir val="col"/>
        <c:grouping val="stacked"/>
        <c:varyColors val="0"/>
        <c:ser>
          <c:idx val="0"/>
          <c:order val="0"/>
          <c:tx>
            <c:strRef>
              <c:f>'Fig 2.68'!$B$5</c:f>
              <c:strCache>
                <c:ptCount val="1"/>
                <c:pt idx="0">
                  <c:v>Droits directs</c:v>
                </c:pt>
              </c:strCache>
            </c:strRef>
          </c:tx>
          <c:invertIfNegative val="0"/>
          <c:cat>
            <c:multiLvlStrRef>
              <c:f>'Fig 2.68'!$C$3:$F$4</c:f>
              <c:multiLvlStrCache>
                <c:ptCount val="4"/>
                <c:lvl>
                  <c:pt idx="0">
                    <c:v>Femmes</c:v>
                  </c:pt>
                  <c:pt idx="1">
                    <c:v>Hommes</c:v>
                  </c:pt>
                  <c:pt idx="2">
                    <c:v>Femmes</c:v>
                  </c:pt>
                  <c:pt idx="3">
                    <c:v>Hommes</c:v>
                  </c:pt>
                </c:lvl>
                <c:lvl>
                  <c:pt idx="0">
                    <c:v>2006</c:v>
                  </c:pt>
                  <c:pt idx="2">
                    <c:v>2016</c:v>
                  </c:pt>
                </c:lvl>
              </c:multiLvlStrCache>
            </c:multiLvlStrRef>
          </c:cat>
          <c:val>
            <c:numRef>
              <c:f>'Fig 2.68'!$C$5:$F$5</c:f>
              <c:numCache>
                <c:formatCode>#,##0</c:formatCode>
                <c:ptCount val="4"/>
                <c:pt idx="0">
                  <c:v>827.24866686697248</c:v>
                </c:pt>
                <c:pt idx="1">
                  <c:v>1624.858054983976</c:v>
                </c:pt>
                <c:pt idx="2">
                  <c:v>1091.0209375009588</c:v>
                </c:pt>
                <c:pt idx="3">
                  <c:v>1891.0532605847584</c:v>
                </c:pt>
              </c:numCache>
            </c:numRef>
          </c:val>
          <c:extLst>
            <c:ext xmlns:c16="http://schemas.microsoft.com/office/drawing/2014/chart" uri="{C3380CC4-5D6E-409C-BE32-E72D297353CC}">
              <c16:uniqueId val="{00000000-16E0-41E2-9DCA-48BCF3ED7F38}"/>
            </c:ext>
          </c:extLst>
        </c:ser>
        <c:ser>
          <c:idx val="1"/>
          <c:order val="1"/>
          <c:tx>
            <c:strRef>
              <c:f>'Fig 2.68'!$B$6</c:f>
              <c:strCache>
                <c:ptCount val="1"/>
                <c:pt idx="0">
                  <c:v>Réversion</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'Fig 2.68'!$C$3:$F$4</c:f>
              <c:multiLvlStrCache>
                <c:ptCount val="4"/>
                <c:lvl>
                  <c:pt idx="0">
                    <c:v>Femmes</c:v>
                  </c:pt>
                  <c:pt idx="1">
                    <c:v>Hommes</c:v>
                  </c:pt>
                  <c:pt idx="2">
                    <c:v>Femmes</c:v>
                  </c:pt>
                  <c:pt idx="3">
                    <c:v>Hommes</c:v>
                  </c:pt>
                </c:lvl>
                <c:lvl>
                  <c:pt idx="0">
                    <c:v>2006</c:v>
                  </c:pt>
                  <c:pt idx="2">
                    <c:v>2016</c:v>
                  </c:pt>
                </c:lvl>
              </c:multiLvlStrCache>
            </c:multiLvlStrRef>
          </c:cat>
          <c:val>
            <c:numRef>
              <c:f>'Fig 2.68'!$C$6:$F$6</c:f>
              <c:numCache>
                <c:formatCode>#,##0</c:formatCode>
                <c:ptCount val="4"/>
                <c:pt idx="0">
                  <c:v>236.85500432248739</c:v>
                </c:pt>
                <c:pt idx="1">
                  <c:v>13.599853631388896</c:v>
                </c:pt>
                <c:pt idx="2">
                  <c:v>261.77262009530386</c:v>
                </c:pt>
                <c:pt idx="3">
                  <c:v>21.572695128995747</c:v>
                </c:pt>
              </c:numCache>
            </c:numRef>
          </c:val>
          <c:extLst>
            <c:ext xmlns:c16="http://schemas.microsoft.com/office/drawing/2014/chart" uri="{C3380CC4-5D6E-409C-BE32-E72D297353CC}">
              <c16:uniqueId val="{00000001-16E0-41E2-9DCA-48BCF3ED7F38}"/>
            </c:ext>
          </c:extLst>
        </c:ser>
        <c:dLbls>
          <c:showLegendKey val="0"/>
          <c:showVal val="0"/>
          <c:showCatName val="0"/>
          <c:showSerName val="0"/>
          <c:showPercent val="0"/>
          <c:showBubbleSize val="0"/>
        </c:dLbls>
        <c:gapWidth val="150"/>
        <c:overlap val="100"/>
        <c:axId val="185927168"/>
        <c:axId val="185928704"/>
      </c:barChart>
      <c:catAx>
        <c:axId val="185927168"/>
        <c:scaling>
          <c:orientation val="minMax"/>
        </c:scaling>
        <c:delete val="0"/>
        <c:axPos val="b"/>
        <c:numFmt formatCode="General" sourceLinked="1"/>
        <c:majorTickMark val="out"/>
        <c:minorTickMark val="none"/>
        <c:tickLblPos val="nextTo"/>
        <c:crossAx val="185928704"/>
        <c:crosses val="autoZero"/>
        <c:auto val="1"/>
        <c:lblAlgn val="ctr"/>
        <c:lblOffset val="100"/>
        <c:noMultiLvlLbl val="0"/>
      </c:catAx>
      <c:valAx>
        <c:axId val="185928704"/>
        <c:scaling>
          <c:orientation val="minMax"/>
          <c:max val="2000"/>
        </c:scaling>
        <c:delete val="0"/>
        <c:axPos val="l"/>
        <c:majorGridlines/>
        <c:numFmt formatCode="#,##0" sourceLinked="1"/>
        <c:majorTickMark val="out"/>
        <c:minorTickMark val="none"/>
        <c:tickLblPos val="nextTo"/>
        <c:crossAx val="185927168"/>
        <c:crosses val="autoZero"/>
        <c:crossBetween val="between"/>
        <c:majorUnit val="500"/>
      </c:valAx>
    </c:plotArea>
    <c:legend>
      <c:legendPos val="r"/>
      <c:overlay val="0"/>
    </c:legend>
    <c:plotVisOnly val="1"/>
    <c:dispBlanksAs val="gap"/>
    <c:showDLblsOverMax val="0"/>
  </c:chart>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0"/>
    <c:plotArea>
      <c:layout/>
      <c:barChart>
        <c:barDir val="col"/>
        <c:grouping val="stacked"/>
        <c:varyColors val="0"/>
        <c:ser>
          <c:idx val="0"/>
          <c:order val="0"/>
          <c:tx>
            <c:strRef>
              <c:f>'Fig 2.68'!$H$5</c:f>
              <c:strCache>
                <c:ptCount val="1"/>
                <c:pt idx="0">
                  <c:v>Droits directs</c:v>
                </c:pt>
              </c:strCache>
            </c:strRef>
          </c:tx>
          <c:invertIfNegative val="0"/>
          <c:cat>
            <c:multiLvlStrRef>
              <c:f>'Fig 2.68'!$I$3:$L$4</c:f>
              <c:multiLvlStrCache>
                <c:ptCount val="4"/>
                <c:lvl>
                  <c:pt idx="0">
                    <c:v>Femmes</c:v>
                  </c:pt>
                  <c:pt idx="1">
                    <c:v>Hommes</c:v>
                  </c:pt>
                  <c:pt idx="2">
                    <c:v>Femmes</c:v>
                  </c:pt>
                  <c:pt idx="3">
                    <c:v>Hommes</c:v>
                  </c:pt>
                </c:lvl>
                <c:lvl>
                  <c:pt idx="0">
                    <c:v>2006</c:v>
                  </c:pt>
                  <c:pt idx="2">
                    <c:v>2016</c:v>
                  </c:pt>
                </c:lvl>
              </c:multiLvlStrCache>
            </c:multiLvlStrRef>
          </c:cat>
          <c:val>
            <c:numRef>
              <c:f>'Fig 2.68'!$I$5:$L$5</c:f>
              <c:numCache>
                <c:formatCode>0.0%</c:formatCode>
                <c:ptCount val="4"/>
                <c:pt idx="0">
                  <c:v>0.77741360100963675</c:v>
                </c:pt>
                <c:pt idx="1">
                  <c:v>0.9916996014606918</c:v>
                </c:pt>
                <c:pt idx="2">
                  <c:v>0.80649477621667598</c:v>
                </c:pt>
                <c:pt idx="3">
                  <c:v>0.9887209022419936</c:v>
                </c:pt>
              </c:numCache>
            </c:numRef>
          </c:val>
          <c:extLst>
            <c:ext xmlns:c16="http://schemas.microsoft.com/office/drawing/2014/chart" uri="{C3380CC4-5D6E-409C-BE32-E72D297353CC}">
              <c16:uniqueId val="{00000000-8C16-488D-AC39-F376F4146E59}"/>
            </c:ext>
          </c:extLst>
        </c:ser>
        <c:ser>
          <c:idx val="1"/>
          <c:order val="1"/>
          <c:tx>
            <c:strRef>
              <c:f>'Fig 2.68'!$H$6</c:f>
              <c:strCache>
                <c:ptCount val="1"/>
                <c:pt idx="0">
                  <c:v>Réversion</c:v>
                </c:pt>
              </c:strCache>
            </c:strRef>
          </c:tx>
          <c:invertIfNegative val="0"/>
          <c:dLbls>
            <c:spPr>
              <a:noFill/>
              <a:ln>
                <a:noFill/>
              </a:ln>
              <a:effectLst/>
            </c:spPr>
            <c:txPr>
              <a:bodyPr/>
              <a:lstStyle/>
              <a:p>
                <a:pPr>
                  <a:defRPr b="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'Fig 2.68'!$I$3:$L$4</c:f>
              <c:multiLvlStrCache>
                <c:ptCount val="4"/>
                <c:lvl>
                  <c:pt idx="0">
                    <c:v>Femmes</c:v>
                  </c:pt>
                  <c:pt idx="1">
                    <c:v>Hommes</c:v>
                  </c:pt>
                  <c:pt idx="2">
                    <c:v>Femmes</c:v>
                  </c:pt>
                  <c:pt idx="3">
                    <c:v>Hommes</c:v>
                  </c:pt>
                </c:lvl>
                <c:lvl>
                  <c:pt idx="0">
                    <c:v>2006</c:v>
                  </c:pt>
                  <c:pt idx="2">
                    <c:v>2016</c:v>
                  </c:pt>
                </c:lvl>
              </c:multiLvlStrCache>
            </c:multiLvlStrRef>
          </c:cat>
          <c:val>
            <c:numRef>
              <c:f>'Fig 2.68'!$I$6:$L$6</c:f>
              <c:numCache>
                <c:formatCode>0.0%</c:formatCode>
                <c:ptCount val="4"/>
                <c:pt idx="0">
                  <c:v>0.22258639899036323</c:v>
                </c:pt>
                <c:pt idx="1">
                  <c:v>8.3003985393081715E-3</c:v>
                </c:pt>
                <c:pt idx="2">
                  <c:v>0.19350522378332405</c:v>
                </c:pt>
                <c:pt idx="3">
                  <c:v>1.1279097758006345E-2</c:v>
                </c:pt>
              </c:numCache>
            </c:numRef>
          </c:val>
          <c:extLst>
            <c:ext xmlns:c16="http://schemas.microsoft.com/office/drawing/2014/chart" uri="{C3380CC4-5D6E-409C-BE32-E72D297353CC}">
              <c16:uniqueId val="{00000001-8C16-488D-AC39-F376F4146E59}"/>
            </c:ext>
          </c:extLst>
        </c:ser>
        <c:dLbls>
          <c:showLegendKey val="0"/>
          <c:showVal val="0"/>
          <c:showCatName val="0"/>
          <c:showSerName val="0"/>
          <c:showPercent val="0"/>
          <c:showBubbleSize val="0"/>
        </c:dLbls>
        <c:gapWidth val="150"/>
        <c:overlap val="100"/>
        <c:axId val="185982976"/>
        <c:axId val="185984512"/>
      </c:barChart>
      <c:catAx>
        <c:axId val="185982976"/>
        <c:scaling>
          <c:orientation val="minMax"/>
        </c:scaling>
        <c:delete val="0"/>
        <c:axPos val="b"/>
        <c:numFmt formatCode="General" sourceLinked="1"/>
        <c:majorTickMark val="out"/>
        <c:minorTickMark val="none"/>
        <c:tickLblPos val="nextTo"/>
        <c:crossAx val="185984512"/>
        <c:crosses val="autoZero"/>
        <c:auto val="1"/>
        <c:lblAlgn val="ctr"/>
        <c:lblOffset val="100"/>
        <c:noMultiLvlLbl val="0"/>
      </c:catAx>
      <c:valAx>
        <c:axId val="185984512"/>
        <c:scaling>
          <c:orientation val="minMax"/>
          <c:max val="1"/>
        </c:scaling>
        <c:delete val="0"/>
        <c:axPos val="l"/>
        <c:majorGridlines/>
        <c:numFmt formatCode="0%" sourceLinked="0"/>
        <c:majorTickMark val="out"/>
        <c:minorTickMark val="none"/>
        <c:tickLblPos val="nextTo"/>
        <c:crossAx val="185982976"/>
        <c:crosses val="autoZero"/>
        <c:crossBetween val="between"/>
        <c:majorUnit val="0.2"/>
      </c:valAx>
    </c:plotArea>
    <c:legend>
      <c:legendPos val="r"/>
      <c:overlay val="0"/>
    </c:legend>
    <c:plotVisOnly val="1"/>
    <c:dispBlanksAs val="gap"/>
    <c:showDLblsOverMax val="0"/>
  </c:chart>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238720538720537E-2"/>
          <c:y val="5.5953174603174602E-2"/>
          <c:w val="0.7220079124579124"/>
          <c:h val="0.77709920634920637"/>
        </c:manualLayout>
      </c:layout>
      <c:barChart>
        <c:barDir val="col"/>
        <c:grouping val="stacked"/>
        <c:varyColors val="0"/>
        <c:ser>
          <c:idx val="0"/>
          <c:order val="0"/>
          <c:tx>
            <c:strRef>
              <c:f>'Fig 2.69'!$A$4</c:f>
              <c:strCache>
                <c:ptCount val="1"/>
                <c:pt idx="0">
                  <c:v>Écart dû à la pension moyenne de droit direct</c:v>
                </c:pt>
              </c:strCache>
            </c:strRef>
          </c:tx>
          <c:spPr>
            <a:solidFill>
              <a:schemeClr val="accent3">
                <a:lumMod val="60000"/>
                <a:lumOff val="40000"/>
              </a:schemeClr>
            </a:solidFill>
          </c:spPr>
          <c:invertIfNegative val="0"/>
          <c:cat>
            <c:numRef>
              <c:f>'Fig 2.69'!$B$3:$BD$3</c:f>
              <c:numCache>
                <c:formatCode>General</c:formatCode>
                <c:ptCount val="55"/>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numCache>
            </c:numRef>
          </c:cat>
          <c:val>
            <c:numRef>
              <c:f>'Fig 2.69'!$B$4:$BD$4</c:f>
              <c:numCache>
                <c:formatCode>0.0%</c:formatCode>
                <c:ptCount val="55"/>
                <c:pt idx="0">
                  <c:v>-0.38151079151208811</c:v>
                </c:pt>
                <c:pt idx="1">
                  <c:v>-0.38028638917396229</c:v>
                </c:pt>
                <c:pt idx="2">
                  <c:v>-0.37261965456013602</c:v>
                </c:pt>
                <c:pt idx="3">
                  <c:v>-0.3682888213430241</c:v>
                </c:pt>
                <c:pt idx="4">
                  <c:v>-0.36523076125168463</c:v>
                </c:pt>
                <c:pt idx="5">
                  <c:v>-0.35785564830991079</c:v>
                </c:pt>
                <c:pt idx="6">
                  <c:v>-0.35257894571333614</c:v>
                </c:pt>
                <c:pt idx="7">
                  <c:v>-0.34779294925948723</c:v>
                </c:pt>
                <c:pt idx="8">
                  <c:v>-0.3403791556429665</c:v>
                </c:pt>
                <c:pt idx="9">
                  <c:v>-0.33975634384983389</c:v>
                </c:pt>
                <c:pt idx="10">
                  <c:v>-0.33464785127368002</c:v>
                </c:pt>
                <c:pt idx="11">
                  <c:v>-0.3325414208429659</c:v>
                </c:pt>
                <c:pt idx="12">
                  <c:v>-0.33202233415132532</c:v>
                </c:pt>
                <c:pt idx="13">
                  <c:v>-0.32434168896284443</c:v>
                </c:pt>
                <c:pt idx="14">
                  <c:v>-0.31698671223990216</c:v>
                </c:pt>
                <c:pt idx="15">
                  <c:v>-0.31347068491963515</c:v>
                </c:pt>
                <c:pt idx="16">
                  <c:v>-0.30738732026153592</c:v>
                </c:pt>
                <c:pt idx="17">
                  <c:v>-0.2983304275671339</c:v>
                </c:pt>
                <c:pt idx="18">
                  <c:v>-0.29739682744763174</c:v>
                </c:pt>
                <c:pt idx="19">
                  <c:v>-0.29356072668254407</c:v>
                </c:pt>
                <c:pt idx="20">
                  <c:v>-0.28989140328092133</c:v>
                </c:pt>
                <c:pt idx="21">
                  <c:v>-0.27918118983268048</c:v>
                </c:pt>
                <c:pt idx="22">
                  <c:v>-0.27681279070090203</c:v>
                </c:pt>
                <c:pt idx="23">
                  <c:v>-0.27320667301221724</c:v>
                </c:pt>
                <c:pt idx="24">
                  <c:v>-0.27171152762116291</c:v>
                </c:pt>
                <c:pt idx="25">
                  <c:v>-0.27193545875075309</c:v>
                </c:pt>
                <c:pt idx="26">
                  <c:v>-0.27195174844519165</c:v>
                </c:pt>
                <c:pt idx="27">
                  <c:v>-0.27008604762105271</c:v>
                </c:pt>
                <c:pt idx="28">
                  <c:v>-0.2688580740271147</c:v>
                </c:pt>
                <c:pt idx="29">
                  <c:v>-0.26371551429681361</c:v>
                </c:pt>
                <c:pt idx="30">
                  <c:v>-0.26341324242824571</c:v>
                </c:pt>
                <c:pt idx="31">
                  <c:v>-0.25136149424320031</c:v>
                </c:pt>
                <c:pt idx="32">
                  <c:v>-0.25030810018145933</c:v>
                </c:pt>
                <c:pt idx="33">
                  <c:v>-0.24879448400762083</c:v>
                </c:pt>
                <c:pt idx="34">
                  <c:v>-0.24833294452091925</c:v>
                </c:pt>
                <c:pt idx="35">
                  <c:v>-0.25234132371690421</c:v>
                </c:pt>
                <c:pt idx="36">
                  <c:v>-0.25066221434328884</c:v>
                </c:pt>
                <c:pt idx="37">
                  <c:v>-0.24643415882747532</c:v>
                </c:pt>
                <c:pt idx="38">
                  <c:v>-0.24849437865159052</c:v>
                </c:pt>
                <c:pt idx="39">
                  <c:v>-0.24425106217088066</c:v>
                </c:pt>
                <c:pt idx="40">
                  <c:v>-0.24470488463501205</c:v>
                </c:pt>
                <c:pt idx="41">
                  <c:v>-0.24648493393486981</c:v>
                </c:pt>
                <c:pt idx="42">
                  <c:v>-0.24511976484936837</c:v>
                </c:pt>
                <c:pt idx="43">
                  <c:v>-0.24694746698896408</c:v>
                </c:pt>
                <c:pt idx="44">
                  <c:v>-0.24717919443654035</c:v>
                </c:pt>
                <c:pt idx="45">
                  <c:v>-0.2399051022575851</c:v>
                </c:pt>
                <c:pt idx="46">
                  <c:v>-0.23911588984975263</c:v>
                </c:pt>
                <c:pt idx="47">
                  <c:v>-0.24281555550751399</c:v>
                </c:pt>
                <c:pt idx="48">
                  <c:v>-0.24339948224872154</c:v>
                </c:pt>
                <c:pt idx="49">
                  <c:v>-0.24347646670572576</c:v>
                </c:pt>
                <c:pt idx="50">
                  <c:v>-0.24386689091272562</c:v>
                </c:pt>
                <c:pt idx="51">
                  <c:v>-0.24691443572128402</c:v>
                </c:pt>
                <c:pt idx="52">
                  <c:v>-0.24788740779154839</c:v>
                </c:pt>
                <c:pt idx="53">
                  <c:v>-0.24750360808701422</c:v>
                </c:pt>
                <c:pt idx="54">
                  <c:v>-0.24820432346165899</c:v>
                </c:pt>
              </c:numCache>
            </c:numRef>
          </c:val>
          <c:extLst>
            <c:ext xmlns:c16="http://schemas.microsoft.com/office/drawing/2014/chart" uri="{C3380CC4-5D6E-409C-BE32-E72D297353CC}">
              <c16:uniqueId val="{00000000-23BF-4B0B-957E-C22953ABD904}"/>
            </c:ext>
          </c:extLst>
        </c:ser>
        <c:ser>
          <c:idx val="4"/>
          <c:order val="2"/>
          <c:tx>
            <c:strRef>
              <c:f>'Fig 2.69'!$A$5</c:f>
              <c:strCache>
                <c:ptCount val="1"/>
                <c:pt idx="0">
                  <c:v>Écart dû à la pension moyenne de réversion</c:v>
                </c:pt>
              </c:strCache>
            </c:strRef>
          </c:tx>
          <c:spPr>
            <a:solidFill>
              <a:schemeClr val="accent3">
                <a:lumMod val="75000"/>
              </a:schemeClr>
            </a:solidFill>
          </c:spPr>
          <c:invertIfNegative val="0"/>
          <c:cat>
            <c:numRef>
              <c:f>'Fig 2.69'!$B$3:$BD$3</c:f>
              <c:numCache>
                <c:formatCode>General</c:formatCode>
                <c:ptCount val="55"/>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numCache>
            </c:numRef>
          </c:cat>
          <c:val>
            <c:numRef>
              <c:f>'Fig 2.69'!$B$5:$BD$5</c:f>
              <c:numCache>
                <c:formatCode>0.0%</c:formatCode>
                <c:ptCount val="55"/>
                <c:pt idx="0">
                  <c:v>0.1209756009216717</c:v>
                </c:pt>
                <c:pt idx="1">
                  <c:v>0.13684180530535506</c:v>
                </c:pt>
                <c:pt idx="2">
                  <c:v>0.13571344976198063</c:v>
                </c:pt>
                <c:pt idx="3">
                  <c:v>0.13807954134412337</c:v>
                </c:pt>
                <c:pt idx="4">
                  <c:v>0.14173496322572621</c:v>
                </c:pt>
                <c:pt idx="5">
                  <c:v>0.14164524314324278</c:v>
                </c:pt>
                <c:pt idx="6">
                  <c:v>0.14403765388232725</c:v>
                </c:pt>
                <c:pt idx="7">
                  <c:v>0.1461319596307975</c:v>
                </c:pt>
                <c:pt idx="8">
                  <c:v>0.14648019920297395</c:v>
                </c:pt>
                <c:pt idx="9">
                  <c:v>0.15204195213728999</c:v>
                </c:pt>
                <c:pt idx="10">
                  <c:v>0.15216413335496159</c:v>
                </c:pt>
                <c:pt idx="11">
                  <c:v>0.15472474511799827</c:v>
                </c:pt>
                <c:pt idx="12">
                  <c:v>0.16010025758022584</c:v>
                </c:pt>
                <c:pt idx="13">
                  <c:v>0.15763858316096746</c:v>
                </c:pt>
                <c:pt idx="14">
                  <c:v>0.15648775100396739</c:v>
                </c:pt>
                <c:pt idx="15">
                  <c:v>0.15981569518812155</c:v>
                </c:pt>
                <c:pt idx="16">
                  <c:v>0.16036502528718233</c:v>
                </c:pt>
                <c:pt idx="17">
                  <c:v>0.15619774143183118</c:v>
                </c:pt>
                <c:pt idx="18">
                  <c:v>0.15997035878275001</c:v>
                </c:pt>
                <c:pt idx="19">
                  <c:v>0.16039201504261136</c:v>
                </c:pt>
                <c:pt idx="20">
                  <c:v>0.1602706071321689</c:v>
                </c:pt>
                <c:pt idx="21">
                  <c:v>0.15279180511871482</c:v>
                </c:pt>
                <c:pt idx="22">
                  <c:v>0.1544497420341775</c:v>
                </c:pt>
                <c:pt idx="23">
                  <c:v>0.15406747085304417</c:v>
                </c:pt>
                <c:pt idx="24">
                  <c:v>0.15441524132235618</c:v>
                </c:pt>
                <c:pt idx="25">
                  <c:v>0.15640372066140529</c:v>
                </c:pt>
                <c:pt idx="26">
                  <c:v>0.1582462804828586</c:v>
                </c:pt>
                <c:pt idx="27">
                  <c:v>0.15751450513596787</c:v>
                </c:pt>
                <c:pt idx="28">
                  <c:v>0.15719232548999795</c:v>
                </c:pt>
                <c:pt idx="29">
                  <c:v>0.15380324251143884</c:v>
                </c:pt>
                <c:pt idx="30">
                  <c:v>0.15504841839053773</c:v>
                </c:pt>
                <c:pt idx="31">
                  <c:v>0.14377476850760085</c:v>
                </c:pt>
                <c:pt idx="32">
                  <c:v>0.14260858498787043</c:v>
                </c:pt>
                <c:pt idx="33">
                  <c:v>0.14036380242908364</c:v>
                </c:pt>
                <c:pt idx="34">
                  <c:v>0.13930744800483041</c:v>
                </c:pt>
                <c:pt idx="35">
                  <c:v>0.14266212720392424</c:v>
                </c:pt>
                <c:pt idx="36">
                  <c:v>0.14043108878628774</c:v>
                </c:pt>
                <c:pt idx="37">
                  <c:v>0.13695510638050878</c:v>
                </c:pt>
                <c:pt idx="38">
                  <c:v>0.14033255379429765</c:v>
                </c:pt>
                <c:pt idx="39">
                  <c:v>0.13740612818115527</c:v>
                </c:pt>
                <c:pt idx="40">
                  <c:v>0.13888442986641092</c:v>
                </c:pt>
                <c:pt idx="41">
                  <c:v>0.14120464049867221</c:v>
                </c:pt>
                <c:pt idx="42">
                  <c:v>0.13942667145445165</c:v>
                </c:pt>
                <c:pt idx="43">
                  <c:v>0.141091067522638</c:v>
                </c:pt>
                <c:pt idx="44">
                  <c:v>0.14073942880653667</c:v>
                </c:pt>
                <c:pt idx="45">
                  <c:v>0.13279302294416384</c:v>
                </c:pt>
                <c:pt idx="46">
                  <c:v>0.1314535443016126</c:v>
                </c:pt>
                <c:pt idx="47">
                  <c:v>0.13435085207834219</c:v>
                </c:pt>
                <c:pt idx="48">
                  <c:v>0.13388657353952504</c:v>
                </c:pt>
                <c:pt idx="49">
                  <c:v>0.13156898438798004</c:v>
                </c:pt>
                <c:pt idx="50">
                  <c:v>0.12983829339466735</c:v>
                </c:pt>
                <c:pt idx="51">
                  <c:v>0.13165431973864428</c:v>
                </c:pt>
                <c:pt idx="52">
                  <c:v>0.13163856173237398</c:v>
                </c:pt>
                <c:pt idx="53">
                  <c:v>0.13018632446233136</c:v>
                </c:pt>
                <c:pt idx="54">
                  <c:v>0.13113751049495159</c:v>
                </c:pt>
              </c:numCache>
            </c:numRef>
          </c:val>
          <c:extLst>
            <c:ext xmlns:c16="http://schemas.microsoft.com/office/drawing/2014/chart" uri="{C3380CC4-5D6E-409C-BE32-E72D297353CC}">
              <c16:uniqueId val="{00000001-23BF-4B0B-957E-C22953ABD904}"/>
            </c:ext>
          </c:extLst>
        </c:ser>
        <c:dLbls>
          <c:showLegendKey val="0"/>
          <c:showVal val="0"/>
          <c:showCatName val="0"/>
          <c:showSerName val="0"/>
          <c:showPercent val="0"/>
          <c:showBubbleSize val="0"/>
        </c:dLbls>
        <c:gapWidth val="55"/>
        <c:overlap val="100"/>
        <c:axId val="186302464"/>
        <c:axId val="186304000"/>
      </c:barChart>
      <c:lineChart>
        <c:grouping val="standard"/>
        <c:varyColors val="0"/>
        <c:ser>
          <c:idx val="2"/>
          <c:order val="1"/>
          <c:tx>
            <c:strRef>
              <c:f>'Fig 2.69'!$A$6</c:f>
              <c:strCache>
                <c:ptCount val="1"/>
                <c:pt idx="0">
                  <c:v>Écart de pension moyenne totale</c:v>
                </c:pt>
              </c:strCache>
            </c:strRef>
          </c:tx>
          <c:spPr>
            <a:ln>
              <a:solidFill>
                <a:schemeClr val="accent3">
                  <a:lumMod val="50000"/>
                </a:schemeClr>
              </a:solidFill>
            </a:ln>
          </c:spPr>
          <c:marker>
            <c:symbol val="none"/>
          </c:marker>
          <c:val>
            <c:numRef>
              <c:f>'Fig 2.69'!$B$6:$BD$6</c:f>
              <c:numCache>
                <c:formatCode>0.0%</c:formatCode>
                <c:ptCount val="55"/>
                <c:pt idx="0">
                  <c:v>-0.26053519059041641</c:v>
                </c:pt>
                <c:pt idx="1">
                  <c:v>-0.24344458386860723</c:v>
                </c:pt>
                <c:pt idx="2">
                  <c:v>-0.23690620479815538</c:v>
                </c:pt>
                <c:pt idx="3">
                  <c:v>-0.23020927999890073</c:v>
                </c:pt>
                <c:pt idx="4">
                  <c:v>-0.22349579802595843</c:v>
                </c:pt>
                <c:pt idx="5">
                  <c:v>-0.21621040516666801</c:v>
                </c:pt>
                <c:pt idx="6">
                  <c:v>-0.20854129183100889</c:v>
                </c:pt>
                <c:pt idx="7">
                  <c:v>-0.20166098962868972</c:v>
                </c:pt>
                <c:pt idx="8">
                  <c:v>-0.19389895643999255</c:v>
                </c:pt>
                <c:pt idx="9">
                  <c:v>-0.18771439171254389</c:v>
                </c:pt>
                <c:pt idx="10">
                  <c:v>-0.18248371791871842</c:v>
                </c:pt>
                <c:pt idx="11">
                  <c:v>-0.17781667572496762</c:v>
                </c:pt>
                <c:pt idx="12">
                  <c:v>-0.17192207657109948</c:v>
                </c:pt>
                <c:pt idx="13">
                  <c:v>-0.16670310580187697</c:v>
                </c:pt>
                <c:pt idx="14">
                  <c:v>-0.16049896123593477</c:v>
                </c:pt>
                <c:pt idx="15">
                  <c:v>-0.15365498973151359</c:v>
                </c:pt>
                <c:pt idx="16">
                  <c:v>-0.1470222949743536</c:v>
                </c:pt>
                <c:pt idx="17">
                  <c:v>-0.14213268613530272</c:v>
                </c:pt>
                <c:pt idx="18">
                  <c:v>-0.13742646866488173</c:v>
                </c:pt>
                <c:pt idx="19">
                  <c:v>-0.13316871163993271</c:v>
                </c:pt>
                <c:pt idx="20">
                  <c:v>-0.12962079614875244</c:v>
                </c:pt>
                <c:pt idx="21">
                  <c:v>-0.12638938471396566</c:v>
                </c:pt>
                <c:pt idx="22">
                  <c:v>-0.12236304866672454</c:v>
                </c:pt>
                <c:pt idx="23">
                  <c:v>-0.11913920215917306</c:v>
                </c:pt>
                <c:pt idx="24">
                  <c:v>-0.11729628629880673</c:v>
                </c:pt>
                <c:pt idx="25">
                  <c:v>-0.1155317380893478</c:v>
                </c:pt>
                <c:pt idx="26">
                  <c:v>-0.11370546796233305</c:v>
                </c:pt>
                <c:pt idx="27">
                  <c:v>-0.11257154248508483</c:v>
                </c:pt>
                <c:pt idx="28">
                  <c:v>-0.11166574853711675</c:v>
                </c:pt>
                <c:pt idx="29">
                  <c:v>-0.10991227178537477</c:v>
                </c:pt>
                <c:pt idx="30">
                  <c:v>-0.10836482403770797</c:v>
                </c:pt>
                <c:pt idx="31">
                  <c:v>-0.10758672573559946</c:v>
                </c:pt>
                <c:pt idx="32">
                  <c:v>-0.10769951519358889</c:v>
                </c:pt>
                <c:pt idx="33">
                  <c:v>-0.10843068157853719</c:v>
                </c:pt>
                <c:pt idx="34">
                  <c:v>-0.10902549651608884</c:v>
                </c:pt>
                <c:pt idx="35">
                  <c:v>-0.10967919651297997</c:v>
                </c:pt>
                <c:pt idx="36">
                  <c:v>-0.1102311255570011</c:v>
                </c:pt>
                <c:pt idx="37">
                  <c:v>-0.10947905244696654</c:v>
                </c:pt>
                <c:pt idx="38">
                  <c:v>-0.10816182485729287</c:v>
                </c:pt>
                <c:pt idx="39">
                  <c:v>-0.10684493398972539</c:v>
                </c:pt>
                <c:pt idx="40">
                  <c:v>-0.10582045476860114</c:v>
                </c:pt>
                <c:pt idx="41">
                  <c:v>-0.1052802934361976</c:v>
                </c:pt>
                <c:pt idx="42">
                  <c:v>-0.10569309339491673</c:v>
                </c:pt>
                <c:pt idx="43">
                  <c:v>-0.10585639946632608</c:v>
                </c:pt>
                <c:pt idx="44">
                  <c:v>-0.10643976563000368</c:v>
                </c:pt>
                <c:pt idx="45">
                  <c:v>-0.10711207931342126</c:v>
                </c:pt>
                <c:pt idx="46">
                  <c:v>-0.10766234554814003</c:v>
                </c:pt>
                <c:pt idx="47">
                  <c:v>-0.1084647034291718</c:v>
                </c:pt>
                <c:pt idx="48">
                  <c:v>-0.1095129087091965</c:v>
                </c:pt>
                <c:pt idx="49">
                  <c:v>-0.11190748231774572</c:v>
                </c:pt>
                <c:pt idx="50">
                  <c:v>-0.11402859751805827</c:v>
                </c:pt>
                <c:pt idx="51">
                  <c:v>-0.11526011598263974</c:v>
                </c:pt>
                <c:pt idx="52">
                  <c:v>-0.1162488460591744</c:v>
                </c:pt>
                <c:pt idx="53">
                  <c:v>-0.11731728362468286</c:v>
                </c:pt>
                <c:pt idx="54">
                  <c:v>-0.1170668129667074</c:v>
                </c:pt>
              </c:numCache>
            </c:numRef>
          </c:val>
          <c:smooth val="0"/>
          <c:extLst>
            <c:ext xmlns:c16="http://schemas.microsoft.com/office/drawing/2014/chart" uri="{C3380CC4-5D6E-409C-BE32-E72D297353CC}">
              <c16:uniqueId val="{00000002-23BF-4B0B-957E-C22953ABD904}"/>
            </c:ext>
          </c:extLst>
        </c:ser>
        <c:dLbls>
          <c:showLegendKey val="0"/>
          <c:showVal val="0"/>
          <c:showCatName val="0"/>
          <c:showSerName val="0"/>
          <c:showPercent val="0"/>
          <c:showBubbleSize val="0"/>
        </c:dLbls>
        <c:marker val="1"/>
        <c:smooth val="0"/>
        <c:axId val="186302464"/>
        <c:axId val="186304000"/>
      </c:lineChart>
      <c:catAx>
        <c:axId val="186302464"/>
        <c:scaling>
          <c:orientation val="minMax"/>
        </c:scaling>
        <c:delete val="0"/>
        <c:axPos val="b"/>
        <c:numFmt formatCode="General" sourceLinked="1"/>
        <c:majorTickMark val="none"/>
        <c:minorTickMark val="none"/>
        <c:tickLblPos val="low"/>
        <c:crossAx val="186304000"/>
        <c:crosses val="autoZero"/>
        <c:auto val="1"/>
        <c:lblAlgn val="ctr"/>
        <c:lblOffset val="100"/>
        <c:noMultiLvlLbl val="0"/>
      </c:catAx>
      <c:valAx>
        <c:axId val="186304000"/>
        <c:scaling>
          <c:orientation val="minMax"/>
          <c:min val="-0.4"/>
        </c:scaling>
        <c:delete val="0"/>
        <c:axPos val="l"/>
        <c:majorGridlines/>
        <c:numFmt formatCode="0%" sourceLinked="0"/>
        <c:majorTickMark val="none"/>
        <c:minorTickMark val="none"/>
        <c:tickLblPos val="nextTo"/>
        <c:crossAx val="186302464"/>
        <c:crosses val="autoZero"/>
        <c:crossBetween val="between"/>
      </c:valAx>
    </c:plotArea>
    <c:legend>
      <c:legendPos val="r"/>
      <c:layout>
        <c:manualLayout>
          <c:xMode val="edge"/>
          <c:yMode val="edge"/>
          <c:x val="0.81207491582491587"/>
          <c:y val="7.0373412698412713E-2"/>
          <c:w val="0.17509680134680133"/>
          <c:h val="0.8894912698412698"/>
        </c:manualLayout>
      </c:layout>
      <c:overlay val="0"/>
    </c:legend>
    <c:plotVisOnly val="1"/>
    <c:dispBlanksAs val="gap"/>
    <c:showDLblsOverMax val="0"/>
  </c:chart>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522685185185214E-2"/>
          <c:y val="3.5880555555555561E-2"/>
          <c:w val="0.88413935185185177"/>
          <c:h val="0.6469128472222222"/>
        </c:manualLayout>
      </c:layout>
      <c:lineChart>
        <c:grouping val="standard"/>
        <c:varyColors val="0"/>
        <c:ser>
          <c:idx val="4"/>
          <c:order val="0"/>
          <c:tx>
            <c:strRef>
              <c:f>'Fig 2.74'!$B$7</c:f>
              <c:strCache>
                <c:ptCount val="1"/>
                <c:pt idx="0">
                  <c:v>Hommes (observé)</c:v>
                </c:pt>
              </c:strCache>
            </c:strRef>
          </c:tx>
          <c:spPr>
            <a:ln w="31750" cap="flat">
              <a:solidFill>
                <a:schemeClr val="accent6">
                  <a:lumMod val="75000"/>
                </a:schemeClr>
              </a:solidFill>
              <a:prstDash val="solid"/>
              <a:round/>
            </a:ln>
          </c:spPr>
          <c:marker>
            <c:symbol val="none"/>
          </c:marker>
          <c:cat>
            <c:numRef>
              <c:f>'Fig 2.74'!$C$4:$BU$4</c:f>
              <c:numCache>
                <c:formatCode>General</c:formatCode>
                <c:ptCount val="71"/>
                <c:pt idx="0">
                  <c:v>1930</c:v>
                </c:pt>
                <c:pt idx="1">
                  <c:v>1931</c:v>
                </c:pt>
                <c:pt idx="2">
                  <c:v>1932</c:v>
                </c:pt>
                <c:pt idx="3">
                  <c:v>1933</c:v>
                </c:pt>
                <c:pt idx="4">
                  <c:v>1934</c:v>
                </c:pt>
                <c:pt idx="5">
                  <c:v>1935</c:v>
                </c:pt>
                <c:pt idx="6">
                  <c:v>1936</c:v>
                </c:pt>
                <c:pt idx="7">
                  <c:v>1937</c:v>
                </c:pt>
                <c:pt idx="8">
                  <c:v>1938</c:v>
                </c:pt>
                <c:pt idx="9">
                  <c:v>1939</c:v>
                </c:pt>
                <c:pt idx="10">
                  <c:v>1940</c:v>
                </c:pt>
                <c:pt idx="11">
                  <c:v>1941</c:v>
                </c:pt>
                <c:pt idx="12">
                  <c:v>1942</c:v>
                </c:pt>
                <c:pt idx="13">
                  <c:v>1943</c:v>
                </c:pt>
                <c:pt idx="14">
                  <c:v>1944</c:v>
                </c:pt>
                <c:pt idx="15">
                  <c:v>1945</c:v>
                </c:pt>
                <c:pt idx="16">
                  <c:v>1946</c:v>
                </c:pt>
                <c:pt idx="17">
                  <c:v>1947</c:v>
                </c:pt>
                <c:pt idx="18">
                  <c:v>1948</c:v>
                </c:pt>
                <c:pt idx="19">
                  <c:v>1949</c:v>
                </c:pt>
                <c:pt idx="20">
                  <c:v>1950</c:v>
                </c:pt>
                <c:pt idx="21">
                  <c:v>1951</c:v>
                </c:pt>
                <c:pt idx="22">
                  <c:v>1952</c:v>
                </c:pt>
                <c:pt idx="23">
                  <c:v>1953</c:v>
                </c:pt>
                <c:pt idx="24">
                  <c:v>1954</c:v>
                </c:pt>
                <c:pt idx="25">
                  <c:v>1955</c:v>
                </c:pt>
                <c:pt idx="26">
                  <c:v>1956</c:v>
                </c:pt>
                <c:pt idx="27">
                  <c:v>1957</c:v>
                </c:pt>
                <c:pt idx="28">
                  <c:v>1958</c:v>
                </c:pt>
                <c:pt idx="29">
                  <c:v>1959</c:v>
                </c:pt>
                <c:pt idx="30">
                  <c:v>1960</c:v>
                </c:pt>
                <c:pt idx="31">
                  <c:v>1961</c:v>
                </c:pt>
                <c:pt idx="32">
                  <c:v>1962</c:v>
                </c:pt>
                <c:pt idx="33">
                  <c:v>1963</c:v>
                </c:pt>
                <c:pt idx="34">
                  <c:v>1964</c:v>
                </c:pt>
                <c:pt idx="35">
                  <c:v>1965</c:v>
                </c:pt>
                <c:pt idx="36">
                  <c:v>1966</c:v>
                </c:pt>
                <c:pt idx="37">
                  <c:v>1967</c:v>
                </c:pt>
                <c:pt idx="38">
                  <c:v>1968</c:v>
                </c:pt>
                <c:pt idx="39">
                  <c:v>1969</c:v>
                </c:pt>
                <c:pt idx="40">
                  <c:v>1970</c:v>
                </c:pt>
                <c:pt idx="41">
                  <c:v>1971</c:v>
                </c:pt>
                <c:pt idx="42">
                  <c:v>1972</c:v>
                </c:pt>
                <c:pt idx="43">
                  <c:v>1973</c:v>
                </c:pt>
                <c:pt idx="44">
                  <c:v>1974</c:v>
                </c:pt>
                <c:pt idx="45">
                  <c:v>1975</c:v>
                </c:pt>
                <c:pt idx="46">
                  <c:v>1976</c:v>
                </c:pt>
                <c:pt idx="47">
                  <c:v>1977</c:v>
                </c:pt>
                <c:pt idx="48">
                  <c:v>1978</c:v>
                </c:pt>
                <c:pt idx="49">
                  <c:v>1979</c:v>
                </c:pt>
                <c:pt idx="50">
                  <c:v>1980</c:v>
                </c:pt>
                <c:pt idx="51">
                  <c:v>1981</c:v>
                </c:pt>
                <c:pt idx="52">
                  <c:v>1982</c:v>
                </c:pt>
                <c:pt idx="53">
                  <c:v>1983</c:v>
                </c:pt>
                <c:pt idx="54">
                  <c:v>1984</c:v>
                </c:pt>
                <c:pt idx="55">
                  <c:v>1985</c:v>
                </c:pt>
                <c:pt idx="56">
                  <c:v>1986</c:v>
                </c:pt>
                <c:pt idx="57">
                  <c:v>1987</c:v>
                </c:pt>
                <c:pt idx="58">
                  <c:v>1988</c:v>
                </c:pt>
                <c:pt idx="59">
                  <c:v>1989</c:v>
                </c:pt>
                <c:pt idx="60">
                  <c:v>1990</c:v>
                </c:pt>
                <c:pt idx="61">
                  <c:v>1991</c:v>
                </c:pt>
                <c:pt idx="62">
                  <c:v>1992</c:v>
                </c:pt>
                <c:pt idx="63">
                  <c:v>1993</c:v>
                </c:pt>
                <c:pt idx="64">
                  <c:v>1994</c:v>
                </c:pt>
                <c:pt idx="65">
                  <c:v>1995</c:v>
                </c:pt>
                <c:pt idx="66">
                  <c:v>1996</c:v>
                </c:pt>
                <c:pt idx="67">
                  <c:v>1997</c:v>
                </c:pt>
                <c:pt idx="68">
                  <c:v>1998</c:v>
                </c:pt>
                <c:pt idx="69">
                  <c:v>1999</c:v>
                </c:pt>
                <c:pt idx="70">
                  <c:v>2000</c:v>
                </c:pt>
              </c:numCache>
            </c:numRef>
          </c:cat>
          <c:val>
            <c:numRef>
              <c:f>'Fig 2.74'!$C$7:$BU$7</c:f>
              <c:numCache>
                <c:formatCode>0.0</c:formatCode>
                <c:ptCount val="71"/>
                <c:pt idx="0">
                  <c:v>59.98038631157695</c:v>
                </c:pt>
                <c:pt idx="2">
                  <c:v>59.851726253946595</c:v>
                </c:pt>
                <c:pt idx="4">
                  <c:v>59.825625348685314</c:v>
                </c:pt>
                <c:pt idx="6">
                  <c:v>59.911161025771214</c:v>
                </c:pt>
                <c:pt idx="8">
                  <c:v>59.983041089405717</c:v>
                </c:pt>
                <c:pt idx="10">
                  <c:v>60.296117051263217</c:v>
                </c:pt>
                <c:pt idx="12">
                  <c:v>60.39455343550852</c:v>
                </c:pt>
                <c:pt idx="13">
                  <c:v>60.406592479599702</c:v>
                </c:pt>
                <c:pt idx="14">
                  <c:v>60.468106869037562</c:v>
                </c:pt>
                <c:pt idx="15">
                  <c:v>60.410457082499825</c:v>
                </c:pt>
                <c:pt idx="16">
                  <c:v>60.175488407950084</c:v>
                </c:pt>
                <c:pt idx="17">
                  <c:v>60.029963014586102</c:v>
                </c:pt>
                <c:pt idx="18">
                  <c:v>59.962487614965546</c:v>
                </c:pt>
              </c:numCache>
            </c:numRef>
          </c:val>
          <c:smooth val="0"/>
          <c:extLst>
            <c:ext xmlns:c16="http://schemas.microsoft.com/office/drawing/2014/chart" uri="{C3380CC4-5D6E-409C-BE32-E72D297353CC}">
              <c16:uniqueId val="{00000000-DDA0-4F91-BCEB-A1A1E921D7F5}"/>
            </c:ext>
          </c:extLst>
        </c:ser>
        <c:ser>
          <c:idx val="2"/>
          <c:order val="1"/>
          <c:tx>
            <c:strRef>
              <c:f>'Fig 2.74'!$B$6</c:f>
              <c:strCache>
                <c:ptCount val="1"/>
                <c:pt idx="0">
                  <c:v>Femmes (observé)</c:v>
                </c:pt>
              </c:strCache>
            </c:strRef>
          </c:tx>
          <c:spPr>
            <a:ln w="31750">
              <a:solidFill>
                <a:schemeClr val="accent4">
                  <a:lumMod val="75000"/>
                </a:schemeClr>
              </a:solidFill>
              <a:prstDash val="solid"/>
            </a:ln>
          </c:spPr>
          <c:marker>
            <c:symbol val="none"/>
          </c:marker>
          <c:cat>
            <c:numRef>
              <c:f>'Fig 2.74'!$C$4:$BU$4</c:f>
              <c:numCache>
                <c:formatCode>General</c:formatCode>
                <c:ptCount val="71"/>
                <c:pt idx="0">
                  <c:v>1930</c:v>
                </c:pt>
                <c:pt idx="1">
                  <c:v>1931</c:v>
                </c:pt>
                <c:pt idx="2">
                  <c:v>1932</c:v>
                </c:pt>
                <c:pt idx="3">
                  <c:v>1933</c:v>
                </c:pt>
                <c:pt idx="4">
                  <c:v>1934</c:v>
                </c:pt>
                <c:pt idx="5">
                  <c:v>1935</c:v>
                </c:pt>
                <c:pt idx="6">
                  <c:v>1936</c:v>
                </c:pt>
                <c:pt idx="7">
                  <c:v>1937</c:v>
                </c:pt>
                <c:pt idx="8">
                  <c:v>1938</c:v>
                </c:pt>
                <c:pt idx="9">
                  <c:v>1939</c:v>
                </c:pt>
                <c:pt idx="10">
                  <c:v>1940</c:v>
                </c:pt>
                <c:pt idx="11">
                  <c:v>1941</c:v>
                </c:pt>
                <c:pt idx="12">
                  <c:v>1942</c:v>
                </c:pt>
                <c:pt idx="13">
                  <c:v>1943</c:v>
                </c:pt>
                <c:pt idx="14">
                  <c:v>1944</c:v>
                </c:pt>
                <c:pt idx="15">
                  <c:v>1945</c:v>
                </c:pt>
                <c:pt idx="16">
                  <c:v>1946</c:v>
                </c:pt>
                <c:pt idx="17">
                  <c:v>1947</c:v>
                </c:pt>
                <c:pt idx="18">
                  <c:v>1948</c:v>
                </c:pt>
                <c:pt idx="19">
                  <c:v>1949</c:v>
                </c:pt>
                <c:pt idx="20">
                  <c:v>1950</c:v>
                </c:pt>
                <c:pt idx="21">
                  <c:v>1951</c:v>
                </c:pt>
                <c:pt idx="22">
                  <c:v>1952</c:v>
                </c:pt>
                <c:pt idx="23">
                  <c:v>1953</c:v>
                </c:pt>
                <c:pt idx="24">
                  <c:v>1954</c:v>
                </c:pt>
                <c:pt idx="25">
                  <c:v>1955</c:v>
                </c:pt>
                <c:pt idx="26">
                  <c:v>1956</c:v>
                </c:pt>
                <c:pt idx="27">
                  <c:v>1957</c:v>
                </c:pt>
                <c:pt idx="28">
                  <c:v>1958</c:v>
                </c:pt>
                <c:pt idx="29">
                  <c:v>1959</c:v>
                </c:pt>
                <c:pt idx="30">
                  <c:v>1960</c:v>
                </c:pt>
                <c:pt idx="31">
                  <c:v>1961</c:v>
                </c:pt>
                <c:pt idx="32">
                  <c:v>1962</c:v>
                </c:pt>
                <c:pt idx="33">
                  <c:v>1963</c:v>
                </c:pt>
                <c:pt idx="34">
                  <c:v>1964</c:v>
                </c:pt>
                <c:pt idx="35">
                  <c:v>1965</c:v>
                </c:pt>
                <c:pt idx="36">
                  <c:v>1966</c:v>
                </c:pt>
                <c:pt idx="37">
                  <c:v>1967</c:v>
                </c:pt>
                <c:pt idx="38">
                  <c:v>1968</c:v>
                </c:pt>
                <c:pt idx="39">
                  <c:v>1969</c:v>
                </c:pt>
                <c:pt idx="40">
                  <c:v>1970</c:v>
                </c:pt>
                <c:pt idx="41">
                  <c:v>1971</c:v>
                </c:pt>
                <c:pt idx="42">
                  <c:v>1972</c:v>
                </c:pt>
                <c:pt idx="43">
                  <c:v>1973</c:v>
                </c:pt>
                <c:pt idx="44">
                  <c:v>1974</c:v>
                </c:pt>
                <c:pt idx="45">
                  <c:v>1975</c:v>
                </c:pt>
                <c:pt idx="46">
                  <c:v>1976</c:v>
                </c:pt>
                <c:pt idx="47">
                  <c:v>1977</c:v>
                </c:pt>
                <c:pt idx="48">
                  <c:v>1978</c:v>
                </c:pt>
                <c:pt idx="49">
                  <c:v>1979</c:v>
                </c:pt>
                <c:pt idx="50">
                  <c:v>1980</c:v>
                </c:pt>
                <c:pt idx="51">
                  <c:v>1981</c:v>
                </c:pt>
                <c:pt idx="52">
                  <c:v>1982</c:v>
                </c:pt>
                <c:pt idx="53">
                  <c:v>1983</c:v>
                </c:pt>
                <c:pt idx="54">
                  <c:v>1984</c:v>
                </c:pt>
                <c:pt idx="55">
                  <c:v>1985</c:v>
                </c:pt>
                <c:pt idx="56">
                  <c:v>1986</c:v>
                </c:pt>
                <c:pt idx="57">
                  <c:v>1987</c:v>
                </c:pt>
                <c:pt idx="58">
                  <c:v>1988</c:v>
                </c:pt>
                <c:pt idx="59">
                  <c:v>1989</c:v>
                </c:pt>
                <c:pt idx="60">
                  <c:v>1990</c:v>
                </c:pt>
                <c:pt idx="61">
                  <c:v>1991</c:v>
                </c:pt>
                <c:pt idx="62">
                  <c:v>1992</c:v>
                </c:pt>
                <c:pt idx="63">
                  <c:v>1993</c:v>
                </c:pt>
                <c:pt idx="64">
                  <c:v>1994</c:v>
                </c:pt>
                <c:pt idx="65">
                  <c:v>1995</c:v>
                </c:pt>
                <c:pt idx="66">
                  <c:v>1996</c:v>
                </c:pt>
                <c:pt idx="67">
                  <c:v>1997</c:v>
                </c:pt>
                <c:pt idx="68">
                  <c:v>1998</c:v>
                </c:pt>
                <c:pt idx="69">
                  <c:v>1999</c:v>
                </c:pt>
                <c:pt idx="70">
                  <c:v>2000</c:v>
                </c:pt>
              </c:numCache>
            </c:numRef>
          </c:cat>
          <c:val>
            <c:numRef>
              <c:f>'Fig 2.74'!$C$6:$BU$6</c:f>
              <c:numCache>
                <c:formatCode>0.0</c:formatCode>
                <c:ptCount val="71"/>
                <c:pt idx="0">
                  <c:v>61.605960270882726</c:v>
                </c:pt>
                <c:pt idx="2">
                  <c:v>61.511620299671463</c:v>
                </c:pt>
                <c:pt idx="4">
                  <c:v>61.531879113039196</c:v>
                </c:pt>
                <c:pt idx="6">
                  <c:v>61.523871130118735</c:v>
                </c:pt>
                <c:pt idx="8">
                  <c:v>61.374137327314585</c:v>
                </c:pt>
                <c:pt idx="10">
                  <c:v>61.434496345608366</c:v>
                </c:pt>
                <c:pt idx="12">
                  <c:v>61.321646049478829</c:v>
                </c:pt>
                <c:pt idx="13">
                  <c:v>61.239513821941223</c:v>
                </c:pt>
                <c:pt idx="14">
                  <c:v>61.273072240553503</c:v>
                </c:pt>
                <c:pt idx="15">
                  <c:v>61.281988389862661</c:v>
                </c:pt>
                <c:pt idx="16">
                  <c:v>61.058129625617369</c:v>
                </c:pt>
                <c:pt idx="17">
                  <c:v>60.941073052729863</c:v>
                </c:pt>
                <c:pt idx="18">
                  <c:v>60.890848234956842</c:v>
                </c:pt>
              </c:numCache>
            </c:numRef>
          </c:val>
          <c:smooth val="0"/>
          <c:extLst>
            <c:ext xmlns:c16="http://schemas.microsoft.com/office/drawing/2014/chart" uri="{C3380CC4-5D6E-409C-BE32-E72D297353CC}">
              <c16:uniqueId val="{00000001-DDA0-4F91-BCEB-A1A1E921D7F5}"/>
            </c:ext>
          </c:extLst>
        </c:ser>
        <c:ser>
          <c:idx val="1"/>
          <c:order val="3"/>
          <c:tx>
            <c:strRef>
              <c:f>'Fig 2.74'!$B$10</c:f>
              <c:strCache>
                <c:ptCount val="1"/>
                <c:pt idx="0">
                  <c:v>Hommes (projeté)</c:v>
                </c:pt>
              </c:strCache>
            </c:strRef>
          </c:tx>
          <c:spPr>
            <a:ln w="15875">
              <a:solidFill>
                <a:schemeClr val="accent6">
                  <a:lumMod val="75000"/>
                </a:schemeClr>
              </a:solidFill>
              <a:prstDash val="solid"/>
            </a:ln>
          </c:spPr>
          <c:marker>
            <c:symbol val="none"/>
          </c:marker>
          <c:cat>
            <c:numRef>
              <c:f>'Fig 2.74'!$C$4:$BU$4</c:f>
              <c:numCache>
                <c:formatCode>General</c:formatCode>
                <c:ptCount val="71"/>
                <c:pt idx="0">
                  <c:v>1930</c:v>
                </c:pt>
                <c:pt idx="1">
                  <c:v>1931</c:v>
                </c:pt>
                <c:pt idx="2">
                  <c:v>1932</c:v>
                </c:pt>
                <c:pt idx="3">
                  <c:v>1933</c:v>
                </c:pt>
                <c:pt idx="4">
                  <c:v>1934</c:v>
                </c:pt>
                <c:pt idx="5">
                  <c:v>1935</c:v>
                </c:pt>
                <c:pt idx="6">
                  <c:v>1936</c:v>
                </c:pt>
                <c:pt idx="7">
                  <c:v>1937</c:v>
                </c:pt>
                <c:pt idx="8">
                  <c:v>1938</c:v>
                </c:pt>
                <c:pt idx="9">
                  <c:v>1939</c:v>
                </c:pt>
                <c:pt idx="10">
                  <c:v>1940</c:v>
                </c:pt>
                <c:pt idx="11">
                  <c:v>1941</c:v>
                </c:pt>
                <c:pt idx="12">
                  <c:v>1942</c:v>
                </c:pt>
                <c:pt idx="13">
                  <c:v>1943</c:v>
                </c:pt>
                <c:pt idx="14">
                  <c:v>1944</c:v>
                </c:pt>
                <c:pt idx="15">
                  <c:v>1945</c:v>
                </c:pt>
                <c:pt idx="16">
                  <c:v>1946</c:v>
                </c:pt>
                <c:pt idx="17">
                  <c:v>1947</c:v>
                </c:pt>
                <c:pt idx="18">
                  <c:v>1948</c:v>
                </c:pt>
                <c:pt idx="19">
                  <c:v>1949</c:v>
                </c:pt>
                <c:pt idx="20">
                  <c:v>1950</c:v>
                </c:pt>
                <c:pt idx="21">
                  <c:v>1951</c:v>
                </c:pt>
                <c:pt idx="22">
                  <c:v>1952</c:v>
                </c:pt>
                <c:pt idx="23">
                  <c:v>1953</c:v>
                </c:pt>
                <c:pt idx="24">
                  <c:v>1954</c:v>
                </c:pt>
                <c:pt idx="25">
                  <c:v>1955</c:v>
                </c:pt>
                <c:pt idx="26">
                  <c:v>1956</c:v>
                </c:pt>
                <c:pt idx="27">
                  <c:v>1957</c:v>
                </c:pt>
                <c:pt idx="28">
                  <c:v>1958</c:v>
                </c:pt>
                <c:pt idx="29">
                  <c:v>1959</c:v>
                </c:pt>
                <c:pt idx="30">
                  <c:v>1960</c:v>
                </c:pt>
                <c:pt idx="31">
                  <c:v>1961</c:v>
                </c:pt>
                <c:pt idx="32">
                  <c:v>1962</c:v>
                </c:pt>
                <c:pt idx="33">
                  <c:v>1963</c:v>
                </c:pt>
                <c:pt idx="34">
                  <c:v>1964</c:v>
                </c:pt>
                <c:pt idx="35">
                  <c:v>1965</c:v>
                </c:pt>
                <c:pt idx="36">
                  <c:v>1966</c:v>
                </c:pt>
                <c:pt idx="37">
                  <c:v>1967</c:v>
                </c:pt>
                <c:pt idx="38">
                  <c:v>1968</c:v>
                </c:pt>
                <c:pt idx="39">
                  <c:v>1969</c:v>
                </c:pt>
                <c:pt idx="40">
                  <c:v>1970</c:v>
                </c:pt>
                <c:pt idx="41">
                  <c:v>1971</c:v>
                </c:pt>
                <c:pt idx="42">
                  <c:v>1972</c:v>
                </c:pt>
                <c:pt idx="43">
                  <c:v>1973</c:v>
                </c:pt>
                <c:pt idx="44">
                  <c:v>1974</c:v>
                </c:pt>
                <c:pt idx="45">
                  <c:v>1975</c:v>
                </c:pt>
                <c:pt idx="46">
                  <c:v>1976</c:v>
                </c:pt>
                <c:pt idx="47">
                  <c:v>1977</c:v>
                </c:pt>
                <c:pt idx="48">
                  <c:v>1978</c:v>
                </c:pt>
                <c:pt idx="49">
                  <c:v>1979</c:v>
                </c:pt>
                <c:pt idx="50">
                  <c:v>1980</c:v>
                </c:pt>
                <c:pt idx="51">
                  <c:v>1981</c:v>
                </c:pt>
                <c:pt idx="52">
                  <c:v>1982</c:v>
                </c:pt>
                <c:pt idx="53">
                  <c:v>1983</c:v>
                </c:pt>
                <c:pt idx="54">
                  <c:v>1984</c:v>
                </c:pt>
                <c:pt idx="55">
                  <c:v>1985</c:v>
                </c:pt>
                <c:pt idx="56">
                  <c:v>1986</c:v>
                </c:pt>
                <c:pt idx="57">
                  <c:v>1987</c:v>
                </c:pt>
                <c:pt idx="58">
                  <c:v>1988</c:v>
                </c:pt>
                <c:pt idx="59">
                  <c:v>1989</c:v>
                </c:pt>
                <c:pt idx="60">
                  <c:v>1990</c:v>
                </c:pt>
                <c:pt idx="61">
                  <c:v>1991</c:v>
                </c:pt>
                <c:pt idx="62">
                  <c:v>1992</c:v>
                </c:pt>
                <c:pt idx="63">
                  <c:v>1993</c:v>
                </c:pt>
                <c:pt idx="64">
                  <c:v>1994</c:v>
                </c:pt>
                <c:pt idx="65">
                  <c:v>1995</c:v>
                </c:pt>
                <c:pt idx="66">
                  <c:v>1996</c:v>
                </c:pt>
                <c:pt idx="67">
                  <c:v>1997</c:v>
                </c:pt>
                <c:pt idx="68">
                  <c:v>1998</c:v>
                </c:pt>
                <c:pt idx="69">
                  <c:v>1999</c:v>
                </c:pt>
                <c:pt idx="70">
                  <c:v>2000</c:v>
                </c:pt>
              </c:numCache>
            </c:numRef>
          </c:cat>
          <c:val>
            <c:numRef>
              <c:f>'Fig 2.74'!$C$10:$BU$10</c:f>
              <c:numCache>
                <c:formatCode>General</c:formatCode>
                <c:ptCount val="71"/>
                <c:pt idx="18" formatCode="0.0">
                  <c:v>59.962487614965546</c:v>
                </c:pt>
                <c:pt idx="19" formatCode="0.0">
                  <c:v>59.904779789383063</c:v>
                </c:pt>
                <c:pt idx="20" formatCode="0.0">
                  <c:v>60.108029461968385</c:v>
                </c:pt>
                <c:pt idx="21" formatCode="0.0">
                  <c:v>60.20947353342995</c:v>
                </c:pt>
                <c:pt idx="22" formatCode="0.0">
                  <c:v>60.604859178510104</c:v>
                </c:pt>
                <c:pt idx="23" formatCode="0.0">
                  <c:v>61.043491295592709</c:v>
                </c:pt>
                <c:pt idx="24" formatCode="0.0">
                  <c:v>61.315509183031082</c:v>
                </c:pt>
                <c:pt idx="25" formatCode="0.0">
                  <c:v>61.557909513805207</c:v>
                </c:pt>
                <c:pt idx="26" formatCode="0.0">
                  <c:v>61.694641508900908</c:v>
                </c:pt>
                <c:pt idx="27" formatCode="0.0">
                  <c:v>61.852366379204753</c:v>
                </c:pt>
                <c:pt idx="28" formatCode="0.0">
                  <c:v>61.850849585860004</c:v>
                </c:pt>
                <c:pt idx="29" formatCode="0.0">
                  <c:v>61.873891605050375</c:v>
                </c:pt>
                <c:pt idx="30" formatCode="0.0">
                  <c:v>61.984305021749641</c:v>
                </c:pt>
                <c:pt idx="31" formatCode="0.0">
                  <c:v>62.122595506772811</c:v>
                </c:pt>
                <c:pt idx="32" formatCode="0.0">
                  <c:v>62.324760379259914</c:v>
                </c:pt>
                <c:pt idx="33" formatCode="0.0">
                  <c:v>62.43445091611413</c:v>
                </c:pt>
                <c:pt idx="34" formatCode="0.0">
                  <c:v>62.633648356426065</c:v>
                </c:pt>
                <c:pt idx="35" formatCode="0.0">
                  <c:v>62.78548448344938</c:v>
                </c:pt>
                <c:pt idx="36" formatCode="0.0">
                  <c:v>62.975431077680284</c:v>
                </c:pt>
                <c:pt idx="37" formatCode="0.0">
                  <c:v>63.136802084325517</c:v>
                </c:pt>
                <c:pt idx="38" formatCode="0.0">
                  <c:v>63.249487877528829</c:v>
                </c:pt>
                <c:pt idx="39" formatCode="0.0">
                  <c:v>63.290926479828336</c:v>
                </c:pt>
                <c:pt idx="40" formatCode="0.0">
                  <c:v>63.410284925996393</c:v>
                </c:pt>
                <c:pt idx="41" formatCode="0.0">
                  <c:v>63.4549777246351</c:v>
                </c:pt>
                <c:pt idx="42" formatCode="0.0">
                  <c:v>63.577739957399622</c:v>
                </c:pt>
                <c:pt idx="43" formatCode="0.0">
                  <c:v>63.719948191788809</c:v>
                </c:pt>
                <c:pt idx="44" formatCode="0.0">
                  <c:v>63.812719324556404</c:v>
                </c:pt>
                <c:pt idx="45" formatCode="0.0">
                  <c:v>63.862864759342941</c:v>
                </c:pt>
                <c:pt idx="46" formatCode="0.0">
                  <c:v>63.905349772627616</c:v>
                </c:pt>
                <c:pt idx="47" formatCode="0.0">
                  <c:v>63.863775165925475</c:v>
                </c:pt>
                <c:pt idx="48" formatCode="0.0">
                  <c:v>63.922777557304158</c:v>
                </c:pt>
                <c:pt idx="49" formatCode="0.0">
                  <c:v>63.880335384393426</c:v>
                </c:pt>
                <c:pt idx="50" formatCode="0.0">
                  <c:v>63.852535719560137</c:v>
                </c:pt>
                <c:pt idx="51" formatCode="0.0">
                  <c:v>63.814318526790245</c:v>
                </c:pt>
                <c:pt idx="52" formatCode="0.0">
                  <c:v>63.855444228492701</c:v>
                </c:pt>
                <c:pt idx="53" formatCode="0.0">
                  <c:v>63.91946090075411</c:v>
                </c:pt>
                <c:pt idx="54" formatCode="0.0">
                  <c:v>63.903195629601974</c:v>
                </c:pt>
                <c:pt idx="55" formatCode="0.0">
                  <c:v>63.971296917088601</c:v>
                </c:pt>
                <c:pt idx="56" formatCode="0.0">
                  <c:v>63.976643107481721</c:v>
                </c:pt>
                <c:pt idx="57" formatCode="0.0">
                  <c:v>64.009826014066547</c:v>
                </c:pt>
                <c:pt idx="58" formatCode="0.0">
                  <c:v>64.044652693866183</c:v>
                </c:pt>
                <c:pt idx="59" formatCode="0.0">
                  <c:v>64.032961768248285</c:v>
                </c:pt>
                <c:pt idx="60" formatCode="0.0">
                  <c:v>64.056712420024951</c:v>
                </c:pt>
                <c:pt idx="61" formatCode="0.0">
                  <c:v>63.99790745717776</c:v>
                </c:pt>
                <c:pt idx="62" formatCode="0.0">
                  <c:v>63.969799960378673</c:v>
                </c:pt>
                <c:pt idx="63" formatCode="0.0">
                  <c:v>63.931843087012439</c:v>
                </c:pt>
                <c:pt idx="64" formatCode="0.0">
                  <c:v>63.954183810905143</c:v>
                </c:pt>
                <c:pt idx="65" formatCode="0.0">
                  <c:v>63.991615131080763</c:v>
                </c:pt>
                <c:pt idx="66" formatCode="0.0">
                  <c:v>64.233636230267209</c:v>
                </c:pt>
                <c:pt idx="67" formatCode="0.0">
                  <c:v>64.349788803442621</c:v>
                </c:pt>
                <c:pt idx="68" formatCode="0.0">
                  <c:v>64.335578491109672</c:v>
                </c:pt>
                <c:pt idx="69" formatCode="0.0">
                  <c:v>64.23118143673706</c:v>
                </c:pt>
                <c:pt idx="70" formatCode="0.0">
                  <c:v>64.152705228652763</c:v>
                </c:pt>
              </c:numCache>
            </c:numRef>
          </c:val>
          <c:smooth val="0"/>
          <c:extLst>
            <c:ext xmlns:c16="http://schemas.microsoft.com/office/drawing/2014/chart" uri="{C3380CC4-5D6E-409C-BE32-E72D297353CC}">
              <c16:uniqueId val="{00000002-DDA0-4F91-BCEB-A1A1E921D7F5}"/>
            </c:ext>
          </c:extLst>
        </c:ser>
        <c:ser>
          <c:idx val="0"/>
          <c:order val="4"/>
          <c:tx>
            <c:strRef>
              <c:f>'Fig 2.74'!$B$9</c:f>
              <c:strCache>
                <c:ptCount val="1"/>
                <c:pt idx="0">
                  <c:v>Femmes (projeté)</c:v>
                </c:pt>
              </c:strCache>
            </c:strRef>
          </c:tx>
          <c:spPr>
            <a:ln w="15875">
              <a:solidFill>
                <a:schemeClr val="accent4">
                  <a:lumMod val="75000"/>
                </a:schemeClr>
              </a:solidFill>
            </a:ln>
          </c:spPr>
          <c:marker>
            <c:symbol val="none"/>
          </c:marker>
          <c:cat>
            <c:numRef>
              <c:f>'Fig 2.74'!$C$4:$BU$4</c:f>
              <c:numCache>
                <c:formatCode>General</c:formatCode>
                <c:ptCount val="71"/>
                <c:pt idx="0">
                  <c:v>1930</c:v>
                </c:pt>
                <c:pt idx="1">
                  <c:v>1931</c:v>
                </c:pt>
                <c:pt idx="2">
                  <c:v>1932</c:v>
                </c:pt>
                <c:pt idx="3">
                  <c:v>1933</c:v>
                </c:pt>
                <c:pt idx="4">
                  <c:v>1934</c:v>
                </c:pt>
                <c:pt idx="5">
                  <c:v>1935</c:v>
                </c:pt>
                <c:pt idx="6">
                  <c:v>1936</c:v>
                </c:pt>
                <c:pt idx="7">
                  <c:v>1937</c:v>
                </c:pt>
                <c:pt idx="8">
                  <c:v>1938</c:v>
                </c:pt>
                <c:pt idx="9">
                  <c:v>1939</c:v>
                </c:pt>
                <c:pt idx="10">
                  <c:v>1940</c:v>
                </c:pt>
                <c:pt idx="11">
                  <c:v>1941</c:v>
                </c:pt>
                <c:pt idx="12">
                  <c:v>1942</c:v>
                </c:pt>
                <c:pt idx="13">
                  <c:v>1943</c:v>
                </c:pt>
                <c:pt idx="14">
                  <c:v>1944</c:v>
                </c:pt>
                <c:pt idx="15">
                  <c:v>1945</c:v>
                </c:pt>
                <c:pt idx="16">
                  <c:v>1946</c:v>
                </c:pt>
                <c:pt idx="17">
                  <c:v>1947</c:v>
                </c:pt>
                <c:pt idx="18">
                  <c:v>1948</c:v>
                </c:pt>
                <c:pt idx="19">
                  <c:v>1949</c:v>
                </c:pt>
                <c:pt idx="20">
                  <c:v>1950</c:v>
                </c:pt>
                <c:pt idx="21">
                  <c:v>1951</c:v>
                </c:pt>
                <c:pt idx="22">
                  <c:v>1952</c:v>
                </c:pt>
                <c:pt idx="23">
                  <c:v>1953</c:v>
                </c:pt>
                <c:pt idx="24">
                  <c:v>1954</c:v>
                </c:pt>
                <c:pt idx="25">
                  <c:v>1955</c:v>
                </c:pt>
                <c:pt idx="26">
                  <c:v>1956</c:v>
                </c:pt>
                <c:pt idx="27">
                  <c:v>1957</c:v>
                </c:pt>
                <c:pt idx="28">
                  <c:v>1958</c:v>
                </c:pt>
                <c:pt idx="29">
                  <c:v>1959</c:v>
                </c:pt>
                <c:pt idx="30">
                  <c:v>1960</c:v>
                </c:pt>
                <c:pt idx="31">
                  <c:v>1961</c:v>
                </c:pt>
                <c:pt idx="32">
                  <c:v>1962</c:v>
                </c:pt>
                <c:pt idx="33">
                  <c:v>1963</c:v>
                </c:pt>
                <c:pt idx="34">
                  <c:v>1964</c:v>
                </c:pt>
                <c:pt idx="35">
                  <c:v>1965</c:v>
                </c:pt>
                <c:pt idx="36">
                  <c:v>1966</c:v>
                </c:pt>
                <c:pt idx="37">
                  <c:v>1967</c:v>
                </c:pt>
                <c:pt idx="38">
                  <c:v>1968</c:v>
                </c:pt>
                <c:pt idx="39">
                  <c:v>1969</c:v>
                </c:pt>
                <c:pt idx="40">
                  <c:v>1970</c:v>
                </c:pt>
                <c:pt idx="41">
                  <c:v>1971</c:v>
                </c:pt>
                <c:pt idx="42">
                  <c:v>1972</c:v>
                </c:pt>
                <c:pt idx="43">
                  <c:v>1973</c:v>
                </c:pt>
                <c:pt idx="44">
                  <c:v>1974</c:v>
                </c:pt>
                <c:pt idx="45">
                  <c:v>1975</c:v>
                </c:pt>
                <c:pt idx="46">
                  <c:v>1976</c:v>
                </c:pt>
                <c:pt idx="47">
                  <c:v>1977</c:v>
                </c:pt>
                <c:pt idx="48">
                  <c:v>1978</c:v>
                </c:pt>
                <c:pt idx="49">
                  <c:v>1979</c:v>
                </c:pt>
                <c:pt idx="50">
                  <c:v>1980</c:v>
                </c:pt>
                <c:pt idx="51">
                  <c:v>1981</c:v>
                </c:pt>
                <c:pt idx="52">
                  <c:v>1982</c:v>
                </c:pt>
                <c:pt idx="53">
                  <c:v>1983</c:v>
                </c:pt>
                <c:pt idx="54">
                  <c:v>1984</c:v>
                </c:pt>
                <c:pt idx="55">
                  <c:v>1985</c:v>
                </c:pt>
                <c:pt idx="56">
                  <c:v>1986</c:v>
                </c:pt>
                <c:pt idx="57">
                  <c:v>1987</c:v>
                </c:pt>
                <c:pt idx="58">
                  <c:v>1988</c:v>
                </c:pt>
                <c:pt idx="59">
                  <c:v>1989</c:v>
                </c:pt>
                <c:pt idx="60">
                  <c:v>1990</c:v>
                </c:pt>
                <c:pt idx="61">
                  <c:v>1991</c:v>
                </c:pt>
                <c:pt idx="62">
                  <c:v>1992</c:v>
                </c:pt>
                <c:pt idx="63">
                  <c:v>1993</c:v>
                </c:pt>
                <c:pt idx="64">
                  <c:v>1994</c:v>
                </c:pt>
                <c:pt idx="65">
                  <c:v>1995</c:v>
                </c:pt>
                <c:pt idx="66">
                  <c:v>1996</c:v>
                </c:pt>
                <c:pt idx="67">
                  <c:v>1997</c:v>
                </c:pt>
                <c:pt idx="68">
                  <c:v>1998</c:v>
                </c:pt>
                <c:pt idx="69">
                  <c:v>1999</c:v>
                </c:pt>
                <c:pt idx="70">
                  <c:v>2000</c:v>
                </c:pt>
              </c:numCache>
            </c:numRef>
          </c:cat>
          <c:val>
            <c:numRef>
              <c:f>'Fig 2.74'!$C$9:$BU$9</c:f>
              <c:numCache>
                <c:formatCode>0.0</c:formatCode>
                <c:ptCount val="71"/>
                <c:pt idx="18">
                  <c:v>60.890848234956842</c:v>
                </c:pt>
                <c:pt idx="19">
                  <c:v>60.823752089641246</c:v>
                </c:pt>
                <c:pt idx="20">
                  <c:v>60.855980497642079</c:v>
                </c:pt>
                <c:pt idx="21">
                  <c:v>61.046605514553676</c:v>
                </c:pt>
                <c:pt idx="22">
                  <c:v>61.493352670490822</c:v>
                </c:pt>
                <c:pt idx="23">
                  <c:v>61.785614802793177</c:v>
                </c:pt>
                <c:pt idx="24">
                  <c:v>62.039893230425299</c:v>
                </c:pt>
                <c:pt idx="25">
                  <c:v>62.295280116196821</c:v>
                </c:pt>
                <c:pt idx="26">
                  <c:v>62.514743666181758</c:v>
                </c:pt>
                <c:pt idx="27">
                  <c:v>62.558006575303786</c:v>
                </c:pt>
                <c:pt idx="28">
                  <c:v>62.573446769615998</c:v>
                </c:pt>
                <c:pt idx="29">
                  <c:v>62.726833013205678</c:v>
                </c:pt>
                <c:pt idx="30">
                  <c:v>62.729767370234697</c:v>
                </c:pt>
                <c:pt idx="31">
                  <c:v>62.810335398197992</c:v>
                </c:pt>
                <c:pt idx="32">
                  <c:v>62.989641010581522</c:v>
                </c:pt>
                <c:pt idx="33">
                  <c:v>63.078518798042914</c:v>
                </c:pt>
                <c:pt idx="34">
                  <c:v>63.217567658268003</c:v>
                </c:pt>
                <c:pt idx="35">
                  <c:v>63.310198895173187</c:v>
                </c:pt>
                <c:pt idx="36">
                  <c:v>63.398382388653836</c:v>
                </c:pt>
                <c:pt idx="37">
                  <c:v>63.516263424608795</c:v>
                </c:pt>
                <c:pt idx="38">
                  <c:v>63.585713953187479</c:v>
                </c:pt>
                <c:pt idx="39">
                  <c:v>63.58379961048292</c:v>
                </c:pt>
                <c:pt idx="40">
                  <c:v>63.664975228891876</c:v>
                </c:pt>
                <c:pt idx="41">
                  <c:v>63.677615807339322</c:v>
                </c:pt>
                <c:pt idx="42">
                  <c:v>63.789228167672015</c:v>
                </c:pt>
                <c:pt idx="43">
                  <c:v>63.837931611925654</c:v>
                </c:pt>
                <c:pt idx="44">
                  <c:v>63.88478914835072</c:v>
                </c:pt>
                <c:pt idx="45">
                  <c:v>63.927648704968242</c:v>
                </c:pt>
                <c:pt idx="46">
                  <c:v>63.938710920255872</c:v>
                </c:pt>
                <c:pt idx="47">
                  <c:v>63.886715900101372</c:v>
                </c:pt>
                <c:pt idx="48">
                  <c:v>63.882868279860148</c:v>
                </c:pt>
                <c:pt idx="49">
                  <c:v>63.884034098406985</c:v>
                </c:pt>
                <c:pt idx="50">
                  <c:v>63.826506292726641</c:v>
                </c:pt>
                <c:pt idx="51">
                  <c:v>63.799504151317677</c:v>
                </c:pt>
                <c:pt idx="52">
                  <c:v>63.819904785189657</c:v>
                </c:pt>
                <c:pt idx="53">
                  <c:v>63.873390281352073</c:v>
                </c:pt>
                <c:pt idx="54">
                  <c:v>63.889753819220346</c:v>
                </c:pt>
                <c:pt idx="55">
                  <c:v>63.918063354325668</c:v>
                </c:pt>
                <c:pt idx="56">
                  <c:v>63.977440762349552</c:v>
                </c:pt>
                <c:pt idx="57">
                  <c:v>63.974271513504718</c:v>
                </c:pt>
                <c:pt idx="58">
                  <c:v>63.983508307324229</c:v>
                </c:pt>
                <c:pt idx="59">
                  <c:v>63.977825977034627</c:v>
                </c:pt>
                <c:pt idx="60">
                  <c:v>63.971323322677328</c:v>
                </c:pt>
                <c:pt idx="61">
                  <c:v>63.966184820638361</c:v>
                </c:pt>
                <c:pt idx="62">
                  <c:v>63.926505299229071</c:v>
                </c:pt>
                <c:pt idx="63">
                  <c:v>63.876235689339637</c:v>
                </c:pt>
                <c:pt idx="64">
                  <c:v>63.889290268795897</c:v>
                </c:pt>
                <c:pt idx="65">
                  <c:v>63.921310509464845</c:v>
                </c:pt>
                <c:pt idx="66">
                  <c:v>64.1038218648401</c:v>
                </c:pt>
                <c:pt idx="67">
                  <c:v>64.201343868746577</c:v>
                </c:pt>
                <c:pt idx="68">
                  <c:v>64.149720153722896</c:v>
                </c:pt>
                <c:pt idx="69">
                  <c:v>64.154469392634923</c:v>
                </c:pt>
                <c:pt idx="70">
                  <c:v>64.085807885266149</c:v>
                </c:pt>
              </c:numCache>
            </c:numRef>
          </c:val>
          <c:smooth val="0"/>
          <c:extLst>
            <c:ext xmlns:c16="http://schemas.microsoft.com/office/drawing/2014/chart" uri="{C3380CC4-5D6E-409C-BE32-E72D297353CC}">
              <c16:uniqueId val="{00000003-DDA0-4F91-BCEB-A1A1E921D7F5}"/>
            </c:ext>
          </c:extLst>
        </c:ser>
        <c:dLbls>
          <c:showLegendKey val="0"/>
          <c:showVal val="0"/>
          <c:showCatName val="0"/>
          <c:showSerName val="0"/>
          <c:showPercent val="0"/>
          <c:showBubbleSize val="0"/>
        </c:dLbls>
        <c:marker val="1"/>
        <c:smooth val="0"/>
        <c:axId val="187640064"/>
        <c:axId val="187650432"/>
      </c:lineChart>
      <c:lineChart>
        <c:grouping val="standard"/>
        <c:varyColors val="0"/>
        <c:ser>
          <c:idx val="3"/>
          <c:order val="2"/>
          <c:tx>
            <c:strRef>
              <c:f>'Fig 2.74'!$B$5</c:f>
              <c:strCache>
                <c:ptCount val="1"/>
                <c:pt idx="0">
                  <c:v>Ecart femmes - hommes (observé, échelle de droite)</c:v>
                </c:pt>
              </c:strCache>
            </c:strRef>
          </c:tx>
          <c:spPr>
            <a:ln w="31750" cmpd="sng">
              <a:solidFill>
                <a:schemeClr val="accent3">
                  <a:lumMod val="75000"/>
                </a:schemeClr>
              </a:solidFill>
              <a:prstDash val="solid"/>
            </a:ln>
          </c:spPr>
          <c:marker>
            <c:symbol val="none"/>
          </c:marker>
          <c:cat>
            <c:numRef>
              <c:f>'Fig 2.74'!$C$4:$BU$4</c:f>
              <c:numCache>
                <c:formatCode>General</c:formatCode>
                <c:ptCount val="71"/>
                <c:pt idx="0">
                  <c:v>1930</c:v>
                </c:pt>
                <c:pt idx="1">
                  <c:v>1931</c:v>
                </c:pt>
                <c:pt idx="2">
                  <c:v>1932</c:v>
                </c:pt>
                <c:pt idx="3">
                  <c:v>1933</c:v>
                </c:pt>
                <c:pt idx="4">
                  <c:v>1934</c:v>
                </c:pt>
                <c:pt idx="5">
                  <c:v>1935</c:v>
                </c:pt>
                <c:pt idx="6">
                  <c:v>1936</c:v>
                </c:pt>
                <c:pt idx="7">
                  <c:v>1937</c:v>
                </c:pt>
                <c:pt idx="8">
                  <c:v>1938</c:v>
                </c:pt>
                <c:pt idx="9">
                  <c:v>1939</c:v>
                </c:pt>
                <c:pt idx="10">
                  <c:v>1940</c:v>
                </c:pt>
                <c:pt idx="11">
                  <c:v>1941</c:v>
                </c:pt>
                <c:pt idx="12">
                  <c:v>1942</c:v>
                </c:pt>
                <c:pt idx="13">
                  <c:v>1943</c:v>
                </c:pt>
                <c:pt idx="14">
                  <c:v>1944</c:v>
                </c:pt>
                <c:pt idx="15">
                  <c:v>1945</c:v>
                </c:pt>
                <c:pt idx="16">
                  <c:v>1946</c:v>
                </c:pt>
                <c:pt idx="17">
                  <c:v>1947</c:v>
                </c:pt>
                <c:pt idx="18">
                  <c:v>1948</c:v>
                </c:pt>
                <c:pt idx="19">
                  <c:v>1949</c:v>
                </c:pt>
                <c:pt idx="20">
                  <c:v>1950</c:v>
                </c:pt>
                <c:pt idx="21">
                  <c:v>1951</c:v>
                </c:pt>
                <c:pt idx="22">
                  <c:v>1952</c:v>
                </c:pt>
                <c:pt idx="23">
                  <c:v>1953</c:v>
                </c:pt>
                <c:pt idx="24">
                  <c:v>1954</c:v>
                </c:pt>
                <c:pt idx="25">
                  <c:v>1955</c:v>
                </c:pt>
                <c:pt idx="26">
                  <c:v>1956</c:v>
                </c:pt>
                <c:pt idx="27">
                  <c:v>1957</c:v>
                </c:pt>
                <c:pt idx="28">
                  <c:v>1958</c:v>
                </c:pt>
                <c:pt idx="29">
                  <c:v>1959</c:v>
                </c:pt>
                <c:pt idx="30">
                  <c:v>1960</c:v>
                </c:pt>
                <c:pt idx="31">
                  <c:v>1961</c:v>
                </c:pt>
                <c:pt idx="32">
                  <c:v>1962</c:v>
                </c:pt>
                <c:pt idx="33">
                  <c:v>1963</c:v>
                </c:pt>
                <c:pt idx="34">
                  <c:v>1964</c:v>
                </c:pt>
                <c:pt idx="35">
                  <c:v>1965</c:v>
                </c:pt>
                <c:pt idx="36">
                  <c:v>1966</c:v>
                </c:pt>
                <c:pt idx="37">
                  <c:v>1967</c:v>
                </c:pt>
                <c:pt idx="38">
                  <c:v>1968</c:v>
                </c:pt>
                <c:pt idx="39">
                  <c:v>1969</c:v>
                </c:pt>
                <c:pt idx="40">
                  <c:v>1970</c:v>
                </c:pt>
                <c:pt idx="41">
                  <c:v>1971</c:v>
                </c:pt>
                <c:pt idx="42">
                  <c:v>1972</c:v>
                </c:pt>
                <c:pt idx="43">
                  <c:v>1973</c:v>
                </c:pt>
                <c:pt idx="44">
                  <c:v>1974</c:v>
                </c:pt>
                <c:pt idx="45">
                  <c:v>1975</c:v>
                </c:pt>
                <c:pt idx="46">
                  <c:v>1976</c:v>
                </c:pt>
                <c:pt idx="47">
                  <c:v>1977</c:v>
                </c:pt>
                <c:pt idx="48">
                  <c:v>1978</c:v>
                </c:pt>
                <c:pt idx="49">
                  <c:v>1979</c:v>
                </c:pt>
                <c:pt idx="50">
                  <c:v>1980</c:v>
                </c:pt>
                <c:pt idx="51">
                  <c:v>1981</c:v>
                </c:pt>
                <c:pt idx="52">
                  <c:v>1982</c:v>
                </c:pt>
                <c:pt idx="53">
                  <c:v>1983</c:v>
                </c:pt>
                <c:pt idx="54">
                  <c:v>1984</c:v>
                </c:pt>
                <c:pt idx="55">
                  <c:v>1985</c:v>
                </c:pt>
                <c:pt idx="56">
                  <c:v>1986</c:v>
                </c:pt>
                <c:pt idx="57">
                  <c:v>1987</c:v>
                </c:pt>
                <c:pt idx="58">
                  <c:v>1988</c:v>
                </c:pt>
                <c:pt idx="59">
                  <c:v>1989</c:v>
                </c:pt>
                <c:pt idx="60">
                  <c:v>1990</c:v>
                </c:pt>
                <c:pt idx="61">
                  <c:v>1991</c:v>
                </c:pt>
                <c:pt idx="62">
                  <c:v>1992</c:v>
                </c:pt>
                <c:pt idx="63">
                  <c:v>1993</c:v>
                </c:pt>
                <c:pt idx="64">
                  <c:v>1994</c:v>
                </c:pt>
                <c:pt idx="65">
                  <c:v>1995</c:v>
                </c:pt>
                <c:pt idx="66">
                  <c:v>1996</c:v>
                </c:pt>
                <c:pt idx="67">
                  <c:v>1997</c:v>
                </c:pt>
                <c:pt idx="68">
                  <c:v>1998</c:v>
                </c:pt>
                <c:pt idx="69">
                  <c:v>1999</c:v>
                </c:pt>
                <c:pt idx="70">
                  <c:v>2000</c:v>
                </c:pt>
              </c:numCache>
            </c:numRef>
          </c:cat>
          <c:val>
            <c:numRef>
              <c:f>'Fig 2.74'!$C$5:$BU$5</c:f>
              <c:numCache>
                <c:formatCode>0.0</c:formatCode>
                <c:ptCount val="71"/>
                <c:pt idx="0">
                  <c:v>1.6255739593057728</c:v>
                </c:pt>
                <c:pt idx="2">
                  <c:v>1.6598940457248652</c:v>
                </c:pt>
                <c:pt idx="4">
                  <c:v>1.7062537643538818</c:v>
                </c:pt>
                <c:pt idx="6">
                  <c:v>1.6127101043475176</c:v>
                </c:pt>
                <c:pt idx="8">
                  <c:v>1.391096237908874</c:v>
                </c:pt>
                <c:pt idx="10">
                  <c:v>1.1383792943451549</c:v>
                </c:pt>
                <c:pt idx="12">
                  <c:v>0.92709261397031084</c:v>
                </c:pt>
                <c:pt idx="13">
                  <c:v>0.83292134234152093</c:v>
                </c:pt>
                <c:pt idx="14">
                  <c:v>0.80496537151594261</c:v>
                </c:pt>
                <c:pt idx="15">
                  <c:v>0.87153130736283246</c:v>
                </c:pt>
                <c:pt idx="16">
                  <c:v>0.88264121766728176</c:v>
                </c:pt>
                <c:pt idx="17">
                  <c:v>0.91111003814376113</c:v>
                </c:pt>
                <c:pt idx="18">
                  <c:v>0.92836061999129182</c:v>
                </c:pt>
              </c:numCache>
            </c:numRef>
          </c:val>
          <c:smooth val="0"/>
          <c:extLst>
            <c:ext xmlns:c16="http://schemas.microsoft.com/office/drawing/2014/chart" uri="{C3380CC4-5D6E-409C-BE32-E72D297353CC}">
              <c16:uniqueId val="{00000004-DDA0-4F91-BCEB-A1A1E921D7F5}"/>
            </c:ext>
          </c:extLst>
        </c:ser>
        <c:ser>
          <c:idx val="5"/>
          <c:order val="5"/>
          <c:tx>
            <c:strRef>
              <c:f>'Fig 2.74'!$B$8</c:f>
              <c:strCache>
                <c:ptCount val="1"/>
                <c:pt idx="0">
                  <c:v>Ecart femmes - hommes (projeté, échelle de droite)</c:v>
                </c:pt>
              </c:strCache>
            </c:strRef>
          </c:tx>
          <c:spPr>
            <a:ln w="15875">
              <a:solidFill>
                <a:schemeClr val="accent3">
                  <a:lumMod val="75000"/>
                </a:schemeClr>
              </a:solidFill>
              <a:prstDash val="solid"/>
            </a:ln>
          </c:spPr>
          <c:marker>
            <c:symbol val="none"/>
          </c:marker>
          <c:cat>
            <c:numRef>
              <c:f>'Fig 2.74'!$C$4:$BU$4</c:f>
              <c:numCache>
                <c:formatCode>General</c:formatCode>
                <c:ptCount val="71"/>
                <c:pt idx="0">
                  <c:v>1930</c:v>
                </c:pt>
                <c:pt idx="1">
                  <c:v>1931</c:v>
                </c:pt>
                <c:pt idx="2">
                  <c:v>1932</c:v>
                </c:pt>
                <c:pt idx="3">
                  <c:v>1933</c:v>
                </c:pt>
                <c:pt idx="4">
                  <c:v>1934</c:v>
                </c:pt>
                <c:pt idx="5">
                  <c:v>1935</c:v>
                </c:pt>
                <c:pt idx="6">
                  <c:v>1936</c:v>
                </c:pt>
                <c:pt idx="7">
                  <c:v>1937</c:v>
                </c:pt>
                <c:pt idx="8">
                  <c:v>1938</c:v>
                </c:pt>
                <c:pt idx="9">
                  <c:v>1939</c:v>
                </c:pt>
                <c:pt idx="10">
                  <c:v>1940</c:v>
                </c:pt>
                <c:pt idx="11">
                  <c:v>1941</c:v>
                </c:pt>
                <c:pt idx="12">
                  <c:v>1942</c:v>
                </c:pt>
                <c:pt idx="13">
                  <c:v>1943</c:v>
                </c:pt>
                <c:pt idx="14">
                  <c:v>1944</c:v>
                </c:pt>
                <c:pt idx="15">
                  <c:v>1945</c:v>
                </c:pt>
                <c:pt idx="16">
                  <c:v>1946</c:v>
                </c:pt>
                <c:pt idx="17">
                  <c:v>1947</c:v>
                </c:pt>
                <c:pt idx="18">
                  <c:v>1948</c:v>
                </c:pt>
                <c:pt idx="19">
                  <c:v>1949</c:v>
                </c:pt>
                <c:pt idx="20">
                  <c:v>1950</c:v>
                </c:pt>
                <c:pt idx="21">
                  <c:v>1951</c:v>
                </c:pt>
                <c:pt idx="22">
                  <c:v>1952</c:v>
                </c:pt>
                <c:pt idx="23">
                  <c:v>1953</c:v>
                </c:pt>
                <c:pt idx="24">
                  <c:v>1954</c:v>
                </c:pt>
                <c:pt idx="25">
                  <c:v>1955</c:v>
                </c:pt>
                <c:pt idx="26">
                  <c:v>1956</c:v>
                </c:pt>
                <c:pt idx="27">
                  <c:v>1957</c:v>
                </c:pt>
                <c:pt idx="28">
                  <c:v>1958</c:v>
                </c:pt>
                <c:pt idx="29">
                  <c:v>1959</c:v>
                </c:pt>
                <c:pt idx="30">
                  <c:v>1960</c:v>
                </c:pt>
                <c:pt idx="31">
                  <c:v>1961</c:v>
                </c:pt>
                <c:pt idx="32">
                  <c:v>1962</c:v>
                </c:pt>
                <c:pt idx="33">
                  <c:v>1963</c:v>
                </c:pt>
                <c:pt idx="34">
                  <c:v>1964</c:v>
                </c:pt>
                <c:pt idx="35">
                  <c:v>1965</c:v>
                </c:pt>
                <c:pt idx="36">
                  <c:v>1966</c:v>
                </c:pt>
                <c:pt idx="37">
                  <c:v>1967</c:v>
                </c:pt>
                <c:pt idx="38">
                  <c:v>1968</c:v>
                </c:pt>
                <c:pt idx="39">
                  <c:v>1969</c:v>
                </c:pt>
                <c:pt idx="40">
                  <c:v>1970</c:v>
                </c:pt>
                <c:pt idx="41">
                  <c:v>1971</c:v>
                </c:pt>
                <c:pt idx="42">
                  <c:v>1972</c:v>
                </c:pt>
                <c:pt idx="43">
                  <c:v>1973</c:v>
                </c:pt>
                <c:pt idx="44">
                  <c:v>1974</c:v>
                </c:pt>
                <c:pt idx="45">
                  <c:v>1975</c:v>
                </c:pt>
                <c:pt idx="46">
                  <c:v>1976</c:v>
                </c:pt>
                <c:pt idx="47">
                  <c:v>1977</c:v>
                </c:pt>
                <c:pt idx="48">
                  <c:v>1978</c:v>
                </c:pt>
                <c:pt idx="49">
                  <c:v>1979</c:v>
                </c:pt>
                <c:pt idx="50">
                  <c:v>1980</c:v>
                </c:pt>
                <c:pt idx="51">
                  <c:v>1981</c:v>
                </c:pt>
                <c:pt idx="52">
                  <c:v>1982</c:v>
                </c:pt>
                <c:pt idx="53">
                  <c:v>1983</c:v>
                </c:pt>
                <c:pt idx="54">
                  <c:v>1984</c:v>
                </c:pt>
                <c:pt idx="55">
                  <c:v>1985</c:v>
                </c:pt>
                <c:pt idx="56">
                  <c:v>1986</c:v>
                </c:pt>
                <c:pt idx="57">
                  <c:v>1987</c:v>
                </c:pt>
                <c:pt idx="58">
                  <c:v>1988</c:v>
                </c:pt>
                <c:pt idx="59">
                  <c:v>1989</c:v>
                </c:pt>
                <c:pt idx="60">
                  <c:v>1990</c:v>
                </c:pt>
                <c:pt idx="61">
                  <c:v>1991</c:v>
                </c:pt>
                <c:pt idx="62">
                  <c:v>1992</c:v>
                </c:pt>
                <c:pt idx="63">
                  <c:v>1993</c:v>
                </c:pt>
                <c:pt idx="64">
                  <c:v>1994</c:v>
                </c:pt>
                <c:pt idx="65">
                  <c:v>1995</c:v>
                </c:pt>
                <c:pt idx="66">
                  <c:v>1996</c:v>
                </c:pt>
                <c:pt idx="67">
                  <c:v>1997</c:v>
                </c:pt>
                <c:pt idx="68">
                  <c:v>1998</c:v>
                </c:pt>
                <c:pt idx="69">
                  <c:v>1999</c:v>
                </c:pt>
                <c:pt idx="70">
                  <c:v>2000</c:v>
                </c:pt>
              </c:numCache>
            </c:numRef>
          </c:cat>
          <c:val>
            <c:numRef>
              <c:f>'Fig 2.74'!$C$8:$BU$8</c:f>
              <c:numCache>
                <c:formatCode>0.0</c:formatCode>
                <c:ptCount val="71"/>
                <c:pt idx="18">
                  <c:v>0.92836061999129182</c:v>
                </c:pt>
                <c:pt idx="19">
                  <c:v>0.91897230025817889</c:v>
                </c:pt>
                <c:pt idx="20">
                  <c:v>0.74795103567369781</c:v>
                </c:pt>
                <c:pt idx="21">
                  <c:v>0.83713198112372833</c:v>
                </c:pt>
                <c:pt idx="22">
                  <c:v>0.88849349198072147</c:v>
                </c:pt>
                <c:pt idx="23">
                  <c:v>0.74212350720046871</c:v>
                </c:pt>
                <c:pt idx="24">
                  <c:v>0.7243840473942218</c:v>
                </c:pt>
                <c:pt idx="25">
                  <c:v>0.73737060239161856</c:v>
                </c:pt>
                <c:pt idx="26">
                  <c:v>0.82010215728084757</c:v>
                </c:pt>
                <c:pt idx="27">
                  <c:v>0.70564019609903328</c:v>
                </c:pt>
                <c:pt idx="28">
                  <c:v>0.72259718375599002</c:v>
                </c:pt>
                <c:pt idx="29">
                  <c:v>0.85294140815530461</c:v>
                </c:pt>
                <c:pt idx="30">
                  <c:v>0.74546234848505422</c:v>
                </c:pt>
                <c:pt idx="31">
                  <c:v>0.68773989142517866</c:v>
                </c:pt>
                <c:pt idx="32">
                  <c:v>0.66488063132160957</c:v>
                </c:pt>
                <c:pt idx="33">
                  <c:v>0.64406788192878239</c:v>
                </c:pt>
                <c:pt idx="34">
                  <c:v>0.58391930184193996</c:v>
                </c:pt>
                <c:pt idx="35">
                  <c:v>0.52471441172379862</c:v>
                </c:pt>
                <c:pt idx="36">
                  <c:v>0.42295131097355421</c:v>
                </c:pt>
                <c:pt idx="37">
                  <c:v>0.37946134028328393</c:v>
                </c:pt>
                <c:pt idx="38">
                  <c:v>0.33622607565865048</c:v>
                </c:pt>
                <c:pt idx="39">
                  <c:v>0.29287313065458148</c:v>
                </c:pt>
                <c:pt idx="40">
                  <c:v>0.25469030289548433</c:v>
                </c:pt>
                <c:pt idx="41">
                  <c:v>0.22263808270421492</c:v>
                </c:pt>
                <c:pt idx="42">
                  <c:v>0.21148821027239056</c:v>
                </c:pt>
                <c:pt idx="43">
                  <c:v>0.11798342013684582</c:v>
                </c:pt>
                <c:pt idx="44">
                  <c:v>7.2069823794317089E-2</c:v>
                </c:pt>
                <c:pt idx="45">
                  <c:v>6.4783945625299322E-2</c:v>
                </c:pt>
                <c:pt idx="46">
                  <c:v>3.3361147628258481E-2</c:v>
                </c:pt>
                <c:pt idx="47">
                  <c:v>2.2940734175897926E-2</c:v>
                </c:pt>
                <c:pt idx="48">
                  <c:v>-3.9909277444010127E-2</c:v>
                </c:pt>
                <c:pt idx="49">
                  <c:v>3.6987140135568697E-3</c:v>
                </c:pt>
                <c:pt idx="50">
                  <c:v>-2.6029426833498431E-2</c:v>
                </c:pt>
                <c:pt idx="51">
                  <c:v>-1.4814375472569946E-2</c:v>
                </c:pt>
                <c:pt idx="52">
                  <c:v>-3.5539443303046453E-2</c:v>
                </c:pt>
                <c:pt idx="53">
                  <c:v>-4.6070619402041324E-2</c:v>
                </c:pt>
                <c:pt idx="54">
                  <c:v>-1.3441810381627811E-2</c:v>
                </c:pt>
                <c:pt idx="55">
                  <c:v>-5.3233562762932507E-2</c:v>
                </c:pt>
                <c:pt idx="56">
                  <c:v>7.9765486782840123E-4</c:v>
                </c:pt>
                <c:pt idx="57">
                  <c:v>-3.5554500561831681E-2</c:v>
                </c:pt>
                <c:pt idx="58">
                  <c:v>-6.1144386541958917E-2</c:v>
                </c:pt>
                <c:pt idx="59">
                  <c:v>-5.5135791213663382E-2</c:v>
                </c:pt>
                <c:pt idx="60">
                  <c:v>-8.5389097347628895E-2</c:v>
                </c:pt>
                <c:pt idx="61">
                  <c:v>-3.1722636539402771E-2</c:v>
                </c:pt>
                <c:pt idx="62">
                  <c:v>-4.3294661149598457E-2</c:v>
                </c:pt>
                <c:pt idx="63">
                  <c:v>-5.5607397672799375E-2</c:v>
                </c:pt>
                <c:pt idx="64">
                  <c:v>-6.4893542109244029E-2</c:v>
                </c:pt>
                <c:pt idx="65">
                  <c:v>-7.0304621615912555E-2</c:v>
                </c:pt>
                <c:pt idx="66">
                  <c:v>-0.12981436542710728</c:v>
                </c:pt>
                <c:pt idx="67">
                  <c:v>-0.14844493469604056</c:v>
                </c:pt>
                <c:pt idx="68">
                  <c:v>-0.18585833738677071</c:v>
                </c:pt>
                <c:pt idx="69">
                  <c:v>-7.6712044102138E-2</c:v>
                </c:pt>
                <c:pt idx="70">
                  <c:v>-6.6897343386612851E-2</c:v>
                </c:pt>
              </c:numCache>
            </c:numRef>
          </c:val>
          <c:smooth val="0"/>
          <c:extLst>
            <c:ext xmlns:c16="http://schemas.microsoft.com/office/drawing/2014/chart" uri="{C3380CC4-5D6E-409C-BE32-E72D297353CC}">
              <c16:uniqueId val="{00000005-DDA0-4F91-BCEB-A1A1E921D7F5}"/>
            </c:ext>
          </c:extLst>
        </c:ser>
        <c:dLbls>
          <c:showLegendKey val="0"/>
          <c:showVal val="0"/>
          <c:showCatName val="0"/>
          <c:showSerName val="0"/>
          <c:showPercent val="0"/>
          <c:showBubbleSize val="0"/>
        </c:dLbls>
        <c:marker val="1"/>
        <c:smooth val="0"/>
        <c:axId val="187653504"/>
        <c:axId val="187651968"/>
      </c:lineChart>
      <c:catAx>
        <c:axId val="187640064"/>
        <c:scaling>
          <c:orientation val="minMax"/>
        </c:scaling>
        <c:delete val="0"/>
        <c:axPos val="b"/>
        <c:majorGridlines>
          <c:spPr>
            <a:ln>
              <a:noFill/>
            </a:ln>
          </c:spPr>
        </c:majorGridlines>
        <c:title>
          <c:tx>
            <c:rich>
              <a:bodyPr/>
              <a:lstStyle/>
              <a:p>
                <a:pPr>
                  <a:defRPr b="0"/>
                </a:pPr>
                <a:r>
                  <a:rPr lang="en-US" b="0"/>
                  <a:t>génération</a:t>
                </a:r>
              </a:p>
            </c:rich>
          </c:tx>
          <c:layout>
            <c:manualLayout>
              <c:xMode val="edge"/>
              <c:yMode val="edge"/>
              <c:x val="0.83385606060606066"/>
              <c:y val="0.62125173611111117"/>
            </c:manualLayout>
          </c:layout>
          <c:overlay val="0"/>
        </c:title>
        <c:numFmt formatCode="General" sourceLinked="1"/>
        <c:majorTickMark val="out"/>
        <c:minorTickMark val="none"/>
        <c:tickLblPos val="low"/>
        <c:spPr>
          <a:ln w="12700"/>
        </c:spPr>
        <c:txPr>
          <a:bodyPr rot="-5400000" vert="horz"/>
          <a:lstStyle/>
          <a:p>
            <a:pPr>
              <a:defRPr/>
            </a:pPr>
            <a:endParaRPr lang="fr-FR"/>
          </a:p>
        </c:txPr>
        <c:crossAx val="187650432"/>
        <c:crosses val="autoZero"/>
        <c:auto val="1"/>
        <c:lblAlgn val="ctr"/>
        <c:lblOffset val="100"/>
        <c:tickLblSkip val="5"/>
        <c:tickMarkSkip val="2"/>
        <c:noMultiLvlLbl val="0"/>
      </c:catAx>
      <c:valAx>
        <c:axId val="187650432"/>
        <c:scaling>
          <c:orientation val="minMax"/>
          <c:min val="59"/>
        </c:scaling>
        <c:delete val="0"/>
        <c:axPos val="l"/>
        <c:majorGridlines>
          <c:spPr>
            <a:ln>
              <a:solidFill>
                <a:schemeClr val="bg1">
                  <a:lumMod val="85000"/>
                </a:schemeClr>
              </a:solidFill>
            </a:ln>
          </c:spPr>
        </c:majorGridlines>
        <c:numFmt formatCode="0" sourceLinked="0"/>
        <c:majorTickMark val="out"/>
        <c:minorTickMark val="none"/>
        <c:tickLblPos val="nextTo"/>
        <c:crossAx val="187640064"/>
        <c:crosses val="autoZero"/>
        <c:crossBetween val="midCat"/>
      </c:valAx>
      <c:valAx>
        <c:axId val="187651968"/>
        <c:scaling>
          <c:orientation val="minMax"/>
        </c:scaling>
        <c:delete val="0"/>
        <c:axPos val="r"/>
        <c:numFmt formatCode="0.0" sourceLinked="1"/>
        <c:majorTickMark val="out"/>
        <c:minorTickMark val="none"/>
        <c:tickLblPos val="nextTo"/>
        <c:crossAx val="187653504"/>
        <c:crosses val="max"/>
        <c:crossBetween val="between"/>
      </c:valAx>
      <c:catAx>
        <c:axId val="187653504"/>
        <c:scaling>
          <c:orientation val="minMax"/>
        </c:scaling>
        <c:delete val="1"/>
        <c:axPos val="b"/>
        <c:numFmt formatCode="General" sourceLinked="1"/>
        <c:majorTickMark val="out"/>
        <c:minorTickMark val="none"/>
        <c:tickLblPos val="nextTo"/>
        <c:crossAx val="187651968"/>
        <c:crosses val="autoZero"/>
        <c:auto val="1"/>
        <c:lblAlgn val="ctr"/>
        <c:lblOffset val="100"/>
        <c:noMultiLvlLbl val="0"/>
      </c:catAx>
    </c:plotArea>
    <c:legend>
      <c:legendPos val="b"/>
      <c:layout>
        <c:manualLayout>
          <c:xMode val="edge"/>
          <c:yMode val="edge"/>
          <c:x val="0"/>
          <c:y val="0.82895798611111116"/>
          <c:w val="1"/>
          <c:h val="0.1500204861111111"/>
        </c:manualLayout>
      </c:layout>
      <c:overlay val="0"/>
      <c:txPr>
        <a:bodyPr/>
        <a:lstStyle/>
        <a:p>
          <a:pPr>
            <a:defRPr sz="900"/>
          </a:pPr>
          <a:endParaRPr lang="fr-FR"/>
        </a:p>
      </c:txPr>
    </c:legend>
    <c:plotVisOnly val="1"/>
    <c:dispBlanksAs val="span"/>
    <c:showDLblsOverMax val="0"/>
  </c:chart>
  <c:printSettings>
    <c:headerFooter/>
    <c:pageMargins b="0.75000000000000011" l="0.70000000000000007" r="0.70000000000000007" t="0.75000000000000011" header="0.30000000000000004" footer="0.30000000000000004"/>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066941357124491"/>
          <c:y val="5.8189306525363575E-2"/>
          <c:w val="0.74547095107594252"/>
          <c:h val="0.63891530068175439"/>
        </c:manualLayout>
      </c:layout>
      <c:lineChart>
        <c:grouping val="standard"/>
        <c:varyColors val="0"/>
        <c:ser>
          <c:idx val="0"/>
          <c:order val="0"/>
          <c:tx>
            <c:strRef>
              <c:f>'Fig 2.8'!$B$5</c:f>
              <c:strCache>
                <c:ptCount val="1"/>
                <c:pt idx="0">
                  <c:v>Avec taux minimum obligatoire ARRCO</c:v>
                </c:pt>
              </c:strCache>
            </c:strRef>
          </c:tx>
          <c:spPr>
            <a:ln w="38100">
              <a:solidFill>
                <a:schemeClr val="tx2"/>
              </a:solidFill>
            </a:ln>
          </c:spPr>
          <c:marker>
            <c:symbol val="none"/>
          </c:marker>
          <c:cat>
            <c:numRef>
              <c:f>'Fig 2.8'!$D$4:$AH$4</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'Fig 2.8'!$D$5:$AH$5</c:f>
              <c:numCache>
                <c:formatCode>0.00%</c:formatCode>
                <c:ptCount val="31"/>
                <c:pt idx="0">
                  <c:v>0.22699999999999998</c:v>
                </c:pt>
                <c:pt idx="1">
                  <c:v>0.23170000000000002</c:v>
                </c:pt>
                <c:pt idx="2">
                  <c:v>0.23250000000000001</c:v>
                </c:pt>
                <c:pt idx="3">
                  <c:v>0.23250000000000001</c:v>
                </c:pt>
                <c:pt idx="4">
                  <c:v>0.2341</c:v>
                </c:pt>
                <c:pt idx="5">
                  <c:v>0.2341</c:v>
                </c:pt>
                <c:pt idx="6">
                  <c:v>0.2404</c:v>
                </c:pt>
                <c:pt idx="7">
                  <c:v>0.24660000000000001</c:v>
                </c:pt>
                <c:pt idx="8">
                  <c:v>0.25290000000000001</c:v>
                </c:pt>
                <c:pt idx="9">
                  <c:v>0.2591</c:v>
                </c:pt>
                <c:pt idx="10">
                  <c:v>0.2591</c:v>
                </c:pt>
                <c:pt idx="11">
                  <c:v>0.2591</c:v>
                </c:pt>
                <c:pt idx="12">
                  <c:v>0.25950000000000001</c:v>
                </c:pt>
                <c:pt idx="13">
                  <c:v>0.25950000000000001</c:v>
                </c:pt>
                <c:pt idx="14">
                  <c:v>0.25950000000000001</c:v>
                </c:pt>
                <c:pt idx="15">
                  <c:v>0.25950000000000001</c:v>
                </c:pt>
                <c:pt idx="16">
                  <c:v>0.26150000000000001</c:v>
                </c:pt>
                <c:pt idx="17">
                  <c:v>0.26150000000000001</c:v>
                </c:pt>
                <c:pt idx="18">
                  <c:v>0.26150000000000001</c:v>
                </c:pt>
                <c:pt idx="19">
                  <c:v>0.26150000000000001</c:v>
                </c:pt>
                <c:pt idx="20">
                  <c:v>0.26150000000000001</c:v>
                </c:pt>
                <c:pt idx="21">
                  <c:v>0.26150000000000001</c:v>
                </c:pt>
                <c:pt idx="22">
                  <c:v>0.26150000000000001</c:v>
                </c:pt>
                <c:pt idx="23">
                  <c:v>0.26350000000000001</c:v>
                </c:pt>
                <c:pt idx="24">
                  <c:v>0.26879999999999998</c:v>
                </c:pt>
                <c:pt idx="25">
                  <c:v>0.27200000000000002</c:v>
                </c:pt>
                <c:pt idx="26">
                  <c:v>0.27399999999999997</c:v>
                </c:pt>
                <c:pt idx="27">
                  <c:v>0.27500000000000002</c:v>
                </c:pt>
                <c:pt idx="28">
                  <c:v>0.27500000000000002</c:v>
                </c:pt>
                <c:pt idx="29">
                  <c:v>0.2777</c:v>
                </c:pt>
                <c:pt idx="30">
                  <c:v>0.2777</c:v>
                </c:pt>
              </c:numCache>
            </c:numRef>
          </c:val>
          <c:smooth val="0"/>
          <c:extLst>
            <c:ext xmlns:c16="http://schemas.microsoft.com/office/drawing/2014/chart" uri="{C3380CC4-5D6E-409C-BE32-E72D297353CC}">
              <c16:uniqueId val="{00000000-40CA-4C79-9E51-8ACA9FE5EC82}"/>
            </c:ext>
          </c:extLst>
        </c:ser>
        <c:ser>
          <c:idx val="1"/>
          <c:order val="1"/>
          <c:tx>
            <c:strRef>
              <c:f>'Fig 2.8'!$B$6</c:f>
              <c:strCache>
                <c:ptCount val="1"/>
                <c:pt idx="0">
                  <c:v>Avec taux moyen ARRCO</c:v>
                </c:pt>
              </c:strCache>
            </c:strRef>
          </c:tx>
          <c:spPr>
            <a:ln w="19050">
              <a:solidFill>
                <a:schemeClr val="bg1">
                  <a:lumMod val="50000"/>
                </a:schemeClr>
              </a:solidFill>
            </a:ln>
          </c:spPr>
          <c:marker>
            <c:symbol val="x"/>
            <c:size val="4"/>
            <c:spPr>
              <a:ln w="19050">
                <a:solidFill>
                  <a:schemeClr val="bg1">
                    <a:lumMod val="50000"/>
                  </a:schemeClr>
                </a:solidFill>
              </a:ln>
            </c:spPr>
          </c:marker>
          <c:cat>
            <c:numRef>
              <c:f>'Fig 2.8'!$D$4:$AH$4</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'Fig 2.8'!$D$6:$AH$6</c:f>
              <c:numCache>
                <c:formatCode>0.00%</c:formatCode>
                <c:ptCount val="31"/>
                <c:pt idx="0">
                  <c:v>0.24399999999999999</c:v>
                </c:pt>
                <c:pt idx="1">
                  <c:v>0.24909999999999999</c:v>
                </c:pt>
                <c:pt idx="2">
                  <c:v>0.25019999999999998</c:v>
                </c:pt>
                <c:pt idx="3">
                  <c:v>0.25019999999999998</c:v>
                </c:pt>
                <c:pt idx="4">
                  <c:v>0.25379999999999997</c:v>
                </c:pt>
                <c:pt idx="5">
                  <c:v>0.25409999999999999</c:v>
                </c:pt>
                <c:pt idx="6">
                  <c:v>0.25650000000000001</c:v>
                </c:pt>
                <c:pt idx="7">
                  <c:v>0.25950000000000001</c:v>
                </c:pt>
                <c:pt idx="8">
                  <c:v>0.26239999999999997</c:v>
                </c:pt>
                <c:pt idx="9">
                  <c:v>0.2651</c:v>
                </c:pt>
                <c:pt idx="10">
                  <c:v>0.26519999999999999</c:v>
                </c:pt>
                <c:pt idx="11">
                  <c:v>0.26519999999999999</c:v>
                </c:pt>
                <c:pt idx="12">
                  <c:v>0.26539999999999997</c:v>
                </c:pt>
                <c:pt idx="13">
                  <c:v>0.26539999999999997</c:v>
                </c:pt>
                <c:pt idx="14">
                  <c:v>0.26519999999999999</c:v>
                </c:pt>
                <c:pt idx="15">
                  <c:v>0.2651</c:v>
                </c:pt>
                <c:pt idx="16">
                  <c:v>0.2671</c:v>
                </c:pt>
                <c:pt idx="17">
                  <c:v>0.2671</c:v>
                </c:pt>
                <c:pt idx="18">
                  <c:v>0.2671</c:v>
                </c:pt>
                <c:pt idx="19">
                  <c:v>0.2671</c:v>
                </c:pt>
                <c:pt idx="20">
                  <c:v>0.2671</c:v>
                </c:pt>
                <c:pt idx="21">
                  <c:v>0.2671</c:v>
                </c:pt>
                <c:pt idx="22">
                  <c:v>0.2671</c:v>
                </c:pt>
                <c:pt idx="23">
                  <c:v>0.26910000000000001</c:v>
                </c:pt>
                <c:pt idx="24">
                  <c:v>0.27410000000000001</c:v>
                </c:pt>
                <c:pt idx="25">
                  <c:v>0.27710000000000001</c:v>
                </c:pt>
                <c:pt idx="26">
                  <c:v>0.27910000000000001</c:v>
                </c:pt>
                <c:pt idx="27">
                  <c:v>0.28010000000000002</c:v>
                </c:pt>
                <c:pt idx="28">
                  <c:v>0.28010000000000002</c:v>
                </c:pt>
                <c:pt idx="29">
                  <c:v>0.28289999999999998</c:v>
                </c:pt>
                <c:pt idx="30">
                  <c:v>0.28289999999999998</c:v>
                </c:pt>
              </c:numCache>
            </c:numRef>
          </c:val>
          <c:smooth val="0"/>
          <c:extLst>
            <c:ext xmlns:c16="http://schemas.microsoft.com/office/drawing/2014/chart" uri="{C3380CC4-5D6E-409C-BE32-E72D297353CC}">
              <c16:uniqueId val="{00000001-40CA-4C79-9E51-8ACA9FE5EC82}"/>
            </c:ext>
          </c:extLst>
        </c:ser>
        <c:dLbls>
          <c:showLegendKey val="0"/>
          <c:showVal val="0"/>
          <c:showCatName val="0"/>
          <c:showSerName val="0"/>
          <c:showPercent val="0"/>
          <c:showBubbleSize val="0"/>
        </c:dLbls>
        <c:smooth val="0"/>
        <c:axId val="112640000"/>
        <c:axId val="112641920"/>
      </c:lineChart>
      <c:catAx>
        <c:axId val="112640000"/>
        <c:scaling>
          <c:orientation val="minMax"/>
        </c:scaling>
        <c:delete val="0"/>
        <c:axPos val="b"/>
        <c:numFmt formatCode="General" sourceLinked="1"/>
        <c:majorTickMark val="none"/>
        <c:minorTickMark val="none"/>
        <c:tickLblPos val="nextTo"/>
        <c:txPr>
          <a:bodyPr/>
          <a:lstStyle/>
          <a:p>
            <a:pPr>
              <a:defRPr sz="900"/>
            </a:pPr>
            <a:endParaRPr lang="fr-FR"/>
          </a:p>
        </c:txPr>
        <c:crossAx val="112641920"/>
        <c:crosses val="autoZero"/>
        <c:auto val="1"/>
        <c:lblAlgn val="ctr"/>
        <c:lblOffset val="100"/>
        <c:noMultiLvlLbl val="0"/>
      </c:catAx>
      <c:valAx>
        <c:axId val="112641920"/>
        <c:scaling>
          <c:orientation val="minMax"/>
          <c:min val="0.2"/>
        </c:scaling>
        <c:delete val="0"/>
        <c:axPos val="l"/>
        <c:majorGridlines/>
        <c:title>
          <c:tx>
            <c:rich>
              <a:bodyPr/>
              <a:lstStyle/>
              <a:p>
                <a:pPr>
                  <a:defRPr/>
                </a:pPr>
                <a:r>
                  <a:rPr lang="fr-FR"/>
                  <a:t>en % du salaire brut</a:t>
                </a:r>
              </a:p>
            </c:rich>
          </c:tx>
          <c:layout>
            <c:manualLayout>
              <c:xMode val="edge"/>
              <c:yMode val="edge"/>
              <c:x val="1.637426598991279E-2"/>
              <c:y val="0.23583301733219683"/>
            </c:manualLayout>
          </c:layout>
          <c:overlay val="0"/>
        </c:title>
        <c:numFmt formatCode="0.0%" sourceLinked="0"/>
        <c:majorTickMark val="none"/>
        <c:minorTickMark val="none"/>
        <c:tickLblPos val="nextTo"/>
        <c:txPr>
          <a:bodyPr/>
          <a:lstStyle/>
          <a:p>
            <a:pPr>
              <a:defRPr sz="900"/>
            </a:pPr>
            <a:endParaRPr lang="fr-FR"/>
          </a:p>
        </c:txPr>
        <c:crossAx val="112640000"/>
        <c:crosses val="autoZero"/>
        <c:crossBetween val="between"/>
        <c:majorUnit val="2.0000000000000011E-2"/>
      </c:valAx>
    </c:plotArea>
    <c:legend>
      <c:legendPos val="b"/>
      <c:layout>
        <c:manualLayout>
          <c:xMode val="edge"/>
          <c:yMode val="edge"/>
          <c:x val="5.7554390500197651E-2"/>
          <c:y val="0.83403654731837773"/>
          <c:w val="0.88090366546620402"/>
          <c:h val="0.13451691180111919"/>
        </c:manualLayout>
      </c:layout>
      <c:overlay val="0"/>
    </c:legend>
    <c:plotVisOnly val="1"/>
    <c:dispBlanksAs val="gap"/>
    <c:showDLblsOverMax val="0"/>
  </c:chart>
  <c:spPr>
    <a:solidFill>
      <a:schemeClr val="accent1">
        <a:lumMod val="40000"/>
        <a:lumOff val="60000"/>
      </a:schemeClr>
    </a:solidFill>
    <a:ln>
      <a:solidFill>
        <a:schemeClr val="tx2"/>
      </a:solidFill>
    </a:ln>
  </c:spPr>
  <c:txPr>
    <a:bodyPr/>
    <a:lstStyle/>
    <a:p>
      <a:pPr>
        <a:defRPr>
          <a:solidFill>
            <a:srgbClr val="002060"/>
          </a:solidFill>
        </a:defRPr>
      </a:pPr>
      <a:endParaRPr lang="fr-FR"/>
    </a:p>
  </c:txPr>
  <c:printSettings>
    <c:headerFooter/>
    <c:pageMargins b="0.75000000000000033" l="0.70000000000000029" r="0.70000000000000029" t="0.75000000000000033" header="0.30000000000000016" footer="0.30000000000000016"/>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522685185185214E-2"/>
          <c:y val="3.5880555555555561E-2"/>
          <c:w val="0.88413935185185177"/>
          <c:h val="0.69101006944444443"/>
        </c:manualLayout>
      </c:layout>
      <c:lineChart>
        <c:grouping val="standard"/>
        <c:varyColors val="0"/>
        <c:ser>
          <c:idx val="0"/>
          <c:order val="0"/>
          <c:tx>
            <c:strRef>
              <c:f>'Fig 2.75'!$B$4</c:f>
              <c:strCache>
                <c:ptCount val="1"/>
                <c:pt idx="0">
                  <c:v>Hommes (observé)</c:v>
                </c:pt>
              </c:strCache>
            </c:strRef>
          </c:tx>
          <c:spPr>
            <a:ln w="31750">
              <a:solidFill>
                <a:schemeClr val="accent6">
                  <a:lumMod val="75000"/>
                </a:schemeClr>
              </a:solidFill>
              <a:prstDash val="solid"/>
            </a:ln>
          </c:spPr>
          <c:marker>
            <c:symbol val="none"/>
          </c:marker>
          <c:cat>
            <c:numRef>
              <c:f>'Fig 2.75'!$C$3:$BU$3</c:f>
              <c:numCache>
                <c:formatCode>General</c:formatCode>
                <c:ptCount val="71"/>
                <c:pt idx="0">
                  <c:v>1930</c:v>
                </c:pt>
                <c:pt idx="1">
                  <c:v>1931</c:v>
                </c:pt>
                <c:pt idx="2">
                  <c:v>1932</c:v>
                </c:pt>
                <c:pt idx="3">
                  <c:v>1933</c:v>
                </c:pt>
                <c:pt idx="4">
                  <c:v>1934</c:v>
                </c:pt>
                <c:pt idx="5">
                  <c:v>1935</c:v>
                </c:pt>
                <c:pt idx="6">
                  <c:v>1936</c:v>
                </c:pt>
                <c:pt idx="7">
                  <c:v>193</c:v>
                </c:pt>
                <c:pt idx="8">
                  <c:v>1938</c:v>
                </c:pt>
                <c:pt idx="9">
                  <c:v>1939</c:v>
                </c:pt>
                <c:pt idx="10">
                  <c:v>1940</c:v>
                </c:pt>
                <c:pt idx="11">
                  <c:v>1941</c:v>
                </c:pt>
                <c:pt idx="12">
                  <c:v>1942</c:v>
                </c:pt>
                <c:pt idx="13">
                  <c:v>1943</c:v>
                </c:pt>
                <c:pt idx="14">
                  <c:v>1944</c:v>
                </c:pt>
                <c:pt idx="15">
                  <c:v>1945</c:v>
                </c:pt>
                <c:pt idx="16">
                  <c:v>1946</c:v>
                </c:pt>
                <c:pt idx="17">
                  <c:v>1947</c:v>
                </c:pt>
                <c:pt idx="18">
                  <c:v>1948</c:v>
                </c:pt>
                <c:pt idx="19">
                  <c:v>1949</c:v>
                </c:pt>
                <c:pt idx="20">
                  <c:v>1950</c:v>
                </c:pt>
                <c:pt idx="21">
                  <c:v>1951</c:v>
                </c:pt>
                <c:pt idx="22">
                  <c:v>1952</c:v>
                </c:pt>
                <c:pt idx="23">
                  <c:v>1953</c:v>
                </c:pt>
                <c:pt idx="24">
                  <c:v>1954</c:v>
                </c:pt>
                <c:pt idx="25">
                  <c:v>1955</c:v>
                </c:pt>
                <c:pt idx="26">
                  <c:v>1956</c:v>
                </c:pt>
                <c:pt idx="27">
                  <c:v>1957</c:v>
                </c:pt>
                <c:pt idx="28">
                  <c:v>1958</c:v>
                </c:pt>
                <c:pt idx="29">
                  <c:v>1959</c:v>
                </c:pt>
                <c:pt idx="30">
                  <c:v>1960</c:v>
                </c:pt>
                <c:pt idx="31">
                  <c:v>1961</c:v>
                </c:pt>
                <c:pt idx="32">
                  <c:v>1962</c:v>
                </c:pt>
                <c:pt idx="33">
                  <c:v>1963</c:v>
                </c:pt>
                <c:pt idx="34">
                  <c:v>1964</c:v>
                </c:pt>
                <c:pt idx="35">
                  <c:v>1965</c:v>
                </c:pt>
                <c:pt idx="36">
                  <c:v>1966</c:v>
                </c:pt>
                <c:pt idx="37">
                  <c:v>1967</c:v>
                </c:pt>
                <c:pt idx="38">
                  <c:v>1968</c:v>
                </c:pt>
                <c:pt idx="39">
                  <c:v>1969</c:v>
                </c:pt>
                <c:pt idx="40">
                  <c:v>1970</c:v>
                </c:pt>
                <c:pt idx="41">
                  <c:v>1971</c:v>
                </c:pt>
                <c:pt idx="42">
                  <c:v>1972</c:v>
                </c:pt>
                <c:pt idx="43">
                  <c:v>1973</c:v>
                </c:pt>
                <c:pt idx="44">
                  <c:v>1974</c:v>
                </c:pt>
                <c:pt idx="45">
                  <c:v>1975</c:v>
                </c:pt>
                <c:pt idx="46">
                  <c:v>1976</c:v>
                </c:pt>
                <c:pt idx="47">
                  <c:v>1977</c:v>
                </c:pt>
                <c:pt idx="48">
                  <c:v>1978</c:v>
                </c:pt>
                <c:pt idx="49">
                  <c:v>1979</c:v>
                </c:pt>
                <c:pt idx="50">
                  <c:v>1980</c:v>
                </c:pt>
                <c:pt idx="51">
                  <c:v>1981</c:v>
                </c:pt>
                <c:pt idx="52">
                  <c:v>1982</c:v>
                </c:pt>
                <c:pt idx="53">
                  <c:v>1983</c:v>
                </c:pt>
                <c:pt idx="54">
                  <c:v>1984</c:v>
                </c:pt>
                <c:pt idx="55">
                  <c:v>1985</c:v>
                </c:pt>
                <c:pt idx="56">
                  <c:v>1986</c:v>
                </c:pt>
                <c:pt idx="57">
                  <c:v>1987</c:v>
                </c:pt>
                <c:pt idx="58">
                  <c:v>1988</c:v>
                </c:pt>
                <c:pt idx="59">
                  <c:v>1989</c:v>
                </c:pt>
                <c:pt idx="60">
                  <c:v>1990</c:v>
                </c:pt>
                <c:pt idx="61">
                  <c:v>1991</c:v>
                </c:pt>
                <c:pt idx="62">
                  <c:v>1992</c:v>
                </c:pt>
                <c:pt idx="63">
                  <c:v>1993</c:v>
                </c:pt>
                <c:pt idx="64">
                  <c:v>1994</c:v>
                </c:pt>
                <c:pt idx="65">
                  <c:v>1995</c:v>
                </c:pt>
                <c:pt idx="66">
                  <c:v>1996</c:v>
                </c:pt>
                <c:pt idx="67">
                  <c:v>1997</c:v>
                </c:pt>
                <c:pt idx="68">
                  <c:v>1998</c:v>
                </c:pt>
                <c:pt idx="69">
                  <c:v>1999</c:v>
                </c:pt>
                <c:pt idx="70">
                  <c:v>2000</c:v>
                </c:pt>
              </c:numCache>
            </c:numRef>
          </c:cat>
          <c:val>
            <c:numRef>
              <c:f>'Fig 2.75'!$C$4:$BU$4</c:f>
              <c:numCache>
                <c:formatCode>_-* #\ ##0.0\ _€_-;\-* #\ ##0.0\ _€_-;_-* "-"??\ _€_-;_-@_-</c:formatCode>
                <c:ptCount val="71"/>
                <c:pt idx="0">
                  <c:v>21.089923330405909</c:v>
                </c:pt>
                <c:pt idx="2">
                  <c:v>21.71411036726694</c:v>
                </c:pt>
                <c:pt idx="4">
                  <c:v>22.21485883477316</c:v>
                </c:pt>
                <c:pt idx="6">
                  <c:v>22.657194558061512</c:v>
                </c:pt>
                <c:pt idx="8">
                  <c:v>22.986477303497963</c:v>
                </c:pt>
                <c:pt idx="10">
                  <c:v>23.078615854950066</c:v>
                </c:pt>
                <c:pt idx="11">
                  <c:v>23.171756870238468</c:v>
                </c:pt>
                <c:pt idx="12">
                  <c:v>23.264897885526871</c:v>
                </c:pt>
                <c:pt idx="13">
                  <c:v>23.312898402370969</c:v>
                </c:pt>
                <c:pt idx="14">
                  <c:v>23.341085556385643</c:v>
                </c:pt>
                <c:pt idx="15">
                  <c:v>23.509388782968692</c:v>
                </c:pt>
                <c:pt idx="16">
                  <c:v>23.854996746501897</c:v>
                </c:pt>
                <c:pt idx="17">
                  <c:v>24.079070157016346</c:v>
                </c:pt>
                <c:pt idx="18">
                  <c:v>24.235457347410176</c:v>
                </c:pt>
              </c:numCache>
            </c:numRef>
          </c:val>
          <c:smooth val="0"/>
          <c:extLst>
            <c:ext xmlns:c16="http://schemas.microsoft.com/office/drawing/2014/chart" uri="{C3380CC4-5D6E-409C-BE32-E72D297353CC}">
              <c16:uniqueId val="{00000000-25FD-4626-9D38-EFA0B8AB0CBE}"/>
            </c:ext>
          </c:extLst>
        </c:ser>
        <c:ser>
          <c:idx val="7"/>
          <c:order val="1"/>
          <c:tx>
            <c:strRef>
              <c:f>'Fig 2.75'!$B$5</c:f>
              <c:strCache>
                <c:ptCount val="1"/>
                <c:pt idx="0">
                  <c:v>Femmes (observé)</c:v>
                </c:pt>
              </c:strCache>
            </c:strRef>
          </c:tx>
          <c:spPr>
            <a:ln w="31750">
              <a:solidFill>
                <a:schemeClr val="accent4">
                  <a:lumMod val="75000"/>
                </a:schemeClr>
              </a:solidFill>
              <a:prstDash val="solid"/>
            </a:ln>
          </c:spPr>
          <c:marker>
            <c:symbol val="none"/>
          </c:marker>
          <c:cat>
            <c:numRef>
              <c:f>'Fig 2.75'!$C$3:$BU$3</c:f>
              <c:numCache>
                <c:formatCode>General</c:formatCode>
                <c:ptCount val="71"/>
                <c:pt idx="0">
                  <c:v>1930</c:v>
                </c:pt>
                <c:pt idx="1">
                  <c:v>1931</c:v>
                </c:pt>
                <c:pt idx="2">
                  <c:v>1932</c:v>
                </c:pt>
                <c:pt idx="3">
                  <c:v>1933</c:v>
                </c:pt>
                <c:pt idx="4">
                  <c:v>1934</c:v>
                </c:pt>
                <c:pt idx="5">
                  <c:v>1935</c:v>
                </c:pt>
                <c:pt idx="6">
                  <c:v>1936</c:v>
                </c:pt>
                <c:pt idx="7">
                  <c:v>193</c:v>
                </c:pt>
                <c:pt idx="8">
                  <c:v>1938</c:v>
                </c:pt>
                <c:pt idx="9">
                  <c:v>1939</c:v>
                </c:pt>
                <c:pt idx="10">
                  <c:v>1940</c:v>
                </c:pt>
                <c:pt idx="11">
                  <c:v>1941</c:v>
                </c:pt>
                <c:pt idx="12">
                  <c:v>1942</c:v>
                </c:pt>
                <c:pt idx="13">
                  <c:v>1943</c:v>
                </c:pt>
                <c:pt idx="14">
                  <c:v>1944</c:v>
                </c:pt>
                <c:pt idx="15">
                  <c:v>1945</c:v>
                </c:pt>
                <c:pt idx="16">
                  <c:v>1946</c:v>
                </c:pt>
                <c:pt idx="17">
                  <c:v>1947</c:v>
                </c:pt>
                <c:pt idx="18">
                  <c:v>1948</c:v>
                </c:pt>
                <c:pt idx="19">
                  <c:v>1949</c:v>
                </c:pt>
                <c:pt idx="20">
                  <c:v>1950</c:v>
                </c:pt>
                <c:pt idx="21">
                  <c:v>1951</c:v>
                </c:pt>
                <c:pt idx="22">
                  <c:v>1952</c:v>
                </c:pt>
                <c:pt idx="23">
                  <c:v>1953</c:v>
                </c:pt>
                <c:pt idx="24">
                  <c:v>1954</c:v>
                </c:pt>
                <c:pt idx="25">
                  <c:v>1955</c:v>
                </c:pt>
                <c:pt idx="26">
                  <c:v>1956</c:v>
                </c:pt>
                <c:pt idx="27">
                  <c:v>1957</c:v>
                </c:pt>
                <c:pt idx="28">
                  <c:v>1958</c:v>
                </c:pt>
                <c:pt idx="29">
                  <c:v>1959</c:v>
                </c:pt>
                <c:pt idx="30">
                  <c:v>1960</c:v>
                </c:pt>
                <c:pt idx="31">
                  <c:v>1961</c:v>
                </c:pt>
                <c:pt idx="32">
                  <c:v>1962</c:v>
                </c:pt>
                <c:pt idx="33">
                  <c:v>1963</c:v>
                </c:pt>
                <c:pt idx="34">
                  <c:v>1964</c:v>
                </c:pt>
                <c:pt idx="35">
                  <c:v>1965</c:v>
                </c:pt>
                <c:pt idx="36">
                  <c:v>1966</c:v>
                </c:pt>
                <c:pt idx="37">
                  <c:v>1967</c:v>
                </c:pt>
                <c:pt idx="38">
                  <c:v>1968</c:v>
                </c:pt>
                <c:pt idx="39">
                  <c:v>1969</c:v>
                </c:pt>
                <c:pt idx="40">
                  <c:v>1970</c:v>
                </c:pt>
                <c:pt idx="41">
                  <c:v>1971</c:v>
                </c:pt>
                <c:pt idx="42">
                  <c:v>1972</c:v>
                </c:pt>
                <c:pt idx="43">
                  <c:v>1973</c:v>
                </c:pt>
                <c:pt idx="44">
                  <c:v>1974</c:v>
                </c:pt>
                <c:pt idx="45">
                  <c:v>1975</c:v>
                </c:pt>
                <c:pt idx="46">
                  <c:v>1976</c:v>
                </c:pt>
                <c:pt idx="47">
                  <c:v>1977</c:v>
                </c:pt>
                <c:pt idx="48">
                  <c:v>1978</c:v>
                </c:pt>
                <c:pt idx="49">
                  <c:v>1979</c:v>
                </c:pt>
                <c:pt idx="50">
                  <c:v>1980</c:v>
                </c:pt>
                <c:pt idx="51">
                  <c:v>1981</c:v>
                </c:pt>
                <c:pt idx="52">
                  <c:v>1982</c:v>
                </c:pt>
                <c:pt idx="53">
                  <c:v>1983</c:v>
                </c:pt>
                <c:pt idx="54">
                  <c:v>1984</c:v>
                </c:pt>
                <c:pt idx="55">
                  <c:v>1985</c:v>
                </c:pt>
                <c:pt idx="56">
                  <c:v>1986</c:v>
                </c:pt>
                <c:pt idx="57">
                  <c:v>1987</c:v>
                </c:pt>
                <c:pt idx="58">
                  <c:v>1988</c:v>
                </c:pt>
                <c:pt idx="59">
                  <c:v>1989</c:v>
                </c:pt>
                <c:pt idx="60">
                  <c:v>1990</c:v>
                </c:pt>
                <c:pt idx="61">
                  <c:v>1991</c:v>
                </c:pt>
                <c:pt idx="62">
                  <c:v>1992</c:v>
                </c:pt>
                <c:pt idx="63">
                  <c:v>1993</c:v>
                </c:pt>
                <c:pt idx="64">
                  <c:v>1994</c:v>
                </c:pt>
                <c:pt idx="65">
                  <c:v>1995</c:v>
                </c:pt>
                <c:pt idx="66">
                  <c:v>1996</c:v>
                </c:pt>
                <c:pt idx="67">
                  <c:v>1997</c:v>
                </c:pt>
                <c:pt idx="68">
                  <c:v>1998</c:v>
                </c:pt>
                <c:pt idx="69">
                  <c:v>1999</c:v>
                </c:pt>
                <c:pt idx="70">
                  <c:v>2000</c:v>
                </c:pt>
              </c:numCache>
            </c:numRef>
          </c:cat>
          <c:val>
            <c:numRef>
              <c:f>'Fig 2.75'!$C$5:$BU$5</c:f>
              <c:numCache>
                <c:formatCode>_-* #\ ##0.0\ _€_-;\-* #\ ##0.0\ _€_-;_-* "-"??\ _€_-;_-@_-</c:formatCode>
                <c:ptCount val="71"/>
                <c:pt idx="0">
                  <c:v>25.358091909057329</c:v>
                </c:pt>
                <c:pt idx="2">
                  <c:v>25.799080992884839</c:v>
                </c:pt>
                <c:pt idx="4">
                  <c:v>26.097298160317422</c:v>
                </c:pt>
                <c:pt idx="6">
                  <c:v>26.455545594909907</c:v>
                </c:pt>
                <c:pt idx="8">
                  <c:v>26.854527943881962</c:v>
                </c:pt>
                <c:pt idx="10">
                  <c:v>27.110558145045005</c:v>
                </c:pt>
                <c:pt idx="11">
                  <c:v>27.25</c:v>
                </c:pt>
                <c:pt idx="12">
                  <c:v>27.386600544772648</c:v>
                </c:pt>
                <c:pt idx="13">
                  <c:v>27.503282630880157</c:v>
                </c:pt>
                <c:pt idx="14">
                  <c:v>27.509514599209794</c:v>
                </c:pt>
                <c:pt idx="15">
                  <c:v>27.564824801846797</c:v>
                </c:pt>
                <c:pt idx="16">
                  <c:v>27.84997332702131</c:v>
                </c:pt>
                <c:pt idx="17">
                  <c:v>28.011780934639944</c:v>
                </c:pt>
                <c:pt idx="18">
                  <c:v>28.129714166335383</c:v>
                </c:pt>
              </c:numCache>
            </c:numRef>
          </c:val>
          <c:smooth val="0"/>
          <c:extLst>
            <c:ext xmlns:c16="http://schemas.microsoft.com/office/drawing/2014/chart" uri="{C3380CC4-5D6E-409C-BE32-E72D297353CC}">
              <c16:uniqueId val="{00000001-25FD-4626-9D38-EFA0B8AB0CBE}"/>
            </c:ext>
          </c:extLst>
        </c:ser>
        <c:ser>
          <c:idx val="8"/>
          <c:order val="3"/>
          <c:tx>
            <c:strRef>
              <c:f>'Fig 2.75'!$B$7</c:f>
              <c:strCache>
                <c:ptCount val="1"/>
                <c:pt idx="0">
                  <c:v>Hommes (projeté)</c:v>
                </c:pt>
              </c:strCache>
            </c:strRef>
          </c:tx>
          <c:spPr>
            <a:ln w="15875">
              <a:solidFill>
                <a:schemeClr val="accent6">
                  <a:lumMod val="75000"/>
                </a:schemeClr>
              </a:solidFill>
            </a:ln>
          </c:spPr>
          <c:marker>
            <c:symbol val="none"/>
          </c:marker>
          <c:cat>
            <c:numRef>
              <c:f>'Fig 2.75'!$C$3:$BU$3</c:f>
              <c:numCache>
                <c:formatCode>General</c:formatCode>
                <c:ptCount val="71"/>
                <c:pt idx="0">
                  <c:v>1930</c:v>
                </c:pt>
                <c:pt idx="1">
                  <c:v>1931</c:v>
                </c:pt>
                <c:pt idx="2">
                  <c:v>1932</c:v>
                </c:pt>
                <c:pt idx="3">
                  <c:v>1933</c:v>
                </c:pt>
                <c:pt idx="4">
                  <c:v>1934</c:v>
                </c:pt>
                <c:pt idx="5">
                  <c:v>1935</c:v>
                </c:pt>
                <c:pt idx="6">
                  <c:v>1936</c:v>
                </c:pt>
                <c:pt idx="7">
                  <c:v>193</c:v>
                </c:pt>
                <c:pt idx="8">
                  <c:v>1938</c:v>
                </c:pt>
                <c:pt idx="9">
                  <c:v>1939</c:v>
                </c:pt>
                <c:pt idx="10">
                  <c:v>1940</c:v>
                </c:pt>
                <c:pt idx="11">
                  <c:v>1941</c:v>
                </c:pt>
                <c:pt idx="12">
                  <c:v>1942</c:v>
                </c:pt>
                <c:pt idx="13">
                  <c:v>1943</c:v>
                </c:pt>
                <c:pt idx="14">
                  <c:v>1944</c:v>
                </c:pt>
                <c:pt idx="15">
                  <c:v>1945</c:v>
                </c:pt>
                <c:pt idx="16">
                  <c:v>1946</c:v>
                </c:pt>
                <c:pt idx="17">
                  <c:v>1947</c:v>
                </c:pt>
                <c:pt idx="18">
                  <c:v>1948</c:v>
                </c:pt>
                <c:pt idx="19">
                  <c:v>1949</c:v>
                </c:pt>
                <c:pt idx="20">
                  <c:v>1950</c:v>
                </c:pt>
                <c:pt idx="21">
                  <c:v>1951</c:v>
                </c:pt>
                <c:pt idx="22">
                  <c:v>1952</c:v>
                </c:pt>
                <c:pt idx="23">
                  <c:v>1953</c:v>
                </c:pt>
                <c:pt idx="24">
                  <c:v>1954</c:v>
                </c:pt>
                <c:pt idx="25">
                  <c:v>1955</c:v>
                </c:pt>
                <c:pt idx="26">
                  <c:v>1956</c:v>
                </c:pt>
                <c:pt idx="27">
                  <c:v>1957</c:v>
                </c:pt>
                <c:pt idx="28">
                  <c:v>1958</c:v>
                </c:pt>
                <c:pt idx="29">
                  <c:v>1959</c:v>
                </c:pt>
                <c:pt idx="30">
                  <c:v>1960</c:v>
                </c:pt>
                <c:pt idx="31">
                  <c:v>1961</c:v>
                </c:pt>
                <c:pt idx="32">
                  <c:v>1962</c:v>
                </c:pt>
                <c:pt idx="33">
                  <c:v>1963</c:v>
                </c:pt>
                <c:pt idx="34">
                  <c:v>1964</c:v>
                </c:pt>
                <c:pt idx="35">
                  <c:v>1965</c:v>
                </c:pt>
                <c:pt idx="36">
                  <c:v>1966</c:v>
                </c:pt>
                <c:pt idx="37">
                  <c:v>1967</c:v>
                </c:pt>
                <c:pt idx="38">
                  <c:v>1968</c:v>
                </c:pt>
                <c:pt idx="39">
                  <c:v>1969</c:v>
                </c:pt>
                <c:pt idx="40">
                  <c:v>1970</c:v>
                </c:pt>
                <c:pt idx="41">
                  <c:v>1971</c:v>
                </c:pt>
                <c:pt idx="42">
                  <c:v>1972</c:v>
                </c:pt>
                <c:pt idx="43">
                  <c:v>1973</c:v>
                </c:pt>
                <c:pt idx="44">
                  <c:v>1974</c:v>
                </c:pt>
                <c:pt idx="45">
                  <c:v>1975</c:v>
                </c:pt>
                <c:pt idx="46">
                  <c:v>1976</c:v>
                </c:pt>
                <c:pt idx="47">
                  <c:v>1977</c:v>
                </c:pt>
                <c:pt idx="48">
                  <c:v>1978</c:v>
                </c:pt>
                <c:pt idx="49">
                  <c:v>1979</c:v>
                </c:pt>
                <c:pt idx="50">
                  <c:v>1980</c:v>
                </c:pt>
                <c:pt idx="51">
                  <c:v>1981</c:v>
                </c:pt>
                <c:pt idx="52">
                  <c:v>1982</c:v>
                </c:pt>
                <c:pt idx="53">
                  <c:v>1983</c:v>
                </c:pt>
                <c:pt idx="54">
                  <c:v>1984</c:v>
                </c:pt>
                <c:pt idx="55">
                  <c:v>1985</c:v>
                </c:pt>
                <c:pt idx="56">
                  <c:v>1986</c:v>
                </c:pt>
                <c:pt idx="57">
                  <c:v>1987</c:v>
                </c:pt>
                <c:pt idx="58">
                  <c:v>1988</c:v>
                </c:pt>
                <c:pt idx="59">
                  <c:v>1989</c:v>
                </c:pt>
                <c:pt idx="60">
                  <c:v>1990</c:v>
                </c:pt>
                <c:pt idx="61">
                  <c:v>1991</c:v>
                </c:pt>
                <c:pt idx="62">
                  <c:v>1992</c:v>
                </c:pt>
                <c:pt idx="63">
                  <c:v>1993</c:v>
                </c:pt>
                <c:pt idx="64">
                  <c:v>1994</c:v>
                </c:pt>
                <c:pt idx="65">
                  <c:v>1995</c:v>
                </c:pt>
                <c:pt idx="66">
                  <c:v>1996</c:v>
                </c:pt>
                <c:pt idx="67">
                  <c:v>1997</c:v>
                </c:pt>
                <c:pt idx="68">
                  <c:v>1998</c:v>
                </c:pt>
                <c:pt idx="69">
                  <c:v>1999</c:v>
                </c:pt>
                <c:pt idx="70">
                  <c:v>2000</c:v>
                </c:pt>
              </c:numCache>
            </c:numRef>
          </c:cat>
          <c:val>
            <c:numRef>
              <c:f>'Fig 2.75'!$C$7:$BU$7</c:f>
              <c:numCache>
                <c:formatCode>_-* #\ ##0.0\ _€_-;\-* #\ ##0.0\ _€_-;_-* "-"??\ _€_-;_-@_-</c:formatCode>
                <c:ptCount val="71"/>
                <c:pt idx="18">
                  <c:v>24.235457347410176</c:v>
                </c:pt>
                <c:pt idx="19">
                  <c:v>24.327091312115293</c:v>
                </c:pt>
                <c:pt idx="20">
                  <c:v>24.238570811752126</c:v>
                </c:pt>
                <c:pt idx="21">
                  <c:v>24.182757499540941</c:v>
                </c:pt>
                <c:pt idx="22">
                  <c:v>23.888616253517746</c:v>
                </c:pt>
                <c:pt idx="23">
                  <c:v>23.546780450816257</c:v>
                </c:pt>
                <c:pt idx="24">
                  <c:v>23.494289501643671</c:v>
                </c:pt>
                <c:pt idx="25">
                  <c:v>23.427759620745334</c:v>
                </c:pt>
                <c:pt idx="26">
                  <c:v>23.515774540122806</c:v>
                </c:pt>
                <c:pt idx="27">
                  <c:v>23.540085488736281</c:v>
                </c:pt>
                <c:pt idx="28">
                  <c:v>23.741503510830867</c:v>
                </c:pt>
                <c:pt idx="29">
                  <c:v>23.919004650473468</c:v>
                </c:pt>
                <c:pt idx="30">
                  <c:v>24.013480453991292</c:v>
                </c:pt>
                <c:pt idx="31">
                  <c:v>24.069134694044962</c:v>
                </c:pt>
                <c:pt idx="32">
                  <c:v>24.048905767499988</c:v>
                </c:pt>
                <c:pt idx="33">
                  <c:v>24.131715366258646</c:v>
                </c:pt>
                <c:pt idx="34">
                  <c:v>24.123148479497331</c:v>
                </c:pt>
                <c:pt idx="35">
                  <c:v>24.152597510649152</c:v>
                </c:pt>
                <c:pt idx="36">
                  <c:v>24.140861661668204</c:v>
                </c:pt>
                <c:pt idx="37">
                  <c:v>24.159579256414666</c:v>
                </c:pt>
                <c:pt idx="38">
                  <c:v>24.224763873550266</c:v>
                </c:pt>
                <c:pt idx="39">
                  <c:v>24.359289919022856</c:v>
                </c:pt>
                <c:pt idx="40">
                  <c:v>24.413858637903417</c:v>
                </c:pt>
                <c:pt idx="41">
                  <c:v>24.540946567111426</c:v>
                </c:pt>
                <c:pt idx="42">
                  <c:v>24.587913710465088</c:v>
                </c:pt>
                <c:pt idx="43">
                  <c:v>24.613343858035968</c:v>
                </c:pt>
                <c:pt idx="44">
                  <c:v>24.686115111475587</c:v>
                </c:pt>
                <c:pt idx="45">
                  <c:v>24.799592445099918</c:v>
                </c:pt>
                <c:pt idx="46">
                  <c:v>24.918584099348031</c:v>
                </c:pt>
                <c:pt idx="47">
                  <c:v>25.119783928505697</c:v>
                </c:pt>
                <c:pt idx="48">
                  <c:v>25.218233733972866</c:v>
                </c:pt>
                <c:pt idx="49">
                  <c:v>25.415955987802171</c:v>
                </c:pt>
                <c:pt idx="50">
                  <c:v>25.597428184831557</c:v>
                </c:pt>
                <c:pt idx="51">
                  <c:v>25.787531821030115</c:v>
                </c:pt>
                <c:pt idx="52">
                  <c:v>25.896355369571538</c:v>
                </c:pt>
                <c:pt idx="53">
                  <c:v>25.98036019103202</c:v>
                </c:pt>
                <c:pt idx="54">
                  <c:v>26.142895797565401</c:v>
                </c:pt>
                <c:pt idx="55">
                  <c:v>26.219099275346544</c:v>
                </c:pt>
                <c:pt idx="56">
                  <c:v>26.356363306757572</c:v>
                </c:pt>
                <c:pt idx="57">
                  <c:v>26.463997934035731</c:v>
                </c:pt>
                <c:pt idx="58">
                  <c:v>26.568225190117474</c:v>
                </c:pt>
                <c:pt idx="59">
                  <c:v>26.71721208182035</c:v>
                </c:pt>
                <c:pt idx="60">
                  <c:v>26.828980974490577</c:v>
                </c:pt>
                <c:pt idx="61">
                  <c:v>27.021690001438365</c:v>
                </c:pt>
                <c:pt idx="62">
                  <c:v>27.181882833088245</c:v>
                </c:pt>
                <c:pt idx="63">
                  <c:v>27.350237181588554</c:v>
                </c:pt>
                <c:pt idx="64">
                  <c:v>27.456361395598435</c:v>
                </c:pt>
                <c:pt idx="65">
                  <c:v>27.545629783442806</c:v>
                </c:pt>
                <c:pt idx="66">
                  <c:v>27.42870438611844</c:v>
                </c:pt>
                <c:pt idx="67">
                  <c:v>27.436038416033668</c:v>
                </c:pt>
                <c:pt idx="68">
                  <c:v>27.572417498823583</c:v>
                </c:pt>
                <c:pt idx="69">
                  <c:v>27.797716499196909</c:v>
                </c:pt>
                <c:pt idx="70">
                  <c:v>27.99526175046222</c:v>
                </c:pt>
              </c:numCache>
            </c:numRef>
          </c:val>
          <c:smooth val="0"/>
          <c:extLst>
            <c:ext xmlns:c16="http://schemas.microsoft.com/office/drawing/2014/chart" uri="{C3380CC4-5D6E-409C-BE32-E72D297353CC}">
              <c16:uniqueId val="{00000002-25FD-4626-9D38-EFA0B8AB0CBE}"/>
            </c:ext>
          </c:extLst>
        </c:ser>
        <c:ser>
          <c:idx val="9"/>
          <c:order val="4"/>
          <c:tx>
            <c:strRef>
              <c:f>'Fig 2.75'!$B$8</c:f>
              <c:strCache>
                <c:ptCount val="1"/>
                <c:pt idx="0">
                  <c:v>Femmes (projeté)</c:v>
                </c:pt>
              </c:strCache>
            </c:strRef>
          </c:tx>
          <c:spPr>
            <a:ln w="15875">
              <a:solidFill>
                <a:schemeClr val="accent4">
                  <a:lumMod val="75000"/>
                </a:schemeClr>
              </a:solidFill>
            </a:ln>
          </c:spPr>
          <c:marker>
            <c:symbol val="none"/>
          </c:marker>
          <c:cat>
            <c:numRef>
              <c:f>'Fig 2.75'!$C$3:$BU$3</c:f>
              <c:numCache>
                <c:formatCode>General</c:formatCode>
                <c:ptCount val="71"/>
                <c:pt idx="0">
                  <c:v>1930</c:v>
                </c:pt>
                <c:pt idx="1">
                  <c:v>1931</c:v>
                </c:pt>
                <c:pt idx="2">
                  <c:v>1932</c:v>
                </c:pt>
                <c:pt idx="3">
                  <c:v>1933</c:v>
                </c:pt>
                <c:pt idx="4">
                  <c:v>1934</c:v>
                </c:pt>
                <c:pt idx="5">
                  <c:v>1935</c:v>
                </c:pt>
                <c:pt idx="6">
                  <c:v>1936</c:v>
                </c:pt>
                <c:pt idx="7">
                  <c:v>193</c:v>
                </c:pt>
                <c:pt idx="8">
                  <c:v>1938</c:v>
                </c:pt>
                <c:pt idx="9">
                  <c:v>1939</c:v>
                </c:pt>
                <c:pt idx="10">
                  <c:v>1940</c:v>
                </c:pt>
                <c:pt idx="11">
                  <c:v>1941</c:v>
                </c:pt>
                <c:pt idx="12">
                  <c:v>1942</c:v>
                </c:pt>
                <c:pt idx="13">
                  <c:v>1943</c:v>
                </c:pt>
                <c:pt idx="14">
                  <c:v>1944</c:v>
                </c:pt>
                <c:pt idx="15">
                  <c:v>1945</c:v>
                </c:pt>
                <c:pt idx="16">
                  <c:v>1946</c:v>
                </c:pt>
                <c:pt idx="17">
                  <c:v>1947</c:v>
                </c:pt>
                <c:pt idx="18">
                  <c:v>1948</c:v>
                </c:pt>
                <c:pt idx="19">
                  <c:v>1949</c:v>
                </c:pt>
                <c:pt idx="20">
                  <c:v>1950</c:v>
                </c:pt>
                <c:pt idx="21">
                  <c:v>1951</c:v>
                </c:pt>
                <c:pt idx="22">
                  <c:v>1952</c:v>
                </c:pt>
                <c:pt idx="23">
                  <c:v>1953</c:v>
                </c:pt>
                <c:pt idx="24">
                  <c:v>1954</c:v>
                </c:pt>
                <c:pt idx="25">
                  <c:v>1955</c:v>
                </c:pt>
                <c:pt idx="26">
                  <c:v>1956</c:v>
                </c:pt>
                <c:pt idx="27">
                  <c:v>1957</c:v>
                </c:pt>
                <c:pt idx="28">
                  <c:v>1958</c:v>
                </c:pt>
                <c:pt idx="29">
                  <c:v>1959</c:v>
                </c:pt>
                <c:pt idx="30">
                  <c:v>1960</c:v>
                </c:pt>
                <c:pt idx="31">
                  <c:v>1961</c:v>
                </c:pt>
                <c:pt idx="32">
                  <c:v>1962</c:v>
                </c:pt>
                <c:pt idx="33">
                  <c:v>1963</c:v>
                </c:pt>
                <c:pt idx="34">
                  <c:v>1964</c:v>
                </c:pt>
                <c:pt idx="35">
                  <c:v>1965</c:v>
                </c:pt>
                <c:pt idx="36">
                  <c:v>1966</c:v>
                </c:pt>
                <c:pt idx="37">
                  <c:v>1967</c:v>
                </c:pt>
                <c:pt idx="38">
                  <c:v>1968</c:v>
                </c:pt>
                <c:pt idx="39">
                  <c:v>1969</c:v>
                </c:pt>
                <c:pt idx="40">
                  <c:v>1970</c:v>
                </c:pt>
                <c:pt idx="41">
                  <c:v>1971</c:v>
                </c:pt>
                <c:pt idx="42">
                  <c:v>1972</c:v>
                </c:pt>
                <c:pt idx="43">
                  <c:v>1973</c:v>
                </c:pt>
                <c:pt idx="44">
                  <c:v>1974</c:v>
                </c:pt>
                <c:pt idx="45">
                  <c:v>1975</c:v>
                </c:pt>
                <c:pt idx="46">
                  <c:v>1976</c:v>
                </c:pt>
                <c:pt idx="47">
                  <c:v>1977</c:v>
                </c:pt>
                <c:pt idx="48">
                  <c:v>1978</c:v>
                </c:pt>
                <c:pt idx="49">
                  <c:v>1979</c:v>
                </c:pt>
                <c:pt idx="50">
                  <c:v>1980</c:v>
                </c:pt>
                <c:pt idx="51">
                  <c:v>1981</c:v>
                </c:pt>
                <c:pt idx="52">
                  <c:v>1982</c:v>
                </c:pt>
                <c:pt idx="53">
                  <c:v>1983</c:v>
                </c:pt>
                <c:pt idx="54">
                  <c:v>1984</c:v>
                </c:pt>
                <c:pt idx="55">
                  <c:v>1985</c:v>
                </c:pt>
                <c:pt idx="56">
                  <c:v>1986</c:v>
                </c:pt>
                <c:pt idx="57">
                  <c:v>1987</c:v>
                </c:pt>
                <c:pt idx="58">
                  <c:v>1988</c:v>
                </c:pt>
                <c:pt idx="59">
                  <c:v>1989</c:v>
                </c:pt>
                <c:pt idx="60">
                  <c:v>1990</c:v>
                </c:pt>
                <c:pt idx="61">
                  <c:v>1991</c:v>
                </c:pt>
                <c:pt idx="62">
                  <c:v>1992</c:v>
                </c:pt>
                <c:pt idx="63">
                  <c:v>1993</c:v>
                </c:pt>
                <c:pt idx="64">
                  <c:v>1994</c:v>
                </c:pt>
                <c:pt idx="65">
                  <c:v>1995</c:v>
                </c:pt>
                <c:pt idx="66">
                  <c:v>1996</c:v>
                </c:pt>
                <c:pt idx="67">
                  <c:v>1997</c:v>
                </c:pt>
                <c:pt idx="68">
                  <c:v>1998</c:v>
                </c:pt>
                <c:pt idx="69">
                  <c:v>1999</c:v>
                </c:pt>
                <c:pt idx="70">
                  <c:v>2000</c:v>
                </c:pt>
              </c:numCache>
            </c:numRef>
          </c:cat>
          <c:val>
            <c:numRef>
              <c:f>'Fig 2.75'!$C$8:$BU$8</c:f>
              <c:numCache>
                <c:formatCode>_-* #\ ##0.0\ _€_-;\-* #\ ##0.0\ _€_-;_-* "-"??\ _€_-;_-@_-</c:formatCode>
                <c:ptCount val="71"/>
                <c:pt idx="18">
                  <c:v>28.129714166335383</c:v>
                </c:pt>
                <c:pt idx="19">
                  <c:v>28.213058284469412</c:v>
                </c:pt>
                <c:pt idx="20">
                  <c:v>28.223193292247331</c:v>
                </c:pt>
                <c:pt idx="21">
                  <c:v>28.055226671241826</c:v>
                </c:pt>
                <c:pt idx="22">
                  <c:v>27.663288630399464</c:v>
                </c:pt>
                <c:pt idx="23">
                  <c:v>27.414452326136725</c:v>
                </c:pt>
                <c:pt idx="24">
                  <c:v>27.216199413947876</c:v>
                </c:pt>
                <c:pt idx="25">
                  <c:v>26.992523549263119</c:v>
                </c:pt>
                <c:pt idx="26">
                  <c:v>26.817988684380026</c:v>
                </c:pt>
                <c:pt idx="27">
                  <c:v>26.925217541600659</c:v>
                </c:pt>
                <c:pt idx="28">
                  <c:v>27.063414877290448</c:v>
                </c:pt>
                <c:pt idx="29">
                  <c:v>27.065318296913688</c:v>
                </c:pt>
                <c:pt idx="30">
                  <c:v>27.225279870587897</c:v>
                </c:pt>
                <c:pt idx="31">
                  <c:v>27.300601799888582</c:v>
                </c:pt>
                <c:pt idx="32">
                  <c:v>27.261807997407573</c:v>
                </c:pt>
                <c:pt idx="33">
                  <c:v>27.324880773154177</c:v>
                </c:pt>
                <c:pt idx="34">
                  <c:v>27.334277704963313</c:v>
                </c:pt>
                <c:pt idx="35">
                  <c:v>27.388342994699748</c:v>
                </c:pt>
                <c:pt idx="36">
                  <c:v>27.444450330081345</c:v>
                </c:pt>
                <c:pt idx="37">
                  <c:v>27.469040188622323</c:v>
                </c:pt>
                <c:pt idx="38">
                  <c:v>27.541857101133303</c:v>
                </c:pt>
                <c:pt idx="39">
                  <c:v>27.684899717285269</c:v>
                </c:pt>
                <c:pt idx="40">
                  <c:v>27.743286664818527</c:v>
                </c:pt>
                <c:pt idx="41">
                  <c:v>27.868889325168396</c:v>
                </c:pt>
                <c:pt idx="42">
                  <c:v>27.894034823786882</c:v>
                </c:pt>
                <c:pt idx="43">
                  <c:v>27.980813618302847</c:v>
                </c:pt>
                <c:pt idx="44">
                  <c:v>28.068212072815392</c:v>
                </c:pt>
                <c:pt idx="45">
                  <c:v>28.158444840949223</c:v>
                </c:pt>
                <c:pt idx="46">
                  <c:v>28.279074679601315</c:v>
                </c:pt>
                <c:pt idx="47">
                  <c:v>28.461512699561482</c:v>
                </c:pt>
                <c:pt idx="48">
                  <c:v>28.594452635030258</c:v>
                </c:pt>
                <c:pt idx="49">
                  <c:v>28.72100226795849</c:v>
                </c:pt>
                <c:pt idx="50">
                  <c:v>28.904982351143282</c:v>
                </c:pt>
                <c:pt idx="51">
                  <c:v>29.057190899279675</c:v>
                </c:pt>
                <c:pt idx="52">
                  <c:v>29.160631023744124</c:v>
                </c:pt>
                <c:pt idx="53">
                  <c:v>29.229810340111818</c:v>
                </c:pt>
                <c:pt idx="54">
                  <c:v>29.334704680086439</c:v>
                </c:pt>
                <c:pt idx="55">
                  <c:v>29.426599006086377</c:v>
                </c:pt>
                <c:pt idx="56">
                  <c:v>29.48603216290261</c:v>
                </c:pt>
                <c:pt idx="57">
                  <c:v>29.606947866847605</c:v>
                </c:pt>
                <c:pt idx="58">
                  <c:v>29.714144388032551</c:v>
                </c:pt>
                <c:pt idx="59">
                  <c:v>29.835190571383329</c:v>
                </c:pt>
                <c:pt idx="60">
                  <c:v>29.955763001198768</c:v>
                </c:pt>
                <c:pt idx="61">
                  <c:v>30.073974339385664</c:v>
                </c:pt>
                <c:pt idx="62">
                  <c:v>30.225440071865449</c:v>
                </c:pt>
                <c:pt idx="63">
                  <c:v>30.38622860961749</c:v>
                </c:pt>
                <c:pt idx="64">
                  <c:v>30.482622560291247</c:v>
                </c:pt>
                <c:pt idx="65">
                  <c:v>30.558815820196934</c:v>
                </c:pt>
                <c:pt idx="66">
                  <c:v>30.483524719535566</c:v>
                </c:pt>
                <c:pt idx="67">
                  <c:v>30.492239862545546</c:v>
                </c:pt>
                <c:pt idx="68">
                  <c:v>30.648790907227877</c:v>
                </c:pt>
                <c:pt idx="69">
                  <c:v>30.747958424894946</c:v>
                </c:pt>
                <c:pt idx="70">
                  <c:v>30.919584356580884</c:v>
                </c:pt>
              </c:numCache>
            </c:numRef>
          </c:val>
          <c:smooth val="0"/>
          <c:extLst>
            <c:ext xmlns:c16="http://schemas.microsoft.com/office/drawing/2014/chart" uri="{C3380CC4-5D6E-409C-BE32-E72D297353CC}">
              <c16:uniqueId val="{00000003-25FD-4626-9D38-EFA0B8AB0CBE}"/>
            </c:ext>
          </c:extLst>
        </c:ser>
        <c:dLbls>
          <c:showLegendKey val="0"/>
          <c:showVal val="0"/>
          <c:showCatName val="0"/>
          <c:showSerName val="0"/>
          <c:showPercent val="0"/>
          <c:showBubbleSize val="0"/>
        </c:dLbls>
        <c:marker val="1"/>
        <c:smooth val="0"/>
        <c:axId val="188445824"/>
        <c:axId val="188447744"/>
      </c:lineChart>
      <c:lineChart>
        <c:grouping val="standard"/>
        <c:varyColors val="0"/>
        <c:ser>
          <c:idx val="10"/>
          <c:order val="2"/>
          <c:tx>
            <c:strRef>
              <c:f>'Fig 2.75'!$B$6</c:f>
              <c:strCache>
                <c:ptCount val="1"/>
                <c:pt idx="0">
                  <c:v>Ecart femmes - hommes (observé, échelle de droite)</c:v>
                </c:pt>
              </c:strCache>
            </c:strRef>
          </c:tx>
          <c:spPr>
            <a:ln w="31750">
              <a:solidFill>
                <a:schemeClr val="accent3">
                  <a:lumMod val="75000"/>
                </a:schemeClr>
              </a:solidFill>
              <a:prstDash val="solid"/>
            </a:ln>
          </c:spPr>
          <c:marker>
            <c:symbol val="none"/>
          </c:marker>
          <c:cat>
            <c:numRef>
              <c:f>'Fig 2.75'!$C$3:$BU$3</c:f>
              <c:numCache>
                <c:formatCode>General</c:formatCode>
                <c:ptCount val="71"/>
                <c:pt idx="0">
                  <c:v>1930</c:v>
                </c:pt>
                <c:pt idx="1">
                  <c:v>1931</c:v>
                </c:pt>
                <c:pt idx="2">
                  <c:v>1932</c:v>
                </c:pt>
                <c:pt idx="3">
                  <c:v>1933</c:v>
                </c:pt>
                <c:pt idx="4">
                  <c:v>1934</c:v>
                </c:pt>
                <c:pt idx="5">
                  <c:v>1935</c:v>
                </c:pt>
                <c:pt idx="6">
                  <c:v>1936</c:v>
                </c:pt>
                <c:pt idx="7">
                  <c:v>193</c:v>
                </c:pt>
                <c:pt idx="8">
                  <c:v>1938</c:v>
                </c:pt>
                <c:pt idx="9">
                  <c:v>1939</c:v>
                </c:pt>
                <c:pt idx="10">
                  <c:v>1940</c:v>
                </c:pt>
                <c:pt idx="11">
                  <c:v>1941</c:v>
                </c:pt>
                <c:pt idx="12">
                  <c:v>1942</c:v>
                </c:pt>
                <c:pt idx="13">
                  <c:v>1943</c:v>
                </c:pt>
                <c:pt idx="14">
                  <c:v>1944</c:v>
                </c:pt>
                <c:pt idx="15">
                  <c:v>1945</c:v>
                </c:pt>
                <c:pt idx="16">
                  <c:v>1946</c:v>
                </c:pt>
                <c:pt idx="17">
                  <c:v>1947</c:v>
                </c:pt>
                <c:pt idx="18">
                  <c:v>1948</c:v>
                </c:pt>
                <c:pt idx="19">
                  <c:v>1949</c:v>
                </c:pt>
                <c:pt idx="20">
                  <c:v>1950</c:v>
                </c:pt>
                <c:pt idx="21">
                  <c:v>1951</c:v>
                </c:pt>
                <c:pt idx="22">
                  <c:v>1952</c:v>
                </c:pt>
                <c:pt idx="23">
                  <c:v>1953</c:v>
                </c:pt>
                <c:pt idx="24">
                  <c:v>1954</c:v>
                </c:pt>
                <c:pt idx="25">
                  <c:v>1955</c:v>
                </c:pt>
                <c:pt idx="26">
                  <c:v>1956</c:v>
                </c:pt>
                <c:pt idx="27">
                  <c:v>1957</c:v>
                </c:pt>
                <c:pt idx="28">
                  <c:v>1958</c:v>
                </c:pt>
                <c:pt idx="29">
                  <c:v>1959</c:v>
                </c:pt>
                <c:pt idx="30">
                  <c:v>1960</c:v>
                </c:pt>
                <c:pt idx="31">
                  <c:v>1961</c:v>
                </c:pt>
                <c:pt idx="32">
                  <c:v>1962</c:v>
                </c:pt>
                <c:pt idx="33">
                  <c:v>1963</c:v>
                </c:pt>
                <c:pt idx="34">
                  <c:v>1964</c:v>
                </c:pt>
                <c:pt idx="35">
                  <c:v>1965</c:v>
                </c:pt>
                <c:pt idx="36">
                  <c:v>1966</c:v>
                </c:pt>
                <c:pt idx="37">
                  <c:v>1967</c:v>
                </c:pt>
                <c:pt idx="38">
                  <c:v>1968</c:v>
                </c:pt>
                <c:pt idx="39">
                  <c:v>1969</c:v>
                </c:pt>
                <c:pt idx="40">
                  <c:v>1970</c:v>
                </c:pt>
                <c:pt idx="41">
                  <c:v>1971</c:v>
                </c:pt>
                <c:pt idx="42">
                  <c:v>1972</c:v>
                </c:pt>
                <c:pt idx="43">
                  <c:v>1973</c:v>
                </c:pt>
                <c:pt idx="44">
                  <c:v>1974</c:v>
                </c:pt>
                <c:pt idx="45">
                  <c:v>1975</c:v>
                </c:pt>
                <c:pt idx="46">
                  <c:v>1976</c:v>
                </c:pt>
                <c:pt idx="47">
                  <c:v>1977</c:v>
                </c:pt>
                <c:pt idx="48">
                  <c:v>1978</c:v>
                </c:pt>
                <c:pt idx="49">
                  <c:v>1979</c:v>
                </c:pt>
                <c:pt idx="50">
                  <c:v>1980</c:v>
                </c:pt>
                <c:pt idx="51">
                  <c:v>1981</c:v>
                </c:pt>
                <c:pt idx="52">
                  <c:v>1982</c:v>
                </c:pt>
                <c:pt idx="53">
                  <c:v>1983</c:v>
                </c:pt>
                <c:pt idx="54">
                  <c:v>1984</c:v>
                </c:pt>
                <c:pt idx="55">
                  <c:v>1985</c:v>
                </c:pt>
                <c:pt idx="56">
                  <c:v>1986</c:v>
                </c:pt>
                <c:pt idx="57">
                  <c:v>1987</c:v>
                </c:pt>
                <c:pt idx="58">
                  <c:v>1988</c:v>
                </c:pt>
                <c:pt idx="59">
                  <c:v>1989</c:v>
                </c:pt>
                <c:pt idx="60">
                  <c:v>1990</c:v>
                </c:pt>
                <c:pt idx="61">
                  <c:v>1991</c:v>
                </c:pt>
                <c:pt idx="62">
                  <c:v>1992</c:v>
                </c:pt>
                <c:pt idx="63">
                  <c:v>1993</c:v>
                </c:pt>
                <c:pt idx="64">
                  <c:v>1994</c:v>
                </c:pt>
                <c:pt idx="65">
                  <c:v>1995</c:v>
                </c:pt>
                <c:pt idx="66">
                  <c:v>1996</c:v>
                </c:pt>
                <c:pt idx="67">
                  <c:v>1997</c:v>
                </c:pt>
                <c:pt idx="68">
                  <c:v>1998</c:v>
                </c:pt>
                <c:pt idx="69">
                  <c:v>1999</c:v>
                </c:pt>
                <c:pt idx="70">
                  <c:v>2000</c:v>
                </c:pt>
              </c:numCache>
            </c:numRef>
          </c:cat>
          <c:val>
            <c:numRef>
              <c:f>'Fig 2.75'!$C$6:$BU$6</c:f>
              <c:numCache>
                <c:formatCode>_-* #\ ##0.0\ _€_-;\-* #\ ##0.0\ _€_-;_-* "-"??\ _€_-;_-@_-</c:formatCode>
                <c:ptCount val="71"/>
                <c:pt idx="0">
                  <c:v>4.2681685786514194</c:v>
                </c:pt>
                <c:pt idx="2">
                  <c:v>4.084970625617899</c:v>
                </c:pt>
                <c:pt idx="4">
                  <c:v>3.8824393255442615</c:v>
                </c:pt>
                <c:pt idx="6">
                  <c:v>3.7983510368483948</c:v>
                </c:pt>
                <c:pt idx="8">
                  <c:v>3.8680506403839985</c:v>
                </c:pt>
                <c:pt idx="10">
                  <c:v>4.0319422900949391</c:v>
                </c:pt>
                <c:pt idx="11">
                  <c:v>4.0782431297615318</c:v>
                </c:pt>
                <c:pt idx="12">
                  <c:v>4.1217026592457771</c:v>
                </c:pt>
                <c:pt idx="13">
                  <c:v>4.1903842285091883</c:v>
                </c:pt>
                <c:pt idx="14">
                  <c:v>4.1684290428241511</c:v>
                </c:pt>
                <c:pt idx="15">
                  <c:v>4.0554360188781047</c:v>
                </c:pt>
                <c:pt idx="16">
                  <c:v>3.9949765805194133</c:v>
                </c:pt>
                <c:pt idx="17">
                  <c:v>3.9327107776235977</c:v>
                </c:pt>
                <c:pt idx="18">
                  <c:v>3.8942568189252071</c:v>
                </c:pt>
              </c:numCache>
            </c:numRef>
          </c:val>
          <c:smooth val="0"/>
          <c:extLst>
            <c:ext xmlns:c16="http://schemas.microsoft.com/office/drawing/2014/chart" uri="{C3380CC4-5D6E-409C-BE32-E72D297353CC}">
              <c16:uniqueId val="{00000004-25FD-4626-9D38-EFA0B8AB0CBE}"/>
            </c:ext>
          </c:extLst>
        </c:ser>
        <c:ser>
          <c:idx val="11"/>
          <c:order val="5"/>
          <c:tx>
            <c:strRef>
              <c:f>'Fig 2.75'!$B$9</c:f>
              <c:strCache>
                <c:ptCount val="1"/>
                <c:pt idx="0">
                  <c:v>Ecart femmes - hommes (projeté, échelle de droite)</c:v>
                </c:pt>
              </c:strCache>
            </c:strRef>
          </c:tx>
          <c:spPr>
            <a:ln w="15875">
              <a:solidFill>
                <a:schemeClr val="accent3">
                  <a:lumMod val="75000"/>
                </a:schemeClr>
              </a:solidFill>
            </a:ln>
          </c:spPr>
          <c:marker>
            <c:symbol val="none"/>
          </c:marker>
          <c:cat>
            <c:numRef>
              <c:f>'Fig 2.75'!$C$3:$BU$3</c:f>
              <c:numCache>
                <c:formatCode>General</c:formatCode>
                <c:ptCount val="71"/>
                <c:pt idx="0">
                  <c:v>1930</c:v>
                </c:pt>
                <c:pt idx="1">
                  <c:v>1931</c:v>
                </c:pt>
                <c:pt idx="2">
                  <c:v>1932</c:v>
                </c:pt>
                <c:pt idx="3">
                  <c:v>1933</c:v>
                </c:pt>
                <c:pt idx="4">
                  <c:v>1934</c:v>
                </c:pt>
                <c:pt idx="5">
                  <c:v>1935</c:v>
                </c:pt>
                <c:pt idx="6">
                  <c:v>1936</c:v>
                </c:pt>
                <c:pt idx="7">
                  <c:v>193</c:v>
                </c:pt>
                <c:pt idx="8">
                  <c:v>1938</c:v>
                </c:pt>
                <c:pt idx="9">
                  <c:v>1939</c:v>
                </c:pt>
                <c:pt idx="10">
                  <c:v>1940</c:v>
                </c:pt>
                <c:pt idx="11">
                  <c:v>1941</c:v>
                </c:pt>
                <c:pt idx="12">
                  <c:v>1942</c:v>
                </c:pt>
                <c:pt idx="13">
                  <c:v>1943</c:v>
                </c:pt>
                <c:pt idx="14">
                  <c:v>1944</c:v>
                </c:pt>
                <c:pt idx="15">
                  <c:v>1945</c:v>
                </c:pt>
                <c:pt idx="16">
                  <c:v>1946</c:v>
                </c:pt>
                <c:pt idx="17">
                  <c:v>1947</c:v>
                </c:pt>
                <c:pt idx="18">
                  <c:v>1948</c:v>
                </c:pt>
                <c:pt idx="19">
                  <c:v>1949</c:v>
                </c:pt>
                <c:pt idx="20">
                  <c:v>1950</c:v>
                </c:pt>
                <c:pt idx="21">
                  <c:v>1951</c:v>
                </c:pt>
                <c:pt idx="22">
                  <c:v>1952</c:v>
                </c:pt>
                <c:pt idx="23">
                  <c:v>1953</c:v>
                </c:pt>
                <c:pt idx="24">
                  <c:v>1954</c:v>
                </c:pt>
                <c:pt idx="25">
                  <c:v>1955</c:v>
                </c:pt>
                <c:pt idx="26">
                  <c:v>1956</c:v>
                </c:pt>
                <c:pt idx="27">
                  <c:v>1957</c:v>
                </c:pt>
                <c:pt idx="28">
                  <c:v>1958</c:v>
                </c:pt>
                <c:pt idx="29">
                  <c:v>1959</c:v>
                </c:pt>
                <c:pt idx="30">
                  <c:v>1960</c:v>
                </c:pt>
                <c:pt idx="31">
                  <c:v>1961</c:v>
                </c:pt>
                <c:pt idx="32">
                  <c:v>1962</c:v>
                </c:pt>
                <c:pt idx="33">
                  <c:v>1963</c:v>
                </c:pt>
                <c:pt idx="34">
                  <c:v>1964</c:v>
                </c:pt>
                <c:pt idx="35">
                  <c:v>1965</c:v>
                </c:pt>
                <c:pt idx="36">
                  <c:v>1966</c:v>
                </c:pt>
                <c:pt idx="37">
                  <c:v>1967</c:v>
                </c:pt>
                <c:pt idx="38">
                  <c:v>1968</c:v>
                </c:pt>
                <c:pt idx="39">
                  <c:v>1969</c:v>
                </c:pt>
                <c:pt idx="40">
                  <c:v>1970</c:v>
                </c:pt>
                <c:pt idx="41">
                  <c:v>1971</c:v>
                </c:pt>
                <c:pt idx="42">
                  <c:v>1972</c:v>
                </c:pt>
                <c:pt idx="43">
                  <c:v>1973</c:v>
                </c:pt>
                <c:pt idx="44">
                  <c:v>1974</c:v>
                </c:pt>
                <c:pt idx="45">
                  <c:v>1975</c:v>
                </c:pt>
                <c:pt idx="46">
                  <c:v>1976</c:v>
                </c:pt>
                <c:pt idx="47">
                  <c:v>1977</c:v>
                </c:pt>
                <c:pt idx="48">
                  <c:v>1978</c:v>
                </c:pt>
                <c:pt idx="49">
                  <c:v>1979</c:v>
                </c:pt>
                <c:pt idx="50">
                  <c:v>1980</c:v>
                </c:pt>
                <c:pt idx="51">
                  <c:v>1981</c:v>
                </c:pt>
                <c:pt idx="52">
                  <c:v>1982</c:v>
                </c:pt>
                <c:pt idx="53">
                  <c:v>1983</c:v>
                </c:pt>
                <c:pt idx="54">
                  <c:v>1984</c:v>
                </c:pt>
                <c:pt idx="55">
                  <c:v>1985</c:v>
                </c:pt>
                <c:pt idx="56">
                  <c:v>1986</c:v>
                </c:pt>
                <c:pt idx="57">
                  <c:v>1987</c:v>
                </c:pt>
                <c:pt idx="58">
                  <c:v>1988</c:v>
                </c:pt>
                <c:pt idx="59">
                  <c:v>1989</c:v>
                </c:pt>
                <c:pt idx="60">
                  <c:v>1990</c:v>
                </c:pt>
                <c:pt idx="61">
                  <c:v>1991</c:v>
                </c:pt>
                <c:pt idx="62">
                  <c:v>1992</c:v>
                </c:pt>
                <c:pt idx="63">
                  <c:v>1993</c:v>
                </c:pt>
                <c:pt idx="64">
                  <c:v>1994</c:v>
                </c:pt>
                <c:pt idx="65">
                  <c:v>1995</c:v>
                </c:pt>
                <c:pt idx="66">
                  <c:v>1996</c:v>
                </c:pt>
                <c:pt idx="67">
                  <c:v>1997</c:v>
                </c:pt>
                <c:pt idx="68">
                  <c:v>1998</c:v>
                </c:pt>
                <c:pt idx="69">
                  <c:v>1999</c:v>
                </c:pt>
                <c:pt idx="70">
                  <c:v>2000</c:v>
                </c:pt>
              </c:numCache>
            </c:numRef>
          </c:cat>
          <c:val>
            <c:numRef>
              <c:f>'Fig 2.75'!$C$9:$BU$9</c:f>
              <c:numCache>
                <c:formatCode>_-* #\ ##0.0\ _€_-;\-* #\ ##0.0\ _€_-;_-* "-"??\ _€_-;_-@_-</c:formatCode>
                <c:ptCount val="71"/>
                <c:pt idx="18">
                  <c:v>3.8942568189252071</c:v>
                </c:pt>
                <c:pt idx="19">
                  <c:v>3.8859669723541188</c:v>
                </c:pt>
                <c:pt idx="20">
                  <c:v>3.9846224804952044</c:v>
                </c:pt>
                <c:pt idx="21">
                  <c:v>3.8724691717008852</c:v>
                </c:pt>
                <c:pt idx="22">
                  <c:v>3.7746723768817176</c:v>
                </c:pt>
                <c:pt idx="23">
                  <c:v>3.8676718753204682</c:v>
                </c:pt>
                <c:pt idx="24">
                  <c:v>3.7219099123042056</c:v>
                </c:pt>
                <c:pt idx="25">
                  <c:v>3.5647639285177846</c:v>
                </c:pt>
                <c:pt idx="26">
                  <c:v>3.3022141442572206</c:v>
                </c:pt>
                <c:pt idx="27">
                  <c:v>3.3851320528643782</c:v>
                </c:pt>
                <c:pt idx="28">
                  <c:v>3.321911366459581</c:v>
                </c:pt>
                <c:pt idx="29">
                  <c:v>3.1463136464402197</c:v>
                </c:pt>
                <c:pt idx="30">
                  <c:v>3.2117994165966053</c:v>
                </c:pt>
                <c:pt idx="31">
                  <c:v>3.2314671058436204</c:v>
                </c:pt>
                <c:pt idx="32">
                  <c:v>3.2129022299075842</c:v>
                </c:pt>
                <c:pt idx="33">
                  <c:v>3.1931654068955311</c:v>
                </c:pt>
                <c:pt idx="34">
                  <c:v>3.2111292254659816</c:v>
                </c:pt>
                <c:pt idx="35">
                  <c:v>3.2357454840505966</c:v>
                </c:pt>
                <c:pt idx="36">
                  <c:v>3.3035886684131412</c:v>
                </c:pt>
                <c:pt idx="37">
                  <c:v>3.3094609322076565</c:v>
                </c:pt>
                <c:pt idx="38">
                  <c:v>3.3170932275830367</c:v>
                </c:pt>
                <c:pt idx="39">
                  <c:v>3.3256097982624127</c:v>
                </c:pt>
                <c:pt idx="40">
                  <c:v>3.3294280269151102</c:v>
                </c:pt>
                <c:pt idx="41">
                  <c:v>3.3279427580569703</c:v>
                </c:pt>
                <c:pt idx="42">
                  <c:v>3.3061211133217938</c:v>
                </c:pt>
                <c:pt idx="43">
                  <c:v>3.3674697602668786</c:v>
                </c:pt>
                <c:pt idx="44">
                  <c:v>3.3820969613398049</c:v>
                </c:pt>
                <c:pt idx="45">
                  <c:v>3.3588523958493042</c:v>
                </c:pt>
                <c:pt idx="46">
                  <c:v>3.3604905802532841</c:v>
                </c:pt>
                <c:pt idx="47">
                  <c:v>3.3417287710557844</c:v>
                </c:pt>
                <c:pt idx="48">
                  <c:v>3.376218901057392</c:v>
                </c:pt>
                <c:pt idx="49">
                  <c:v>3.3050462801563185</c:v>
                </c:pt>
                <c:pt idx="50">
                  <c:v>3.3075541663117249</c:v>
                </c:pt>
                <c:pt idx="51">
                  <c:v>3.2696590782495605</c:v>
                </c:pt>
                <c:pt idx="52">
                  <c:v>3.2642756541725859</c:v>
                </c:pt>
                <c:pt idx="53">
                  <c:v>3.2494501490797987</c:v>
                </c:pt>
                <c:pt idx="54">
                  <c:v>3.1918088825210376</c:v>
                </c:pt>
                <c:pt idx="55">
                  <c:v>3.2074997307398334</c:v>
                </c:pt>
                <c:pt idx="56">
                  <c:v>3.1296688561450381</c:v>
                </c:pt>
                <c:pt idx="57">
                  <c:v>3.1429499328118737</c:v>
                </c:pt>
                <c:pt idx="58">
                  <c:v>3.1459191979150773</c:v>
                </c:pt>
                <c:pt idx="59">
                  <c:v>3.1179784895629794</c:v>
                </c:pt>
                <c:pt idx="60">
                  <c:v>3.1267820267081916</c:v>
                </c:pt>
                <c:pt idx="61">
                  <c:v>3.0522843379472988</c:v>
                </c:pt>
                <c:pt idx="62">
                  <c:v>3.0435572387772041</c:v>
                </c:pt>
                <c:pt idx="63">
                  <c:v>3.035991428028936</c:v>
                </c:pt>
                <c:pt idx="64">
                  <c:v>3.0262611646928121</c:v>
                </c:pt>
                <c:pt idx="65">
                  <c:v>3.0131860367541279</c:v>
                </c:pt>
                <c:pt idx="66">
                  <c:v>3.0548203334171262</c:v>
                </c:pt>
                <c:pt idx="67">
                  <c:v>3.0562014465118779</c:v>
                </c:pt>
                <c:pt idx="68">
                  <c:v>3.0763734084042937</c:v>
                </c:pt>
                <c:pt idx="69">
                  <c:v>2.9502419256980374</c:v>
                </c:pt>
                <c:pt idx="70">
                  <c:v>2.9243226061186647</c:v>
                </c:pt>
              </c:numCache>
            </c:numRef>
          </c:val>
          <c:smooth val="0"/>
          <c:extLst>
            <c:ext xmlns:c16="http://schemas.microsoft.com/office/drawing/2014/chart" uri="{C3380CC4-5D6E-409C-BE32-E72D297353CC}">
              <c16:uniqueId val="{00000005-25FD-4626-9D38-EFA0B8AB0CBE}"/>
            </c:ext>
          </c:extLst>
        </c:ser>
        <c:dLbls>
          <c:showLegendKey val="0"/>
          <c:showVal val="0"/>
          <c:showCatName val="0"/>
          <c:showSerName val="0"/>
          <c:showPercent val="0"/>
          <c:showBubbleSize val="0"/>
        </c:dLbls>
        <c:marker val="1"/>
        <c:smooth val="0"/>
        <c:axId val="188459264"/>
        <c:axId val="188457728"/>
      </c:lineChart>
      <c:catAx>
        <c:axId val="188445824"/>
        <c:scaling>
          <c:orientation val="minMax"/>
        </c:scaling>
        <c:delete val="0"/>
        <c:axPos val="b"/>
        <c:majorGridlines>
          <c:spPr>
            <a:ln>
              <a:noFill/>
            </a:ln>
          </c:spPr>
        </c:majorGridlines>
        <c:title>
          <c:tx>
            <c:rich>
              <a:bodyPr/>
              <a:lstStyle/>
              <a:p>
                <a:pPr>
                  <a:defRPr b="0"/>
                </a:pPr>
                <a:r>
                  <a:rPr lang="en-US" b="0"/>
                  <a:t>génération</a:t>
                </a:r>
              </a:p>
            </c:rich>
          </c:tx>
          <c:layout>
            <c:manualLayout>
              <c:xMode val="edge"/>
              <c:yMode val="edge"/>
              <c:x val="0.82371871008939979"/>
              <c:y val="0.61243229166666679"/>
            </c:manualLayout>
          </c:layout>
          <c:overlay val="0"/>
        </c:title>
        <c:numFmt formatCode="General" sourceLinked="1"/>
        <c:majorTickMark val="out"/>
        <c:minorTickMark val="none"/>
        <c:tickLblPos val="low"/>
        <c:spPr>
          <a:ln w="12700"/>
        </c:spPr>
        <c:txPr>
          <a:bodyPr rot="-5400000" vert="horz"/>
          <a:lstStyle/>
          <a:p>
            <a:pPr>
              <a:defRPr/>
            </a:pPr>
            <a:endParaRPr lang="fr-FR"/>
          </a:p>
        </c:txPr>
        <c:crossAx val="188447744"/>
        <c:crosses val="autoZero"/>
        <c:auto val="1"/>
        <c:lblAlgn val="ctr"/>
        <c:lblOffset val="100"/>
        <c:tickLblSkip val="5"/>
        <c:tickMarkSkip val="2"/>
        <c:noMultiLvlLbl val="0"/>
      </c:catAx>
      <c:valAx>
        <c:axId val="188447744"/>
        <c:scaling>
          <c:orientation val="minMax"/>
          <c:min val="20"/>
        </c:scaling>
        <c:delete val="0"/>
        <c:axPos val="l"/>
        <c:majorGridlines>
          <c:spPr>
            <a:ln>
              <a:solidFill>
                <a:schemeClr val="bg1">
                  <a:lumMod val="85000"/>
                </a:schemeClr>
              </a:solidFill>
            </a:ln>
          </c:spPr>
        </c:majorGridlines>
        <c:numFmt formatCode="0" sourceLinked="0"/>
        <c:majorTickMark val="out"/>
        <c:minorTickMark val="none"/>
        <c:tickLblPos val="nextTo"/>
        <c:crossAx val="188445824"/>
        <c:crosses val="autoZero"/>
        <c:crossBetween val="midCat"/>
      </c:valAx>
      <c:valAx>
        <c:axId val="188457728"/>
        <c:scaling>
          <c:orientation val="minMax"/>
          <c:min val="2"/>
        </c:scaling>
        <c:delete val="0"/>
        <c:axPos val="r"/>
        <c:numFmt formatCode="_-* #\ ##0.0\ _€_-;\-* #\ ##0.0\ _€_-;_-* &quot;-&quot;??\ _€_-;_-@_-" sourceLinked="1"/>
        <c:majorTickMark val="out"/>
        <c:minorTickMark val="none"/>
        <c:tickLblPos val="nextTo"/>
        <c:crossAx val="188459264"/>
        <c:crosses val="max"/>
        <c:crossBetween val="between"/>
      </c:valAx>
      <c:catAx>
        <c:axId val="188459264"/>
        <c:scaling>
          <c:orientation val="minMax"/>
        </c:scaling>
        <c:delete val="1"/>
        <c:axPos val="b"/>
        <c:numFmt formatCode="General" sourceLinked="1"/>
        <c:majorTickMark val="out"/>
        <c:minorTickMark val="none"/>
        <c:tickLblPos val="nextTo"/>
        <c:crossAx val="188457728"/>
        <c:crosses val="autoZero"/>
        <c:auto val="1"/>
        <c:lblAlgn val="ctr"/>
        <c:lblOffset val="100"/>
        <c:noMultiLvlLbl val="0"/>
      </c:catAx>
    </c:plotArea>
    <c:legend>
      <c:legendPos val="b"/>
      <c:layout>
        <c:manualLayout>
          <c:xMode val="edge"/>
          <c:yMode val="edge"/>
          <c:x val="0"/>
          <c:y val="0.8642357638888889"/>
          <c:w val="1"/>
          <c:h val="0.1357642361111111"/>
        </c:manualLayout>
      </c:layout>
      <c:overlay val="0"/>
      <c:txPr>
        <a:bodyPr/>
        <a:lstStyle/>
        <a:p>
          <a:pPr>
            <a:defRPr sz="900"/>
          </a:pPr>
          <a:endParaRPr lang="fr-FR"/>
        </a:p>
      </c:txPr>
    </c:legend>
    <c:plotVisOnly val="1"/>
    <c:dispBlanksAs val="span"/>
    <c:showDLblsOverMax val="0"/>
  </c:chart>
  <c:printSettings>
    <c:headerFooter/>
    <c:pageMargins b="0.75000000000000011" l="0.70000000000000007" r="0.70000000000000007" t="0.75000000000000011" header="0.30000000000000004" footer="0.30000000000000004"/>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747951734200633"/>
          <c:y val="7.6377796059074715E-2"/>
          <c:w val="0.81487840568601499"/>
          <c:h val="0.67923688643397195"/>
        </c:manualLayout>
      </c:layout>
      <c:lineChart>
        <c:grouping val="standard"/>
        <c:varyColors val="0"/>
        <c:ser>
          <c:idx val="0"/>
          <c:order val="0"/>
          <c:tx>
            <c:strRef>
              <c:f>'Fig 2.76'!$C$4</c:f>
              <c:strCache>
                <c:ptCount val="1"/>
                <c:pt idx="0">
                  <c:v>Sans tenir compte des différences d'espérance de vie entre sexes</c:v>
                </c:pt>
              </c:strCache>
            </c:strRef>
          </c:tx>
          <c:spPr>
            <a:ln w="12700">
              <a:noFill/>
              <a:prstDash val="sysDash"/>
            </a:ln>
          </c:spPr>
          <c:marker>
            <c:symbol val="circle"/>
            <c:size val="4"/>
            <c:spPr>
              <a:solidFill>
                <a:schemeClr val="bg1"/>
              </a:solidFill>
              <a:ln w="15875">
                <a:solidFill>
                  <a:schemeClr val="accent3">
                    <a:lumMod val="75000"/>
                  </a:schemeClr>
                </a:solidFill>
              </a:ln>
            </c:spPr>
          </c:marker>
          <c:cat>
            <c:numRef>
              <c:f>'Fig 2.76'!$B$15:$B$75</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2.76'!$C$15:$C$75</c:f>
              <c:numCache>
                <c:formatCode>0.0%</c:formatCode>
                <c:ptCount val="61"/>
                <c:pt idx="0">
                  <c:v>0.95564256539496195</c:v>
                </c:pt>
                <c:pt idx="2">
                  <c:v>0.96405126254129014</c:v>
                </c:pt>
                <c:pt idx="3">
                  <c:v>0.9677469189576805</c:v>
                </c:pt>
                <c:pt idx="4">
                  <c:v>0.96883335364537038</c:v>
                </c:pt>
                <c:pt idx="5">
                  <c:v>0.96644455444149124</c:v>
                </c:pt>
                <c:pt idx="6">
                  <c:v>0.96632364685388517</c:v>
                </c:pt>
                <c:pt idx="7">
                  <c:v>0.96565606881106036</c:v>
                </c:pt>
                <c:pt idx="8">
                  <c:v>0.96502554650213512</c:v>
                </c:pt>
                <c:pt idx="9">
                  <c:v>0.96559007862657931</c:v>
                </c:pt>
                <c:pt idx="10">
                  <c:v>0.97204279842737606</c:v>
                </c:pt>
                <c:pt idx="11">
                  <c:v>0.96826308230499913</c:v>
                </c:pt>
                <c:pt idx="12">
                  <c:v>0.96579975535120743</c:v>
                </c:pt>
                <c:pt idx="13">
                  <c:v>0.97082470431595003</c:v>
                </c:pt>
                <c:pt idx="14">
                  <c:v>0.97172500504355552</c:v>
                </c:pt>
                <c:pt idx="15">
                  <c:v>0.97128967038776692</c:v>
                </c:pt>
                <c:pt idx="16">
                  <c:v>0.96783823417744064</c:v>
                </c:pt>
                <c:pt idx="17">
                  <c:v>0.97373049550988611</c:v>
                </c:pt>
                <c:pt idx="18">
                  <c:v>0.97315192097679648</c:v>
                </c:pt>
                <c:pt idx="19">
                  <c:v>0.96858008392308881</c:v>
                </c:pt>
                <c:pt idx="20">
                  <c:v>0.97283820663398168</c:v>
                </c:pt>
                <c:pt idx="21">
                  <c:v>0.97532652608195103</c:v>
                </c:pt>
                <c:pt idx="22">
                  <c:v>0.97566522961427626</c:v>
                </c:pt>
                <c:pt idx="23">
                  <c:v>0.97609859762306894</c:v>
                </c:pt>
                <c:pt idx="24">
                  <c:v>0.97799445767874993</c:v>
                </c:pt>
                <c:pt idx="25">
                  <c:v>0.98028451193003097</c:v>
                </c:pt>
                <c:pt idx="26">
                  <c:v>0.98424167113567429</c:v>
                </c:pt>
                <c:pt idx="27">
                  <c:v>0.98582677038518329</c:v>
                </c:pt>
                <c:pt idx="28">
                  <c:v>0.98745951932219944</c:v>
                </c:pt>
                <c:pt idx="29">
                  <c:v>0.98880167568999588</c:v>
                </c:pt>
                <c:pt idx="30">
                  <c:v>0.99026261328429732</c:v>
                </c:pt>
                <c:pt idx="31">
                  <c:v>0.99151441787819738</c:v>
                </c:pt>
                <c:pt idx="32">
                  <c:v>0.99193577968025104</c:v>
                </c:pt>
                <c:pt idx="33">
                  <c:v>0.99547956436899654</c:v>
                </c:pt>
                <c:pt idx="34">
                  <c:v>0.99722795595389013</c:v>
                </c:pt>
                <c:pt idx="35">
                  <c:v>0.99751640963020261</c:v>
                </c:pt>
                <c:pt idx="36">
                  <c:v>0.99871289441960376</c:v>
                </c:pt>
                <c:pt idx="37">
                  <c:v>0.99911443831139091</c:v>
                </c:pt>
                <c:pt idx="38">
                  <c:v>1.001464672762608</c:v>
                </c:pt>
                <c:pt idx="39">
                  <c:v>0.99985890893313578</c:v>
                </c:pt>
                <c:pt idx="40">
                  <c:v>1.0009551380020627</c:v>
                </c:pt>
                <c:pt idx="41">
                  <c:v>1.0005402422434495</c:v>
                </c:pt>
                <c:pt idx="42">
                  <c:v>1.0012899003155333</c:v>
                </c:pt>
                <c:pt idx="43">
                  <c:v>1.001671247049885</c:v>
                </c:pt>
                <c:pt idx="44">
                  <c:v>1.0004787134998869</c:v>
                </c:pt>
                <c:pt idx="45">
                  <c:v>1.0019132141440679</c:v>
                </c:pt>
                <c:pt idx="46">
                  <c:v>0.99996290183407688</c:v>
                </c:pt>
                <c:pt idx="47">
                  <c:v>1.0012588324679961</c:v>
                </c:pt>
                <c:pt idx="48">
                  <c:v>1.0021586635206223</c:v>
                </c:pt>
                <c:pt idx="49">
                  <c:v>1.0019332076114678</c:v>
                </c:pt>
                <c:pt idx="50">
                  <c:v>1.0029883653535365</c:v>
                </c:pt>
                <c:pt idx="51">
                  <c:v>1.0010855378476049</c:v>
                </c:pt>
                <c:pt idx="52">
                  <c:v>1.0014800010906921</c:v>
                </c:pt>
                <c:pt idx="53">
                  <c:v>1.0018914504102028</c:v>
                </c:pt>
                <c:pt idx="54">
                  <c:v>1.0022102770433836</c:v>
                </c:pt>
                <c:pt idx="55">
                  <c:v>1.0023952743720987</c:v>
                </c:pt>
                <c:pt idx="56">
                  <c:v>1.0044736131989855</c:v>
                </c:pt>
                <c:pt idx="57">
                  <c:v>1.0051311883711749</c:v>
                </c:pt>
                <c:pt idx="58">
                  <c:v>1.0063936653424777</c:v>
                </c:pt>
                <c:pt idx="59">
                  <c:v>1.0026008331716505</c:v>
                </c:pt>
                <c:pt idx="60">
                  <c:v>1.0022525101681852</c:v>
                </c:pt>
              </c:numCache>
            </c:numRef>
          </c:val>
          <c:smooth val="0"/>
          <c:extLst>
            <c:ext xmlns:c16="http://schemas.microsoft.com/office/drawing/2014/chart" uri="{C3380CC4-5D6E-409C-BE32-E72D297353CC}">
              <c16:uniqueId val="{00000000-B885-4FE6-86A3-24FBB50784E1}"/>
            </c:ext>
          </c:extLst>
        </c:ser>
        <c:ser>
          <c:idx val="1"/>
          <c:order val="1"/>
          <c:tx>
            <c:strRef>
              <c:f>'Fig 2.76'!$D$4</c:f>
              <c:strCache>
                <c:ptCount val="1"/>
                <c:pt idx="0">
                  <c:v>Avec espérances de vie distinctes selon le sexe</c:v>
                </c:pt>
              </c:strCache>
            </c:strRef>
          </c:tx>
          <c:spPr>
            <a:ln w="12700">
              <a:noFill/>
              <a:prstDash val="dash"/>
            </a:ln>
          </c:spPr>
          <c:marker>
            <c:symbol val="triangle"/>
            <c:size val="5"/>
            <c:spPr>
              <a:solidFill>
                <a:schemeClr val="accent3">
                  <a:lumMod val="75000"/>
                </a:schemeClr>
              </a:solidFill>
              <a:ln w="12700">
                <a:solidFill>
                  <a:schemeClr val="accent3">
                    <a:lumMod val="60000"/>
                    <a:lumOff val="40000"/>
                  </a:schemeClr>
                </a:solidFill>
              </a:ln>
            </c:spPr>
          </c:marker>
          <c:cat>
            <c:numRef>
              <c:f>'Fig 2.76'!$B$15:$B$75</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2.76'!$D$15:$D$75</c:f>
              <c:numCache>
                <c:formatCode>0.0%</c:formatCode>
                <c:ptCount val="61"/>
                <c:pt idx="0">
                  <c:v>1.1061113445077912</c:v>
                </c:pt>
                <c:pt idx="2">
                  <c:v>1.1101661816072641</c:v>
                </c:pt>
                <c:pt idx="3">
                  <c:v>1.1129655696261762</c:v>
                </c:pt>
                <c:pt idx="4">
                  <c:v>1.1125658825670126</c:v>
                </c:pt>
                <c:pt idx="5">
                  <c:v>1.1074821139679691</c:v>
                </c:pt>
                <c:pt idx="6">
                  <c:v>1.1033844208768508</c:v>
                </c:pt>
                <c:pt idx="7">
                  <c:v>1.0999851196206654</c:v>
                </c:pt>
                <c:pt idx="8">
                  <c:v>1.097751568834173</c:v>
                </c:pt>
                <c:pt idx="9">
                  <c:v>1.0971340396694762</c:v>
                </c:pt>
                <c:pt idx="10">
                  <c:v>1.1025762988496159</c:v>
                </c:pt>
                <c:pt idx="11">
                  <c:v>1.0987484453727656</c:v>
                </c:pt>
                <c:pt idx="12">
                  <c:v>1.0973318111362333</c:v>
                </c:pt>
                <c:pt idx="13">
                  <c:v>1.1039214681258585</c:v>
                </c:pt>
                <c:pt idx="14">
                  <c:v>1.1006614634713558</c:v>
                </c:pt>
                <c:pt idx="15">
                  <c:v>1.0966775168713034</c:v>
                </c:pt>
                <c:pt idx="16">
                  <c:v>1.0877612351453736</c:v>
                </c:pt>
                <c:pt idx="17">
                  <c:v>1.0930758366048736</c:v>
                </c:pt>
                <c:pt idx="18">
                  <c:v>1.0899598627440923</c:v>
                </c:pt>
                <c:pt idx="19">
                  <c:v>1.0830688702619071</c:v>
                </c:pt>
                <c:pt idx="20">
                  <c:v>1.0858253934051008</c:v>
                </c:pt>
                <c:pt idx="21">
                  <c:v>1.0870131407018839</c:v>
                </c:pt>
                <c:pt idx="22">
                  <c:v>1.0864291974038311</c:v>
                </c:pt>
                <c:pt idx="23">
                  <c:v>1.0853090841585302</c:v>
                </c:pt>
                <c:pt idx="24">
                  <c:v>1.0863256020277332</c:v>
                </c:pt>
                <c:pt idx="25">
                  <c:v>1.0875538720241325</c:v>
                </c:pt>
                <c:pt idx="26">
                  <c:v>1.090789463721628</c:v>
                </c:pt>
                <c:pt idx="27">
                  <c:v>1.0913996219440867</c:v>
                </c:pt>
                <c:pt idx="28">
                  <c:v>1.091806747362384</c:v>
                </c:pt>
                <c:pt idx="29">
                  <c:v>1.0914606974935619</c:v>
                </c:pt>
                <c:pt idx="30">
                  <c:v>1.0918100095961891</c:v>
                </c:pt>
                <c:pt idx="31">
                  <c:v>1.091554398999834</c:v>
                </c:pt>
                <c:pt idx="32">
                  <c:v>1.0909222981675544</c:v>
                </c:pt>
                <c:pt idx="33">
                  <c:v>1.0936459348519556</c:v>
                </c:pt>
                <c:pt idx="34">
                  <c:v>1.0942780244977171</c:v>
                </c:pt>
                <c:pt idx="35">
                  <c:v>1.0932117829934489</c:v>
                </c:pt>
                <c:pt idx="36">
                  <c:v>1.0930812046365674</c:v>
                </c:pt>
                <c:pt idx="37">
                  <c:v>1.0917395688016349</c:v>
                </c:pt>
                <c:pt idx="38">
                  <c:v>1.0929656157204373</c:v>
                </c:pt>
                <c:pt idx="39">
                  <c:v>1.0896600113665287</c:v>
                </c:pt>
                <c:pt idx="40">
                  <c:v>1.0892533191750282</c:v>
                </c:pt>
                <c:pt idx="41">
                  <c:v>1.0872945830647045</c:v>
                </c:pt>
                <c:pt idx="42">
                  <c:v>1.0869480310994044</c:v>
                </c:pt>
                <c:pt idx="43">
                  <c:v>1.0863626146707241</c:v>
                </c:pt>
                <c:pt idx="44">
                  <c:v>1.0838317947950598</c:v>
                </c:pt>
                <c:pt idx="45">
                  <c:v>1.0844074812573936</c:v>
                </c:pt>
                <c:pt idx="46">
                  <c:v>1.0812694317049114</c:v>
                </c:pt>
                <c:pt idx="47">
                  <c:v>1.0816100883255808</c:v>
                </c:pt>
                <c:pt idx="48">
                  <c:v>1.0815817656985571</c:v>
                </c:pt>
                <c:pt idx="49">
                  <c:v>1.0802373727451111</c:v>
                </c:pt>
                <c:pt idx="50">
                  <c:v>1.0803820570831992</c:v>
                </c:pt>
                <c:pt idx="51">
                  <c:v>1.0771990327061143</c:v>
                </c:pt>
                <c:pt idx="52">
                  <c:v>1.0765250207970412</c:v>
                </c:pt>
                <c:pt idx="53">
                  <c:v>1.0758633265861595</c:v>
                </c:pt>
                <c:pt idx="54">
                  <c:v>1.0753705772694635</c:v>
                </c:pt>
                <c:pt idx="55">
                  <c:v>1.0748234171946238</c:v>
                </c:pt>
                <c:pt idx="56">
                  <c:v>1.0769978904441579</c:v>
                </c:pt>
                <c:pt idx="57">
                  <c:v>1.0772630609420268</c:v>
                </c:pt>
                <c:pt idx="58">
                  <c:v>1.0776767176541109</c:v>
                </c:pt>
                <c:pt idx="59">
                  <c:v>1.0726317754979338</c:v>
                </c:pt>
                <c:pt idx="60">
                  <c:v>1.0712319071726821</c:v>
                </c:pt>
              </c:numCache>
            </c:numRef>
          </c:val>
          <c:smooth val="0"/>
          <c:extLst>
            <c:ext xmlns:c16="http://schemas.microsoft.com/office/drawing/2014/chart" uri="{C3380CC4-5D6E-409C-BE32-E72D297353CC}">
              <c16:uniqueId val="{00000001-B885-4FE6-86A3-24FBB50784E1}"/>
            </c:ext>
          </c:extLst>
        </c:ser>
        <c:dLbls>
          <c:showLegendKey val="0"/>
          <c:showVal val="0"/>
          <c:showCatName val="0"/>
          <c:showSerName val="0"/>
          <c:showPercent val="0"/>
          <c:showBubbleSize val="0"/>
        </c:dLbls>
        <c:marker val="1"/>
        <c:smooth val="0"/>
        <c:axId val="188570624"/>
        <c:axId val="188573184"/>
      </c:lineChart>
      <c:catAx>
        <c:axId val="188570624"/>
        <c:scaling>
          <c:orientation val="minMax"/>
        </c:scaling>
        <c:delete val="0"/>
        <c:axPos val="b"/>
        <c:title>
          <c:tx>
            <c:rich>
              <a:bodyPr/>
              <a:lstStyle/>
              <a:p>
                <a:pPr>
                  <a:defRPr/>
                </a:pPr>
                <a:r>
                  <a:rPr lang="en-US"/>
                  <a:t>génération</a:t>
                </a:r>
              </a:p>
            </c:rich>
          </c:tx>
          <c:layout>
            <c:manualLayout>
              <c:xMode val="edge"/>
              <c:yMode val="edge"/>
              <c:x val="0.85861191661704128"/>
              <c:y val="0.70496211854115254"/>
            </c:manualLayout>
          </c:layout>
          <c:overlay val="0"/>
        </c:title>
        <c:numFmt formatCode="General" sourceLinked="1"/>
        <c:majorTickMark val="out"/>
        <c:minorTickMark val="none"/>
        <c:tickLblPos val="nextTo"/>
        <c:crossAx val="188573184"/>
        <c:crosses val="autoZero"/>
        <c:auto val="1"/>
        <c:lblAlgn val="ctr"/>
        <c:lblOffset val="100"/>
        <c:tickLblSkip val="2"/>
        <c:noMultiLvlLbl val="0"/>
      </c:catAx>
      <c:valAx>
        <c:axId val="188573184"/>
        <c:scaling>
          <c:orientation val="minMax"/>
          <c:max val="1.1500000000000001"/>
          <c:min val="0.9"/>
        </c:scaling>
        <c:delete val="0"/>
        <c:axPos val="l"/>
        <c:majorGridlines/>
        <c:title>
          <c:tx>
            <c:rich>
              <a:bodyPr rot="-5400000" vert="horz" anchor="t" anchorCtr="1"/>
              <a:lstStyle/>
              <a:p>
                <a:pPr>
                  <a:defRPr/>
                </a:pPr>
                <a:r>
                  <a:rPr lang="fr-FR" sz="900"/>
                  <a:t>Rapport de durées relatives</a:t>
                </a:r>
                <a:r>
                  <a:rPr lang="fr-FR" sz="900" baseline="0"/>
                  <a:t> à l'espérance de vie</a:t>
                </a:r>
                <a:r>
                  <a:rPr lang="fr-FR" sz="900"/>
                  <a:t/>
                </a:r>
                <a:br>
                  <a:rPr lang="fr-FR" sz="900"/>
                </a:br>
                <a:r>
                  <a:rPr lang="fr-FR" sz="800"/>
                  <a:t>(durée relative </a:t>
                </a:r>
                <a:r>
                  <a:rPr lang="fr-FR" sz="800" baseline="0"/>
                  <a:t>femmes / durée relative hommes)</a:t>
                </a:r>
                <a:endParaRPr lang="fr-FR" sz="800"/>
              </a:p>
            </c:rich>
          </c:tx>
          <c:layout>
            <c:manualLayout>
              <c:xMode val="edge"/>
              <c:yMode val="edge"/>
              <c:x val="2.8672380554200644E-2"/>
              <c:y val="6.0100663447988159E-2"/>
            </c:manualLayout>
          </c:layout>
          <c:overlay val="0"/>
        </c:title>
        <c:numFmt formatCode="0%" sourceLinked="0"/>
        <c:majorTickMark val="out"/>
        <c:minorTickMark val="none"/>
        <c:tickLblPos val="nextTo"/>
        <c:txPr>
          <a:bodyPr/>
          <a:lstStyle/>
          <a:p>
            <a:pPr>
              <a:defRPr sz="900"/>
            </a:pPr>
            <a:endParaRPr lang="fr-FR"/>
          </a:p>
        </c:txPr>
        <c:crossAx val="188570624"/>
        <c:crosses val="autoZero"/>
        <c:crossBetween val="midCat"/>
        <c:majorUnit val="2.0000000000000011E-2"/>
      </c:valAx>
    </c:plotArea>
    <c:legend>
      <c:legendPos val="b"/>
      <c:layout>
        <c:manualLayout>
          <c:xMode val="edge"/>
          <c:yMode val="edge"/>
          <c:x val="9.5561462460504575E-3"/>
          <c:y val="0.87320687639709971"/>
          <c:w val="0.95361786783021552"/>
          <c:h val="0.11095560054882302"/>
        </c:manualLayout>
      </c:layout>
      <c:overlay val="0"/>
      <c:txPr>
        <a:bodyPr/>
        <a:lstStyle/>
        <a:p>
          <a:pPr>
            <a:defRPr sz="800"/>
          </a:pPr>
          <a:endParaRPr lang="fr-FR"/>
        </a:p>
      </c:txPr>
    </c:legend>
    <c:plotVisOnly val="1"/>
    <c:dispBlanksAs val="gap"/>
    <c:showDLblsOverMax val="0"/>
  </c:chart>
  <c:printSettings>
    <c:headerFooter/>
    <c:pageMargins b="0.75000000000000078" l="0.70000000000000062" r="0.70000000000000062" t="0.75000000000000078" header="0.30000000000000032" footer="0.30000000000000032"/>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652396605764085"/>
          <c:y val="4.9742471707165635E-2"/>
          <c:w val="0.74787732844074106"/>
          <c:h val="0.59826080207715959"/>
        </c:manualLayout>
      </c:layout>
      <c:lineChart>
        <c:grouping val="standard"/>
        <c:varyColors val="0"/>
        <c:ser>
          <c:idx val="0"/>
          <c:order val="0"/>
          <c:tx>
            <c:strRef>
              <c:f>'Fig 2.8'!$C$9</c:f>
              <c:strCache>
                <c:ptCount val="1"/>
                <c:pt idx="0">
                  <c:v>Civils, employés dans un ministère</c:v>
                </c:pt>
              </c:strCache>
            </c:strRef>
          </c:tx>
          <c:spPr>
            <a:ln>
              <a:solidFill>
                <a:schemeClr val="tx1"/>
              </a:solidFill>
            </a:ln>
          </c:spPr>
          <c:marker>
            <c:symbol val="diamond"/>
            <c:size val="6"/>
            <c:spPr>
              <a:solidFill>
                <a:schemeClr val="tx1"/>
              </a:solidFill>
              <a:ln>
                <a:solidFill>
                  <a:schemeClr val="tx1"/>
                </a:solidFill>
              </a:ln>
            </c:spPr>
          </c:marker>
          <c:cat>
            <c:numRef>
              <c:f>'Fig 2.8'!$D$8:$P$8</c:f>
              <c:numCache>
                <c:formatCode>General</c:formatCode>
                <c:ptCount val="13"/>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numCache>
            </c:numRef>
          </c:cat>
          <c:val>
            <c:numRef>
              <c:f>'Fig 2.8'!$D$9:$P$9</c:f>
              <c:numCache>
                <c:formatCode>0.0%</c:formatCode>
                <c:ptCount val="13"/>
                <c:pt idx="0">
                  <c:v>0.499</c:v>
                </c:pt>
                <c:pt idx="1">
                  <c:v>0.50739999999999996</c:v>
                </c:pt>
                <c:pt idx="2">
                  <c:v>0.55710000000000004</c:v>
                </c:pt>
                <c:pt idx="3">
                  <c:v>0.58473333333333333</c:v>
                </c:pt>
                <c:pt idx="4">
                  <c:v>0.62139999999999995</c:v>
                </c:pt>
                <c:pt idx="5">
                  <c:v>0.65390000000000004</c:v>
                </c:pt>
                <c:pt idx="6">
                  <c:v>0.68589999999999995</c:v>
                </c:pt>
                <c:pt idx="7">
                  <c:v>0.71779999999999999</c:v>
                </c:pt>
                <c:pt idx="8">
                  <c:v>0.74280000000000002</c:v>
                </c:pt>
                <c:pt idx="9">
                  <c:v>0.74280000000000002</c:v>
                </c:pt>
                <c:pt idx="10">
                  <c:v>0.74280000000000002</c:v>
                </c:pt>
                <c:pt idx="11">
                  <c:v>0.74280000000000002</c:v>
                </c:pt>
                <c:pt idx="12">
                  <c:v>0.74280000000000002</c:v>
                </c:pt>
              </c:numCache>
            </c:numRef>
          </c:val>
          <c:smooth val="0"/>
          <c:extLst>
            <c:ext xmlns:c16="http://schemas.microsoft.com/office/drawing/2014/chart" uri="{C3380CC4-5D6E-409C-BE32-E72D297353CC}">
              <c16:uniqueId val="{00000000-436C-46C0-9395-D0F63112914D}"/>
            </c:ext>
          </c:extLst>
        </c:ser>
        <c:ser>
          <c:idx val="1"/>
          <c:order val="1"/>
          <c:tx>
            <c:strRef>
              <c:f>'Fig 2.8'!$C$10</c:f>
              <c:strCache>
                <c:ptCount val="1"/>
                <c:pt idx="0">
                  <c:v>Militaires</c:v>
                </c:pt>
              </c:strCache>
            </c:strRef>
          </c:tx>
          <c:spPr>
            <a:ln w="22225">
              <a:solidFill>
                <a:schemeClr val="bg1">
                  <a:lumMod val="50000"/>
                </a:schemeClr>
              </a:solidFill>
            </a:ln>
          </c:spPr>
          <c:marker>
            <c:symbol val="x"/>
            <c:size val="5"/>
            <c:spPr>
              <a:ln>
                <a:solidFill>
                  <a:schemeClr val="bg1">
                    <a:lumMod val="50000"/>
                  </a:schemeClr>
                </a:solidFill>
              </a:ln>
            </c:spPr>
          </c:marker>
          <c:cat>
            <c:numRef>
              <c:f>'Fig 2.8'!$D$8:$P$8</c:f>
              <c:numCache>
                <c:formatCode>General</c:formatCode>
                <c:ptCount val="13"/>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numCache>
            </c:numRef>
          </c:cat>
          <c:val>
            <c:numRef>
              <c:f>'Fig 2.8'!$D$10:$P$10</c:f>
              <c:numCache>
                <c:formatCode>0.0%</c:formatCode>
                <c:ptCount val="13"/>
                <c:pt idx="0">
                  <c:v>1</c:v>
                </c:pt>
                <c:pt idx="1">
                  <c:v>1.0149999999999999</c:v>
                </c:pt>
                <c:pt idx="2">
                  <c:v>1.0349999999999999</c:v>
                </c:pt>
                <c:pt idx="3">
                  <c:v>1.0839000000000001</c:v>
                </c:pt>
                <c:pt idx="4">
                  <c:v>1.0683</c:v>
                </c:pt>
                <c:pt idx="5">
                  <c:v>1.1414</c:v>
                </c:pt>
                <c:pt idx="6">
                  <c:v>1.2155</c:v>
                </c:pt>
                <c:pt idx="7">
                  <c:v>1.2606999999999999</c:v>
                </c:pt>
                <c:pt idx="8">
                  <c:v>1.2606999999999999</c:v>
                </c:pt>
                <c:pt idx="9">
                  <c:v>1.2606999999999999</c:v>
                </c:pt>
                <c:pt idx="10">
                  <c:v>1.2606999999999999</c:v>
                </c:pt>
                <c:pt idx="11">
                  <c:v>1.2606999999999999</c:v>
                </c:pt>
                <c:pt idx="12">
                  <c:v>1.2606999999999999</c:v>
                </c:pt>
              </c:numCache>
            </c:numRef>
          </c:val>
          <c:smooth val="0"/>
          <c:extLst>
            <c:ext xmlns:c16="http://schemas.microsoft.com/office/drawing/2014/chart" uri="{C3380CC4-5D6E-409C-BE32-E72D297353CC}">
              <c16:uniqueId val="{00000001-436C-46C0-9395-D0F63112914D}"/>
            </c:ext>
          </c:extLst>
        </c:ser>
        <c:ser>
          <c:idx val="2"/>
          <c:order val="2"/>
          <c:tx>
            <c:strRef>
              <c:f>'Fig 2.8'!$C$11</c:f>
              <c:strCache>
                <c:ptCount val="1"/>
                <c:pt idx="0">
                  <c:v>Civils, autres employeurs</c:v>
                </c:pt>
              </c:strCache>
            </c:strRef>
          </c:tx>
          <c:spPr>
            <a:ln w="22225">
              <a:solidFill>
                <a:schemeClr val="tx1"/>
              </a:solidFill>
            </a:ln>
          </c:spPr>
          <c:marker>
            <c:symbol val="diamond"/>
            <c:size val="7"/>
            <c:spPr>
              <a:noFill/>
              <a:ln>
                <a:solidFill>
                  <a:schemeClr val="tx1"/>
                </a:solidFill>
              </a:ln>
            </c:spPr>
          </c:marker>
          <c:cat>
            <c:numRef>
              <c:f>'Fig 2.8'!$D$8:$P$8</c:f>
              <c:numCache>
                <c:formatCode>General</c:formatCode>
                <c:ptCount val="13"/>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numCache>
            </c:numRef>
          </c:cat>
          <c:val>
            <c:numRef>
              <c:f>'Fig 2.8'!$D$11:$P$11</c:f>
              <c:numCache>
                <c:formatCode>0.0%</c:formatCode>
                <c:ptCount val="13"/>
                <c:pt idx="0">
                  <c:v>0.33</c:v>
                </c:pt>
                <c:pt idx="1">
                  <c:v>0.39500000000000002</c:v>
                </c:pt>
                <c:pt idx="2">
                  <c:v>0.5</c:v>
                </c:pt>
                <c:pt idx="3">
                  <c:v>0.60140000000000005</c:v>
                </c:pt>
                <c:pt idx="4">
                  <c:v>0.62139999999999995</c:v>
                </c:pt>
                <c:pt idx="5">
                  <c:v>0.65390000000000004</c:v>
                </c:pt>
                <c:pt idx="6">
                  <c:v>0.68589999999999995</c:v>
                </c:pt>
                <c:pt idx="7">
                  <c:v>0.74280000000000002</c:v>
                </c:pt>
                <c:pt idx="8">
                  <c:v>0.74280000000000002</c:v>
                </c:pt>
                <c:pt idx="9">
                  <c:v>0.74280000000000002</c:v>
                </c:pt>
                <c:pt idx="10">
                  <c:v>0.74280000000000002</c:v>
                </c:pt>
                <c:pt idx="11">
                  <c:v>0.74280000000000002</c:v>
                </c:pt>
                <c:pt idx="12">
                  <c:v>0.74280000000000002</c:v>
                </c:pt>
              </c:numCache>
            </c:numRef>
          </c:val>
          <c:smooth val="0"/>
          <c:extLst>
            <c:ext xmlns:c16="http://schemas.microsoft.com/office/drawing/2014/chart" uri="{C3380CC4-5D6E-409C-BE32-E72D297353CC}">
              <c16:uniqueId val="{00000002-436C-46C0-9395-D0F63112914D}"/>
            </c:ext>
          </c:extLst>
        </c:ser>
        <c:dLbls>
          <c:showLegendKey val="0"/>
          <c:showVal val="0"/>
          <c:showCatName val="0"/>
          <c:showSerName val="0"/>
          <c:showPercent val="0"/>
          <c:showBubbleSize val="0"/>
        </c:dLbls>
        <c:marker val="1"/>
        <c:smooth val="0"/>
        <c:axId val="113073152"/>
        <c:axId val="113087616"/>
      </c:lineChart>
      <c:catAx>
        <c:axId val="113073152"/>
        <c:scaling>
          <c:orientation val="minMax"/>
        </c:scaling>
        <c:delete val="0"/>
        <c:axPos val="b"/>
        <c:numFmt formatCode="General" sourceLinked="1"/>
        <c:majorTickMark val="none"/>
        <c:minorTickMark val="none"/>
        <c:tickLblPos val="nextTo"/>
        <c:crossAx val="113087616"/>
        <c:crosses val="autoZero"/>
        <c:auto val="1"/>
        <c:lblAlgn val="ctr"/>
        <c:lblOffset val="100"/>
        <c:noMultiLvlLbl val="0"/>
      </c:catAx>
      <c:valAx>
        <c:axId val="113087616"/>
        <c:scaling>
          <c:orientation val="minMax"/>
        </c:scaling>
        <c:delete val="0"/>
        <c:axPos val="l"/>
        <c:majorGridlines/>
        <c:title>
          <c:tx>
            <c:rich>
              <a:bodyPr/>
              <a:lstStyle/>
              <a:p>
                <a:pPr>
                  <a:defRPr/>
                </a:pPr>
                <a:r>
                  <a:rPr lang="fr-FR"/>
                  <a:t>en % du traitement</a:t>
                </a:r>
                <a:r>
                  <a:rPr lang="fr-FR" baseline="0"/>
                  <a:t> indiciaire de base</a:t>
                </a:r>
                <a:endParaRPr lang="fr-FR"/>
              </a:p>
            </c:rich>
          </c:tx>
          <c:layout/>
          <c:overlay val="0"/>
        </c:title>
        <c:numFmt formatCode="0.0%" sourceLinked="1"/>
        <c:majorTickMark val="none"/>
        <c:minorTickMark val="none"/>
        <c:tickLblPos val="nextTo"/>
        <c:crossAx val="113073152"/>
        <c:crosses val="autoZero"/>
        <c:crossBetween val="between"/>
      </c:valAx>
    </c:plotArea>
    <c:legend>
      <c:legendPos val="b"/>
      <c:layout>
        <c:manualLayout>
          <c:xMode val="edge"/>
          <c:yMode val="edge"/>
          <c:x val="6.9587599833282503E-4"/>
          <c:y val="0.80689941910414353"/>
          <c:w val="0.99930412400166713"/>
          <c:h val="0.1662189748803922"/>
        </c:manualLayout>
      </c:layout>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638224362704254"/>
          <c:y val="3.2064285714285698E-2"/>
          <c:w val="0.76938577547168274"/>
          <c:h val="0.65295053311375528"/>
        </c:manualLayout>
      </c:layout>
      <c:lineChart>
        <c:grouping val="standard"/>
        <c:varyColors val="0"/>
        <c:ser>
          <c:idx val="5"/>
          <c:order val="0"/>
          <c:tx>
            <c:strRef>
              <c:f>'Fig 2.9'!$C$10</c:f>
              <c:strCache>
                <c:ptCount val="1"/>
                <c:pt idx="0">
                  <c:v>Obs</c:v>
                </c:pt>
              </c:strCache>
            </c:strRef>
          </c:tx>
          <c:spPr>
            <a:ln w="50800">
              <a:solidFill>
                <a:schemeClr val="bg1">
                  <a:lumMod val="50000"/>
                </a:schemeClr>
              </a:solidFill>
            </a:ln>
          </c:spPr>
          <c:marker>
            <c:symbol val="none"/>
          </c:marker>
          <c:cat>
            <c:numRef>
              <c:f>'Fig 2.9'!$T$4:$BV$4</c:f>
              <c:numCache>
                <c:formatCode>General</c:formatCode>
                <c:ptCount val="55"/>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numCache>
            </c:numRef>
          </c:cat>
          <c:val>
            <c:numRef>
              <c:f>'Fig 2.9'!$T$10:$BV$10</c:f>
              <c:numCache>
                <c:formatCode>0.0%</c:formatCode>
                <c:ptCount val="55"/>
                <c:pt idx="0">
                  <c:v>0.31336149428903587</c:v>
                </c:pt>
                <c:pt idx="1">
                  <c:v>0.31111277388499925</c:v>
                </c:pt>
              </c:numCache>
            </c:numRef>
          </c:val>
          <c:smooth val="0"/>
          <c:extLst>
            <c:ext xmlns:c16="http://schemas.microsoft.com/office/drawing/2014/chart" uri="{C3380CC4-5D6E-409C-BE32-E72D297353CC}">
              <c16:uniqueId val="{00000000-1148-4AA9-A3F8-9BCDE38D45D4}"/>
            </c:ext>
          </c:extLst>
        </c:ser>
        <c:ser>
          <c:idx val="1"/>
          <c:order val="1"/>
          <c:tx>
            <c:strRef>
              <c:f>'Fig 2.9'!$C$11</c:f>
              <c:strCache>
                <c:ptCount val="1"/>
                <c:pt idx="0">
                  <c:v>1,8%</c:v>
                </c:pt>
              </c:strCache>
            </c:strRef>
          </c:tx>
          <c:spPr>
            <a:ln w="28575">
              <a:solidFill>
                <a:srgbClr val="006600"/>
              </a:solidFill>
            </a:ln>
          </c:spPr>
          <c:marker>
            <c:symbol val="none"/>
          </c:marker>
          <c:cat>
            <c:numRef>
              <c:f>'Fig 2.9'!$T$4:$BV$4</c:f>
              <c:numCache>
                <c:formatCode>General</c:formatCode>
                <c:ptCount val="55"/>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numCache>
            </c:numRef>
          </c:cat>
          <c:val>
            <c:numRef>
              <c:f>'Fig 2.9'!$T$11:$BV$11</c:f>
              <c:numCache>
                <c:formatCode>0.0%</c:formatCode>
                <c:ptCount val="55"/>
                <c:pt idx="1">
                  <c:v>0.31111277388499925</c:v>
                </c:pt>
                <c:pt idx="2">
                  <c:v>0.30931203317772865</c:v>
                </c:pt>
                <c:pt idx="3">
                  <c:v>0.3084140512832772</c:v>
                </c:pt>
                <c:pt idx="4">
                  <c:v>0.30743401261386705</c:v>
                </c:pt>
                <c:pt idx="5">
                  <c:v>0.30597719042873522</c:v>
                </c:pt>
                <c:pt idx="6">
                  <c:v>0.30412403653249864</c:v>
                </c:pt>
                <c:pt idx="7">
                  <c:v>0.30306225084467925</c:v>
                </c:pt>
                <c:pt idx="8">
                  <c:v>0.30302584258821635</c:v>
                </c:pt>
                <c:pt idx="9">
                  <c:v>0.30209359164472616</c:v>
                </c:pt>
                <c:pt idx="10">
                  <c:v>0.30130662868165647</c:v>
                </c:pt>
                <c:pt idx="11">
                  <c:v>0.30078891601829572</c:v>
                </c:pt>
                <c:pt idx="12">
                  <c:v>0.30023549380237341</c:v>
                </c:pt>
                <c:pt idx="13">
                  <c:v>0.29953822382983236</c:v>
                </c:pt>
                <c:pt idx="14">
                  <c:v>0.29881422089669835</c:v>
                </c:pt>
                <c:pt idx="15">
                  <c:v>0.29812750020160789</c:v>
                </c:pt>
                <c:pt idx="16">
                  <c:v>0.29746077756589961</c:v>
                </c:pt>
                <c:pt idx="17">
                  <c:v>0.29703232541891589</c:v>
                </c:pt>
                <c:pt idx="18">
                  <c:v>0.29659686423139769</c:v>
                </c:pt>
                <c:pt idx="19">
                  <c:v>0.29618584598166842</c:v>
                </c:pt>
                <c:pt idx="20">
                  <c:v>0.29580014143503175</c:v>
                </c:pt>
                <c:pt idx="21">
                  <c:v>0.29543870753474288</c:v>
                </c:pt>
                <c:pt idx="22">
                  <c:v>0.29511364438842569</c:v>
                </c:pt>
                <c:pt idx="23">
                  <c:v>0.29474513120795603</c:v>
                </c:pt>
                <c:pt idx="24">
                  <c:v>0.29441676408944567</c:v>
                </c:pt>
                <c:pt idx="25">
                  <c:v>0.294096977782279</c:v>
                </c:pt>
                <c:pt idx="26">
                  <c:v>0.29379625651644459</c:v>
                </c:pt>
                <c:pt idx="27">
                  <c:v>0.29354076968002846</c:v>
                </c:pt>
                <c:pt idx="28">
                  <c:v>0.2930623594723531</c:v>
                </c:pt>
                <c:pt idx="29">
                  <c:v>0.29262765208800606</c:v>
                </c:pt>
                <c:pt idx="30">
                  <c:v>0.29221662439895485</c:v>
                </c:pt>
                <c:pt idx="31">
                  <c:v>0.29181973264284256</c:v>
                </c:pt>
                <c:pt idx="32">
                  <c:v>0.29140919818005179</c:v>
                </c:pt>
                <c:pt idx="33">
                  <c:v>0.29102729103737213</c:v>
                </c:pt>
                <c:pt idx="34">
                  <c:v>0.29066950056458679</c:v>
                </c:pt>
                <c:pt idx="35">
                  <c:v>0.29033315600898935</c:v>
                </c:pt>
                <c:pt idx="36">
                  <c:v>0.29000635421387277</c:v>
                </c:pt>
                <c:pt idx="37">
                  <c:v>0.289668609021968</c:v>
                </c:pt>
                <c:pt idx="38">
                  <c:v>0.2893688968036891</c:v>
                </c:pt>
                <c:pt idx="39">
                  <c:v>0.28909904981435791</c:v>
                </c:pt>
                <c:pt idx="40">
                  <c:v>0.28883370179424367</c:v>
                </c:pt>
                <c:pt idx="41">
                  <c:v>0.28857682113053101</c:v>
                </c:pt>
                <c:pt idx="42">
                  <c:v>0.28831295137888086</c:v>
                </c:pt>
                <c:pt idx="43">
                  <c:v>0.28800616993825784</c:v>
                </c:pt>
                <c:pt idx="44">
                  <c:v>0.28775805988501457</c:v>
                </c:pt>
                <c:pt idx="45">
                  <c:v>0.28752053842606445</c:v>
                </c:pt>
                <c:pt idx="46">
                  <c:v>0.28733150220830572</c:v>
                </c:pt>
                <c:pt idx="47">
                  <c:v>0.28750527243998492</c:v>
                </c:pt>
                <c:pt idx="48">
                  <c:v>0.28731956142607745</c:v>
                </c:pt>
                <c:pt idx="49">
                  <c:v>0.2871655437745923</c:v>
                </c:pt>
                <c:pt idx="50">
                  <c:v>0.28702962893392209</c:v>
                </c:pt>
                <c:pt idx="51">
                  <c:v>0.28691751649708047</c:v>
                </c:pt>
                <c:pt idx="52">
                  <c:v>0.28680238278009118</c:v>
                </c:pt>
                <c:pt idx="53">
                  <c:v>0.28670441658039592</c:v>
                </c:pt>
                <c:pt idx="54">
                  <c:v>0.28661946573113284</c:v>
                </c:pt>
              </c:numCache>
            </c:numRef>
          </c:val>
          <c:smooth val="0"/>
          <c:extLst>
            <c:ext xmlns:c16="http://schemas.microsoft.com/office/drawing/2014/chart" uri="{C3380CC4-5D6E-409C-BE32-E72D297353CC}">
              <c16:uniqueId val="{00000001-1148-4AA9-A3F8-9BCDE38D45D4}"/>
            </c:ext>
          </c:extLst>
        </c:ser>
        <c:ser>
          <c:idx val="2"/>
          <c:order val="2"/>
          <c:tx>
            <c:strRef>
              <c:f>'Fig 2.9'!$C$12</c:f>
              <c:strCache>
                <c:ptCount val="1"/>
                <c:pt idx="0">
                  <c:v>1,5%</c:v>
                </c:pt>
              </c:strCache>
            </c:strRef>
          </c:tx>
          <c:spPr>
            <a:ln w="28575">
              <a:solidFill>
                <a:schemeClr val="accent5">
                  <a:lumMod val="75000"/>
                </a:schemeClr>
              </a:solidFill>
            </a:ln>
          </c:spPr>
          <c:marker>
            <c:symbol val="none"/>
          </c:marker>
          <c:cat>
            <c:numRef>
              <c:f>'Fig 2.9'!$T$4:$BV$4</c:f>
              <c:numCache>
                <c:formatCode>General</c:formatCode>
                <c:ptCount val="55"/>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numCache>
            </c:numRef>
          </c:cat>
          <c:val>
            <c:numRef>
              <c:f>'Fig 2.9'!$T$12:$BV$12</c:f>
              <c:numCache>
                <c:formatCode>0.0%</c:formatCode>
                <c:ptCount val="55"/>
                <c:pt idx="1">
                  <c:v>0.31111277388499919</c:v>
                </c:pt>
                <c:pt idx="2">
                  <c:v>0.30931203317772865</c:v>
                </c:pt>
                <c:pt idx="3">
                  <c:v>0.30841416005338307</c:v>
                </c:pt>
                <c:pt idx="4">
                  <c:v>0.30743418666361033</c:v>
                </c:pt>
                <c:pt idx="5">
                  <c:v>0.30597746847068685</c:v>
                </c:pt>
                <c:pt idx="6">
                  <c:v>0.30414955877011024</c:v>
                </c:pt>
                <c:pt idx="7">
                  <c:v>0.30305962215969884</c:v>
                </c:pt>
                <c:pt idx="8">
                  <c:v>0.3029564498226805</c:v>
                </c:pt>
                <c:pt idx="9">
                  <c:v>0.30212842743237517</c:v>
                </c:pt>
                <c:pt idx="10">
                  <c:v>0.30133668179608297</c:v>
                </c:pt>
                <c:pt idx="11">
                  <c:v>0.30081568570171496</c:v>
                </c:pt>
                <c:pt idx="12">
                  <c:v>0.30027513978518394</c:v>
                </c:pt>
                <c:pt idx="13">
                  <c:v>0.29963805194911075</c:v>
                </c:pt>
                <c:pt idx="14">
                  <c:v>0.29892894950522136</c:v>
                </c:pt>
                <c:pt idx="15">
                  <c:v>0.29826371437536947</c:v>
                </c:pt>
                <c:pt idx="16">
                  <c:v>0.29761923506419585</c:v>
                </c:pt>
                <c:pt idx="17">
                  <c:v>0.29720561193044515</c:v>
                </c:pt>
                <c:pt idx="18">
                  <c:v>0.29679935194592433</c:v>
                </c:pt>
                <c:pt idx="19">
                  <c:v>0.29641873411788228</c:v>
                </c:pt>
                <c:pt idx="20">
                  <c:v>0.29605797454567484</c:v>
                </c:pt>
                <c:pt idx="21">
                  <c:v>0.29572738683648409</c:v>
                </c:pt>
                <c:pt idx="22">
                  <c:v>0.29542830973405948</c:v>
                </c:pt>
                <c:pt idx="23">
                  <c:v>0.29509802551704944</c:v>
                </c:pt>
                <c:pt idx="24">
                  <c:v>0.29479469404151593</c:v>
                </c:pt>
                <c:pt idx="25">
                  <c:v>0.29449861173283842</c:v>
                </c:pt>
                <c:pt idx="26">
                  <c:v>0.29422992706946882</c:v>
                </c:pt>
                <c:pt idx="27">
                  <c:v>0.29399340942310209</c:v>
                </c:pt>
                <c:pt idx="28">
                  <c:v>0.29355674558179734</c:v>
                </c:pt>
                <c:pt idx="29">
                  <c:v>0.29316111873047679</c:v>
                </c:pt>
                <c:pt idx="30">
                  <c:v>0.29278702041151772</c:v>
                </c:pt>
                <c:pt idx="31">
                  <c:v>0.29242668408820344</c:v>
                </c:pt>
                <c:pt idx="32">
                  <c:v>0.2920526046207883</c:v>
                </c:pt>
                <c:pt idx="33">
                  <c:v>0.29171426178478976</c:v>
                </c:pt>
                <c:pt idx="34">
                  <c:v>0.29138268662676231</c:v>
                </c:pt>
                <c:pt idx="35">
                  <c:v>0.29108002191126364</c:v>
                </c:pt>
                <c:pt idx="36">
                  <c:v>0.29077657093762954</c:v>
                </c:pt>
                <c:pt idx="37">
                  <c:v>0.29047355169708861</c:v>
                </c:pt>
                <c:pt idx="38">
                  <c:v>0.29020312691744077</c:v>
                </c:pt>
                <c:pt idx="39">
                  <c:v>0.28996523149899056</c:v>
                </c:pt>
                <c:pt idx="40">
                  <c:v>0.28972649651922255</c:v>
                </c:pt>
                <c:pt idx="41">
                  <c:v>0.28949570111871431</c:v>
                </c:pt>
                <c:pt idx="42">
                  <c:v>0.28924885657202482</c:v>
                </c:pt>
                <c:pt idx="43">
                  <c:v>0.28896080044784</c:v>
                </c:pt>
                <c:pt idx="44">
                  <c:v>0.28871934269006205</c:v>
                </c:pt>
                <c:pt idx="45">
                  <c:v>0.28850354637818415</c:v>
                </c:pt>
                <c:pt idx="46">
                  <c:v>0.28833022528408359</c:v>
                </c:pt>
                <c:pt idx="47">
                  <c:v>0.28852736618056046</c:v>
                </c:pt>
                <c:pt idx="48">
                  <c:v>0.28835822175206155</c:v>
                </c:pt>
                <c:pt idx="49">
                  <c:v>0.28822340820262909</c:v>
                </c:pt>
                <c:pt idx="50">
                  <c:v>0.28810850468001531</c:v>
                </c:pt>
                <c:pt idx="51">
                  <c:v>0.28801073885583534</c:v>
                </c:pt>
                <c:pt idx="52">
                  <c:v>0.28790607732947132</c:v>
                </c:pt>
                <c:pt idx="53">
                  <c:v>0.28782109973189207</c:v>
                </c:pt>
                <c:pt idx="54">
                  <c:v>0.28775043301579617</c:v>
                </c:pt>
              </c:numCache>
            </c:numRef>
          </c:val>
          <c:smooth val="0"/>
          <c:extLst>
            <c:ext xmlns:c16="http://schemas.microsoft.com/office/drawing/2014/chart" uri="{C3380CC4-5D6E-409C-BE32-E72D297353CC}">
              <c16:uniqueId val="{00000002-1148-4AA9-A3F8-9BCDE38D45D4}"/>
            </c:ext>
          </c:extLst>
        </c:ser>
        <c:ser>
          <c:idx val="3"/>
          <c:order val="3"/>
          <c:tx>
            <c:strRef>
              <c:f>'Fig 2.9'!$C$13</c:f>
              <c:strCache>
                <c:ptCount val="1"/>
                <c:pt idx="0">
                  <c:v>1,3%</c:v>
                </c:pt>
              </c:strCache>
            </c:strRef>
          </c:tx>
          <c:spPr>
            <a:ln w="28575">
              <a:solidFill>
                <a:schemeClr val="accent6">
                  <a:lumMod val="75000"/>
                </a:schemeClr>
              </a:solidFill>
            </a:ln>
          </c:spPr>
          <c:marker>
            <c:symbol val="none"/>
          </c:marker>
          <c:cat>
            <c:numRef>
              <c:f>'Fig 2.9'!$T$4:$BV$4</c:f>
              <c:numCache>
                <c:formatCode>General</c:formatCode>
                <c:ptCount val="55"/>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numCache>
            </c:numRef>
          </c:cat>
          <c:val>
            <c:numRef>
              <c:f>'Fig 2.9'!$T$13:$BV$13</c:f>
              <c:numCache>
                <c:formatCode>0.0%</c:formatCode>
                <c:ptCount val="55"/>
                <c:pt idx="1">
                  <c:v>0.31111277388499925</c:v>
                </c:pt>
                <c:pt idx="2">
                  <c:v>0.30931203317772865</c:v>
                </c:pt>
                <c:pt idx="3">
                  <c:v>0.3084140512832772</c:v>
                </c:pt>
                <c:pt idx="4">
                  <c:v>0.30743401261386705</c:v>
                </c:pt>
                <c:pt idx="5">
                  <c:v>0.30597729824071501</c:v>
                </c:pt>
                <c:pt idx="6">
                  <c:v>0.30412521353831118</c:v>
                </c:pt>
                <c:pt idx="7">
                  <c:v>0.30296457110451791</c:v>
                </c:pt>
                <c:pt idx="8">
                  <c:v>0.30291200907385751</c:v>
                </c:pt>
                <c:pt idx="9">
                  <c:v>0.30199150415682341</c:v>
                </c:pt>
                <c:pt idx="10">
                  <c:v>0.30123226942957965</c:v>
                </c:pt>
                <c:pt idx="11">
                  <c:v>0.30075606336235522</c:v>
                </c:pt>
                <c:pt idx="12">
                  <c:v>0.30024034035743324</c:v>
                </c:pt>
                <c:pt idx="13">
                  <c:v>0.29961856833617834</c:v>
                </c:pt>
                <c:pt idx="14">
                  <c:v>0.29896055669876853</c:v>
                </c:pt>
                <c:pt idx="15">
                  <c:v>0.29832772145825304</c:v>
                </c:pt>
                <c:pt idx="16">
                  <c:v>0.29772884312284503</c:v>
                </c:pt>
                <c:pt idx="17">
                  <c:v>0.29734668684342425</c:v>
                </c:pt>
                <c:pt idx="18">
                  <c:v>0.29696206989239404</c:v>
                </c:pt>
                <c:pt idx="19">
                  <c:v>0.29661041578511405</c:v>
                </c:pt>
                <c:pt idx="20">
                  <c:v>0.29627746195927801</c:v>
                </c:pt>
                <c:pt idx="21">
                  <c:v>0.29596482369423549</c:v>
                </c:pt>
                <c:pt idx="22">
                  <c:v>0.29569436270931576</c:v>
                </c:pt>
                <c:pt idx="23">
                  <c:v>0.2953976660056114</c:v>
                </c:pt>
                <c:pt idx="24">
                  <c:v>0.29510900196657025</c:v>
                </c:pt>
                <c:pt idx="25">
                  <c:v>0.29483853623180012</c:v>
                </c:pt>
                <c:pt idx="26">
                  <c:v>0.29459367106771811</c:v>
                </c:pt>
                <c:pt idx="27">
                  <c:v>0.29437664624681592</c:v>
                </c:pt>
                <c:pt idx="28">
                  <c:v>0.29398478549610457</c:v>
                </c:pt>
                <c:pt idx="29">
                  <c:v>0.29361925499425923</c:v>
                </c:pt>
                <c:pt idx="30">
                  <c:v>0.29326986434542301</c:v>
                </c:pt>
                <c:pt idx="31">
                  <c:v>0.29293259122443566</c:v>
                </c:pt>
                <c:pt idx="32">
                  <c:v>0.2925802896576904</c:v>
                </c:pt>
                <c:pt idx="33">
                  <c:v>0.29226824145330094</c:v>
                </c:pt>
                <c:pt idx="34">
                  <c:v>0.29197019411902647</c:v>
                </c:pt>
                <c:pt idx="35">
                  <c:v>0.29169943255781366</c:v>
                </c:pt>
                <c:pt idx="36">
                  <c:v>0.29140704678556262</c:v>
                </c:pt>
                <c:pt idx="37">
                  <c:v>0.29112385828673876</c:v>
                </c:pt>
                <c:pt idx="38">
                  <c:v>0.29086787814783377</c:v>
                </c:pt>
                <c:pt idx="39">
                  <c:v>0.29065868347360957</c:v>
                </c:pt>
                <c:pt idx="40">
                  <c:v>0.29045515817414796</c:v>
                </c:pt>
                <c:pt idx="41">
                  <c:v>0.29023404933829378</c:v>
                </c:pt>
                <c:pt idx="42">
                  <c:v>0.28999174758714508</c:v>
                </c:pt>
                <c:pt idx="43">
                  <c:v>0.28972076744299641</c:v>
                </c:pt>
                <c:pt idx="44">
                  <c:v>0.28948392553537511</c:v>
                </c:pt>
                <c:pt idx="45">
                  <c:v>0.28928283534315902</c:v>
                </c:pt>
                <c:pt idx="46">
                  <c:v>0.28913409522111827</c:v>
                </c:pt>
                <c:pt idx="47">
                  <c:v>0.2893434192915269</c:v>
                </c:pt>
                <c:pt idx="48">
                  <c:v>0.28916370709572636</c:v>
                </c:pt>
                <c:pt idx="49">
                  <c:v>0.28903713151575139</c:v>
                </c:pt>
                <c:pt idx="50">
                  <c:v>0.28893461764716655</c:v>
                </c:pt>
                <c:pt idx="51">
                  <c:v>0.28885414303945112</c:v>
                </c:pt>
                <c:pt idx="52">
                  <c:v>0.28876852817901477</c:v>
                </c:pt>
                <c:pt idx="53">
                  <c:v>0.28868754758614146</c:v>
                </c:pt>
                <c:pt idx="54">
                  <c:v>0.28861380501764178</c:v>
                </c:pt>
              </c:numCache>
            </c:numRef>
          </c:val>
          <c:smooth val="0"/>
          <c:extLst>
            <c:ext xmlns:c16="http://schemas.microsoft.com/office/drawing/2014/chart" uri="{C3380CC4-5D6E-409C-BE32-E72D297353CC}">
              <c16:uniqueId val="{00000003-1148-4AA9-A3F8-9BCDE38D45D4}"/>
            </c:ext>
          </c:extLst>
        </c:ser>
        <c:ser>
          <c:idx val="4"/>
          <c:order val="4"/>
          <c:tx>
            <c:strRef>
              <c:f>'Fig 2.9'!$C$14</c:f>
              <c:strCache>
                <c:ptCount val="1"/>
                <c:pt idx="0">
                  <c:v>1%</c:v>
                </c:pt>
              </c:strCache>
            </c:strRef>
          </c:tx>
          <c:spPr>
            <a:ln w="28575">
              <a:solidFill>
                <a:srgbClr val="800000"/>
              </a:solidFill>
            </a:ln>
          </c:spPr>
          <c:marker>
            <c:symbol val="none"/>
          </c:marker>
          <c:cat>
            <c:numRef>
              <c:f>'Fig 2.9'!$T$4:$BV$4</c:f>
              <c:numCache>
                <c:formatCode>General</c:formatCode>
                <c:ptCount val="55"/>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numCache>
            </c:numRef>
          </c:cat>
          <c:val>
            <c:numRef>
              <c:f>'Fig 2.9'!$T$14:$BV$14</c:f>
              <c:numCache>
                <c:formatCode>0.0%</c:formatCode>
                <c:ptCount val="55"/>
                <c:pt idx="1">
                  <c:v>0.31111287798070564</c:v>
                </c:pt>
                <c:pt idx="2">
                  <c:v>0.30931203317772865</c:v>
                </c:pt>
                <c:pt idx="3">
                  <c:v>0.3084140512832772</c:v>
                </c:pt>
                <c:pt idx="4">
                  <c:v>0.30743401261386705</c:v>
                </c:pt>
                <c:pt idx="5">
                  <c:v>0.30597736286276622</c:v>
                </c:pt>
                <c:pt idx="6">
                  <c:v>0.30414980029125582</c:v>
                </c:pt>
                <c:pt idx="7">
                  <c:v>0.3031565618467742</c:v>
                </c:pt>
                <c:pt idx="8">
                  <c:v>0.30310870870445639</c:v>
                </c:pt>
                <c:pt idx="9">
                  <c:v>0.30219680101216728</c:v>
                </c:pt>
                <c:pt idx="10">
                  <c:v>0.30144625543642578</c:v>
                </c:pt>
                <c:pt idx="11">
                  <c:v>0.30097656133352335</c:v>
                </c:pt>
                <c:pt idx="12">
                  <c:v>0.30049668111050926</c:v>
                </c:pt>
                <c:pt idx="13">
                  <c:v>0.2998855092536124</c:v>
                </c:pt>
                <c:pt idx="14">
                  <c:v>0.29925672552619342</c:v>
                </c:pt>
                <c:pt idx="15">
                  <c:v>0.29866962997152452</c:v>
                </c:pt>
                <c:pt idx="16">
                  <c:v>0.2981070516528101</c:v>
                </c:pt>
                <c:pt idx="17">
                  <c:v>0.29777573681912023</c:v>
                </c:pt>
                <c:pt idx="18">
                  <c:v>0.29743247112596932</c:v>
                </c:pt>
                <c:pt idx="19">
                  <c:v>0.2971207315102829</c:v>
                </c:pt>
                <c:pt idx="20">
                  <c:v>0.29683750933973962</c:v>
                </c:pt>
                <c:pt idx="21">
                  <c:v>0.29657283081583619</c:v>
                </c:pt>
                <c:pt idx="22">
                  <c:v>0.29633894325588911</c:v>
                </c:pt>
                <c:pt idx="23">
                  <c:v>0.29606508333270715</c:v>
                </c:pt>
                <c:pt idx="24">
                  <c:v>0.29582939516741757</c:v>
                </c:pt>
                <c:pt idx="25">
                  <c:v>0.29559917128264479</c:v>
                </c:pt>
                <c:pt idx="26">
                  <c:v>0.29538849096188918</c:v>
                </c:pt>
                <c:pt idx="27">
                  <c:v>0.29522410511851604</c:v>
                </c:pt>
                <c:pt idx="28">
                  <c:v>0.29488209926046133</c:v>
                </c:pt>
                <c:pt idx="29">
                  <c:v>0.29458221517773092</c:v>
                </c:pt>
                <c:pt idx="30">
                  <c:v>0.29430365864998814</c:v>
                </c:pt>
                <c:pt idx="31">
                  <c:v>0.29403059614355215</c:v>
                </c:pt>
                <c:pt idx="32">
                  <c:v>0.29373608994555317</c:v>
                </c:pt>
                <c:pt idx="33">
                  <c:v>0.29346797128895097</c:v>
                </c:pt>
                <c:pt idx="34">
                  <c:v>0.29322524622503926</c:v>
                </c:pt>
                <c:pt idx="35">
                  <c:v>0.29299299576777205</c:v>
                </c:pt>
                <c:pt idx="36">
                  <c:v>0.292763476499103</c:v>
                </c:pt>
                <c:pt idx="37">
                  <c:v>0.29252106677217915</c:v>
                </c:pt>
                <c:pt idx="38">
                  <c:v>0.29230946499476107</c:v>
                </c:pt>
                <c:pt idx="39">
                  <c:v>0.29213122640533284</c:v>
                </c:pt>
                <c:pt idx="40">
                  <c:v>0.29194849032286502</c:v>
                </c:pt>
                <c:pt idx="41">
                  <c:v>0.29176507362740089</c:v>
                </c:pt>
                <c:pt idx="42">
                  <c:v>0.29157078641307554</c:v>
                </c:pt>
                <c:pt idx="43">
                  <c:v>0.29132317144429148</c:v>
                </c:pt>
                <c:pt idx="44">
                  <c:v>0.29112445971415785</c:v>
                </c:pt>
                <c:pt idx="45">
                  <c:v>0.2909478558230057</c:v>
                </c:pt>
                <c:pt idx="46">
                  <c:v>0.29081585450776704</c:v>
                </c:pt>
                <c:pt idx="47">
                  <c:v>0.29104718508818672</c:v>
                </c:pt>
                <c:pt idx="48">
                  <c:v>0.29091752045153374</c:v>
                </c:pt>
                <c:pt idx="49">
                  <c:v>0.2908116410077643</c:v>
                </c:pt>
                <c:pt idx="50">
                  <c:v>0.29072490607112284</c:v>
                </c:pt>
                <c:pt idx="51">
                  <c:v>0.29065862688701966</c:v>
                </c:pt>
                <c:pt idx="52">
                  <c:v>0.29059137308871347</c:v>
                </c:pt>
                <c:pt idx="53">
                  <c:v>0.29053897170090148</c:v>
                </c:pt>
                <c:pt idx="54">
                  <c:v>0.29049836569057724</c:v>
                </c:pt>
              </c:numCache>
            </c:numRef>
          </c:val>
          <c:smooth val="0"/>
          <c:extLst>
            <c:ext xmlns:c16="http://schemas.microsoft.com/office/drawing/2014/chart" uri="{C3380CC4-5D6E-409C-BE32-E72D297353CC}">
              <c16:uniqueId val="{00000004-1148-4AA9-A3F8-9BCDE38D45D4}"/>
            </c:ext>
          </c:extLst>
        </c:ser>
        <c:dLbls>
          <c:showLegendKey val="0"/>
          <c:showVal val="0"/>
          <c:showCatName val="0"/>
          <c:showSerName val="0"/>
          <c:showPercent val="0"/>
          <c:showBubbleSize val="0"/>
        </c:dLbls>
        <c:smooth val="0"/>
        <c:axId val="113808512"/>
        <c:axId val="113810048"/>
      </c:lineChart>
      <c:catAx>
        <c:axId val="113808512"/>
        <c:scaling>
          <c:orientation val="minMax"/>
        </c:scaling>
        <c:delete val="0"/>
        <c:axPos val="b"/>
        <c:numFmt formatCode="General" sourceLinked="1"/>
        <c:majorTickMark val="out"/>
        <c:minorTickMark val="none"/>
        <c:tickLblPos val="nextTo"/>
        <c:txPr>
          <a:bodyPr rot="-5400000" vert="horz"/>
          <a:lstStyle/>
          <a:p>
            <a:pPr>
              <a:defRPr sz="900"/>
            </a:pPr>
            <a:endParaRPr lang="fr-FR"/>
          </a:p>
        </c:txPr>
        <c:crossAx val="113810048"/>
        <c:crosses val="autoZero"/>
        <c:auto val="1"/>
        <c:lblAlgn val="ctr"/>
        <c:lblOffset val="100"/>
        <c:tickLblSkip val="10"/>
        <c:noMultiLvlLbl val="0"/>
      </c:catAx>
      <c:valAx>
        <c:axId val="113810048"/>
        <c:scaling>
          <c:orientation val="minMax"/>
          <c:max val="0.33000000000000007"/>
          <c:min val="0.27"/>
        </c:scaling>
        <c:delete val="0"/>
        <c:axPos val="l"/>
        <c:majorGridlines/>
        <c:title>
          <c:tx>
            <c:rich>
              <a:bodyPr rot="-5400000" vert="horz"/>
              <a:lstStyle/>
              <a:p>
                <a:pPr>
                  <a:defRPr sz="900"/>
                </a:pPr>
                <a:r>
                  <a:rPr lang="en-US" sz="900"/>
                  <a:t>en % de la masse des revenus d’activité</a:t>
                </a:r>
              </a:p>
            </c:rich>
          </c:tx>
          <c:layout/>
          <c:overlay val="0"/>
        </c:title>
        <c:numFmt formatCode="0%" sourceLinked="0"/>
        <c:majorTickMark val="out"/>
        <c:minorTickMark val="none"/>
        <c:tickLblPos val="nextTo"/>
        <c:crossAx val="113808512"/>
        <c:crosses val="autoZero"/>
        <c:crossBetween val="between"/>
        <c:majorUnit val="2.0000000000000004E-2"/>
      </c:valAx>
      <c:spPr>
        <a:noFill/>
        <a:ln w="25400">
          <a:noFill/>
        </a:ln>
      </c:spPr>
    </c:plotArea>
    <c:legend>
      <c:legendPos val="b"/>
      <c:layout>
        <c:manualLayout>
          <c:xMode val="edge"/>
          <c:yMode val="edge"/>
          <c:x val="1.6152222222222203E-2"/>
          <c:y val="0.79605257347125757"/>
          <c:w val="0.98113663977807486"/>
          <c:h val="0.19884874086552398"/>
        </c:manualLayout>
      </c:layout>
      <c:overlay val="0"/>
      <c:txPr>
        <a:bodyPr/>
        <a:lstStyle/>
        <a:p>
          <a:pPr>
            <a:defRPr sz="900"/>
          </a:pPr>
          <a:endParaRPr lang="fr-FR"/>
        </a:p>
      </c:txPr>
    </c:legend>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drawings/_rels/drawing10.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chart" Target="../charts/chart25.xml"/><Relationship Id="rId1" Type="http://schemas.openxmlformats.org/officeDocument/2006/relationships/chart" Target="../charts/chart24.xml"/><Relationship Id="rId6" Type="http://schemas.openxmlformats.org/officeDocument/2006/relationships/chart" Target="../charts/chart29.xml"/><Relationship Id="rId5" Type="http://schemas.openxmlformats.org/officeDocument/2006/relationships/chart" Target="../charts/chart28.xml"/><Relationship Id="rId4" Type="http://schemas.openxmlformats.org/officeDocument/2006/relationships/chart" Target="../charts/chart27.xml"/></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6.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8.jpeg"/></Relationships>
</file>

<file path=xl/drawings/_rels/drawing32.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chart" Target="../charts/chart31.xml"/><Relationship Id="rId1" Type="http://schemas.openxmlformats.org/officeDocument/2006/relationships/chart" Target="../charts/chart30.xml"/><Relationship Id="rId4" Type="http://schemas.openxmlformats.org/officeDocument/2006/relationships/image" Target="../media/image10.jpeg"/></Relationships>
</file>

<file path=xl/drawings/_rels/drawing33.xml.rels><?xml version="1.0" encoding="UTF-8" standalone="yes"?>
<Relationships xmlns="http://schemas.openxmlformats.org/package/2006/relationships"><Relationship Id="rId3" Type="http://schemas.openxmlformats.org/officeDocument/2006/relationships/image" Target="../media/image13.jpeg"/><Relationship Id="rId2" Type="http://schemas.openxmlformats.org/officeDocument/2006/relationships/image" Target="../media/image12.jpeg"/><Relationship Id="rId1" Type="http://schemas.openxmlformats.org/officeDocument/2006/relationships/image" Target="../media/image11.jpeg"/><Relationship Id="rId4" Type="http://schemas.openxmlformats.org/officeDocument/2006/relationships/image" Target="../media/image14.jpeg"/></Relationships>
</file>

<file path=xl/drawings/_rels/drawing34.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drawing35.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drawing36.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4.xml.rels><?xml version="1.0" encoding="UTF-8" standalone="yes"?>
<Relationships xmlns="http://schemas.openxmlformats.org/package/2006/relationships"><Relationship Id="rId1" Type="http://schemas.openxmlformats.org/officeDocument/2006/relationships/chart" Target="../charts/chart5.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45.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chart" Target="../charts/chart40.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6.xml"/></Relationships>
</file>

<file path=xl/drawings/_rels/drawing50.xml.rels><?xml version="1.0" encoding="UTF-8" standalone="yes"?>
<Relationships xmlns="http://schemas.openxmlformats.org/package/2006/relationships"><Relationship Id="rId3" Type="http://schemas.openxmlformats.org/officeDocument/2006/relationships/image" Target="../media/image21.emf"/><Relationship Id="rId2" Type="http://schemas.openxmlformats.org/officeDocument/2006/relationships/image" Target="../media/image20.jpeg"/><Relationship Id="rId1" Type="http://schemas.openxmlformats.org/officeDocument/2006/relationships/image" Target="../media/image19.jpeg"/></Relationships>
</file>

<file path=xl/drawings/_rels/drawing51.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52.xml.rels><?xml version="1.0" encoding="UTF-8" standalone="yes"?>
<Relationships xmlns="http://schemas.openxmlformats.org/package/2006/relationships"><Relationship Id="rId1" Type="http://schemas.openxmlformats.org/officeDocument/2006/relationships/image" Target="../media/image22.png"/></Relationships>
</file>

<file path=xl/drawings/_rels/drawing53.xml.rels><?xml version="1.0" encoding="UTF-8" standalone="yes"?>
<Relationships xmlns="http://schemas.openxmlformats.org/package/2006/relationships"><Relationship Id="rId1" Type="http://schemas.openxmlformats.org/officeDocument/2006/relationships/image" Target="../media/image22.png"/></Relationships>
</file>

<file path=xl/drawings/_rels/drawing54.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55.xml.rels><?xml version="1.0" encoding="UTF-8" standalone="yes"?>
<Relationships xmlns="http://schemas.openxmlformats.org/package/2006/relationships"><Relationship Id="rId1" Type="http://schemas.openxmlformats.org/officeDocument/2006/relationships/image" Target="../media/image22.png"/></Relationships>
</file>

<file path=xl/drawings/_rels/drawing57.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64.xml.rels><?xml version="1.0" encoding="UTF-8" standalone="yes"?>
<Relationships xmlns="http://schemas.openxmlformats.org/package/2006/relationships"><Relationship Id="rId2" Type="http://schemas.openxmlformats.org/officeDocument/2006/relationships/chart" Target="../charts/chart54.xml"/><Relationship Id="rId1" Type="http://schemas.openxmlformats.org/officeDocument/2006/relationships/chart" Target="../charts/chart53.xml"/></Relationships>
</file>

<file path=xl/drawings/_rels/drawing65.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chart" Target="../charts/chart55.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70.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74.xml.rels><?xml version="1.0" encoding="UTF-8" standalone="yes"?>
<Relationships xmlns="http://schemas.openxmlformats.org/package/2006/relationships"><Relationship Id="rId2" Type="http://schemas.openxmlformats.org/officeDocument/2006/relationships/chart" Target="../charts/chart65.xml"/><Relationship Id="rId1" Type="http://schemas.openxmlformats.org/officeDocument/2006/relationships/chart" Target="../charts/chart64.xml"/></Relationships>
</file>

<file path=xl/drawings/_rels/drawing77.xml.rels><?xml version="1.0" encoding="UTF-8" standalone="yes"?>
<Relationships xmlns="http://schemas.openxmlformats.org/package/2006/relationships"><Relationship Id="rId2" Type="http://schemas.openxmlformats.org/officeDocument/2006/relationships/chart" Target="../charts/chart67.xml"/><Relationship Id="rId1" Type="http://schemas.openxmlformats.org/officeDocument/2006/relationships/chart" Target="../charts/chart66.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8.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83.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84.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85.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0</xdr:colOff>
      <xdr:row>7</xdr:row>
      <xdr:rowOff>1</xdr:rowOff>
    </xdr:from>
    <xdr:to>
      <xdr:col>4</xdr:col>
      <xdr:colOff>1028700</xdr:colOff>
      <xdr:row>8</xdr:row>
      <xdr:rowOff>129541</xdr:rowOff>
    </xdr:to>
    <xdr:sp macro="" textlink="">
      <xdr:nvSpPr>
        <xdr:cNvPr id="2" name="ZoneTexte 1"/>
        <xdr:cNvSpPr txBox="1"/>
      </xdr:nvSpPr>
      <xdr:spPr>
        <a:xfrm>
          <a:off x="792480" y="1318261"/>
          <a:ext cx="5166360" cy="304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Source : AGIRC-ARRCO.</a:t>
          </a:r>
          <a:r>
            <a:rPr lang="fr-FR" sz="1000">
              <a:solidFill>
                <a:schemeClr val="dk1"/>
              </a:solidFill>
              <a:effectLst/>
              <a:latin typeface="Times New Roman" panose="02020603050405020304" pitchFamily="18" charset="0"/>
              <a:ea typeface="+mn-ea"/>
              <a:cs typeface="Times New Roman" panose="02020603050405020304" pitchFamily="18" charset="0"/>
            </a:rPr>
            <a:t> </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1097280</xdr:colOff>
      <xdr:row>20</xdr:row>
      <xdr:rowOff>64770</xdr:rowOff>
    </xdr:from>
    <xdr:to>
      <xdr:col>7</xdr:col>
      <xdr:colOff>121920</xdr:colOff>
      <xdr:row>34</xdr:row>
      <xdr:rowOff>160020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441960</xdr:colOff>
      <xdr:row>20</xdr:row>
      <xdr:rowOff>114300</xdr:rowOff>
    </xdr:from>
    <xdr:to>
      <xdr:col>14</xdr:col>
      <xdr:colOff>137160</xdr:colOff>
      <xdr:row>35</xdr:row>
      <xdr:rowOff>34290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601980</xdr:colOff>
      <xdr:row>13</xdr:row>
      <xdr:rowOff>83820</xdr:rowOff>
    </xdr:from>
    <xdr:to>
      <xdr:col>14</xdr:col>
      <xdr:colOff>405765</xdr:colOff>
      <xdr:row>18</xdr:row>
      <xdr:rowOff>87629</xdr:rowOff>
    </xdr:to>
    <xdr:sp macro="" textlink="">
      <xdr:nvSpPr>
        <xdr:cNvPr id="4" name="ZoneTexte 3"/>
        <xdr:cNvSpPr txBox="1"/>
      </xdr:nvSpPr>
      <xdr:spPr>
        <a:xfrm>
          <a:off x="601980" y="2537460"/>
          <a:ext cx="7835265" cy="887729"/>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Note : données hors produits et charges financières, hors dotations et reprises sur provisions. Convention COR : taux de cotisation et de subvention d’équilibre figés à leur niveau de 2018. </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Champ : ensemble des régimes de retraite français légalement obligatoires, y compris FSV, hors RAFP. Convention CCSS : cotisations et subventions d’équilibre évoluant de manière à équilibrer chaque année le solde financier de ces régimes. </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Sources : rapports à la CCSS 2002-2019 ; projections COR – juin 2019.</a:t>
          </a:r>
          <a:endParaRPr lang="fr-FR" sz="10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1097280</xdr:colOff>
      <xdr:row>20</xdr:row>
      <xdr:rowOff>64770</xdr:rowOff>
    </xdr:from>
    <xdr:to>
      <xdr:col>7</xdr:col>
      <xdr:colOff>121920</xdr:colOff>
      <xdr:row>34</xdr:row>
      <xdr:rowOff>160020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228600</xdr:colOff>
      <xdr:row>20</xdr:row>
      <xdr:rowOff>137160</xdr:rowOff>
    </xdr:from>
    <xdr:to>
      <xdr:col>14</xdr:col>
      <xdr:colOff>396240</xdr:colOff>
      <xdr:row>35</xdr:row>
      <xdr:rowOff>57150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601980</xdr:colOff>
      <xdr:row>13</xdr:row>
      <xdr:rowOff>83820</xdr:rowOff>
    </xdr:from>
    <xdr:to>
      <xdr:col>14</xdr:col>
      <xdr:colOff>405765</xdr:colOff>
      <xdr:row>18</xdr:row>
      <xdr:rowOff>87629</xdr:rowOff>
    </xdr:to>
    <xdr:sp macro="" textlink="">
      <xdr:nvSpPr>
        <xdr:cNvPr id="4" name="ZoneTexte 3"/>
        <xdr:cNvSpPr txBox="1"/>
      </xdr:nvSpPr>
      <xdr:spPr>
        <a:xfrm>
          <a:off x="601980" y="2537460"/>
          <a:ext cx="7835265" cy="887729"/>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Note : données hors produits et charges financières, hors dotations et reprises sur provisions. Convention PIB : stabilisation des contributions et subventions d’équilibre en proportion du PIB. Convention COR : taux de cotisation et de subvention d’équilibre figés à leur niveau de 2018. </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Champ : ensemble des régimes de retraite français légalement obligatoires, y compris FSV, hors RAFP. </a:t>
          </a:r>
        </a:p>
        <a:p>
          <a:r>
            <a:rPr lang="fr-FR" sz="1000" i="1">
              <a:solidFill>
                <a:schemeClr val="dk1"/>
              </a:solidFill>
              <a:effectLst/>
              <a:latin typeface="Times New Roman" panose="02020603050405020304" pitchFamily="18" charset="0"/>
              <a:ea typeface="+mn-ea"/>
              <a:cs typeface="Times New Roman" panose="02020603050405020304" pitchFamily="18" charset="0"/>
            </a:rPr>
            <a:t>Sources : rapports à la CCSS 2002-2019 ; projections COR – juin 2019.</a:t>
          </a:r>
          <a:endParaRPr lang="fr-FR" sz="10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182880</xdr:colOff>
      <xdr:row>16</xdr:row>
      <xdr:rowOff>109536</xdr:rowOff>
    </xdr:from>
    <xdr:to>
      <xdr:col>14</xdr:col>
      <xdr:colOff>152400</xdr:colOff>
      <xdr:row>31</xdr:row>
      <xdr:rowOff>99059</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731520</xdr:colOff>
      <xdr:row>11</xdr:row>
      <xdr:rowOff>45720</xdr:rowOff>
    </xdr:from>
    <xdr:to>
      <xdr:col>9</xdr:col>
      <xdr:colOff>611505</xdr:colOff>
      <xdr:row>16</xdr:row>
      <xdr:rowOff>19049</xdr:rowOff>
    </xdr:to>
    <xdr:sp macro="" textlink="">
      <xdr:nvSpPr>
        <xdr:cNvPr id="3" name="ZoneTexte 2"/>
        <xdr:cNvSpPr txBox="1"/>
      </xdr:nvSpPr>
      <xdr:spPr>
        <a:xfrm>
          <a:off x="731520" y="2095500"/>
          <a:ext cx="7835265" cy="887729"/>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Note : données hors produits et charges financières, hors dotations et reprises sur provisions. Convention PIB : stabilisation des contributions et subventions d’équilibre en proportion du PIB. Convention COR : taux de cotisation et de subvention d’équilibre figés à leur niveau de 2018. </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Champ : ensemble des régimes de retraite français légalement obligatoires, y compris FSV, hors RAFP. Convention CCSS : cotisations et subventions d’équilibre évoluant de manière à équilibrer chaque année le solde financier de ces régimes. </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Sources : rapports à la CCSS 2002-2019 ; projections COR – juin 2019.</a:t>
          </a:r>
          <a:endParaRPr lang="fr-FR" sz="10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2</xdr:col>
      <xdr:colOff>908685</xdr:colOff>
      <xdr:row>19</xdr:row>
      <xdr:rowOff>120015</xdr:rowOff>
    </xdr:from>
    <xdr:to>
      <xdr:col>15</xdr:col>
      <xdr:colOff>512445</xdr:colOff>
      <xdr:row>42</xdr:row>
      <xdr:rowOff>5715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144780</xdr:colOff>
      <xdr:row>11</xdr:row>
      <xdr:rowOff>177166</xdr:rowOff>
    </xdr:from>
    <xdr:to>
      <xdr:col>11</xdr:col>
      <xdr:colOff>401955</xdr:colOff>
      <xdr:row>18</xdr:row>
      <xdr:rowOff>51436</xdr:rowOff>
    </xdr:to>
    <xdr:sp macro="" textlink="">
      <xdr:nvSpPr>
        <xdr:cNvPr id="3" name="ZoneTexte 2"/>
        <xdr:cNvSpPr txBox="1"/>
      </xdr:nvSpPr>
      <xdr:spPr>
        <a:xfrm>
          <a:off x="937260" y="2242186"/>
          <a:ext cx="7800975" cy="115443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Note : un solde positif correspond à un excédent, un solde négatif à un besoin de financement. Données hors produits et charges financières, hors dotations et reprises sur provisions. Les regroupements de régimes sont les suivants : salariés privé base = CNAV et MSA salariés ; salariés privé compl. = ARRCO, AGIRC, IRCANTEC ; fonctionnaires = SRE, CNRACL ; non-salariés = MSA, RSI (artisans et commerçants), CNAVPL, MSA RCO, RCI, CNAVPL RCO ; régimes spéciaux = CNIEG, SNCF, RATP, CNBF, BDF, FSPOEIE, ENIM, CANSSM, CRPCEN, CNBF RCO (voir l’annexe 8 pour la liste des sigles).</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Champ : ensemble des régimes de retraite français légalement obligatoires, y compris FSV, hors RAFP.</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Sources : rapports à la CCSS 2002-2019 ; données des régimes complémentaires pour 2018.</a:t>
          </a:r>
          <a:endParaRPr lang="fr-FR" sz="10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xdr:col>
      <xdr:colOff>1123950</xdr:colOff>
      <xdr:row>15</xdr:row>
      <xdr:rowOff>76200</xdr:rowOff>
    </xdr:from>
    <xdr:to>
      <xdr:col>10</xdr:col>
      <xdr:colOff>114299</xdr:colOff>
      <xdr:row>35</xdr:row>
      <xdr:rowOff>76202</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7620</xdr:colOff>
      <xdr:row>9</xdr:row>
      <xdr:rowOff>99060</xdr:rowOff>
    </xdr:from>
    <xdr:to>
      <xdr:col>9</xdr:col>
      <xdr:colOff>306705</xdr:colOff>
      <xdr:row>13</xdr:row>
      <xdr:rowOff>57150</xdr:rowOff>
    </xdr:to>
    <xdr:sp macro="" textlink="">
      <xdr:nvSpPr>
        <xdr:cNvPr id="3" name="ZoneTexte 2"/>
        <xdr:cNvSpPr txBox="1"/>
      </xdr:nvSpPr>
      <xdr:spPr>
        <a:xfrm>
          <a:off x="754380" y="1805940"/>
          <a:ext cx="7858125" cy="68199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Note : données hors produits et charges financières, hors dotations et reprises sur provisions, et hors transferts internes au système de retraite (transferts au sein des régimes de retraite et transferts avec le FSV). </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Champ : ensemble des régimes de retraite français légalement obligatoires, y compris FSV, hors RAFP.</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Sources : rapports à la CCSS 2002-2018 ; projections COR – juin 2019.</a:t>
          </a:r>
          <a:endParaRPr lang="fr-FR" sz="8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19050</xdr:colOff>
      <xdr:row>18</xdr:row>
      <xdr:rowOff>57150</xdr:rowOff>
    </xdr:from>
    <xdr:to>
      <xdr:col>9</xdr:col>
      <xdr:colOff>295275</xdr:colOff>
      <xdr:row>23</xdr:row>
      <xdr:rowOff>68579</xdr:rowOff>
    </xdr:to>
    <xdr:sp macro="" textlink="">
      <xdr:nvSpPr>
        <xdr:cNvPr id="2" name="ZoneTexte 1"/>
        <xdr:cNvSpPr txBox="1"/>
      </xdr:nvSpPr>
      <xdr:spPr>
        <a:xfrm>
          <a:off x="765810" y="3463290"/>
          <a:ext cx="7835265" cy="887729"/>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Note : données hors produits et charges financières, hors dotations et reprises sur provisions. Convention PIB : stabilisation des contributions et subventions d’équilibre en proportion du PIB. Convention COR : taux de cotisation et de subvention d’équilibre figés à leur niveau de 2018. </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Champ : ensemble des régimes de retraite français légalement obligatoires, y compris FSV, hors RAFP. Convention CCSS : cotisations et subventions d’équilibre évoluant de manière à équilibrer chaque année le solde financier de ces régimes. </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Sources : rapports à la CCSS 2002-2019 ; projections COR – juin 2019.</a:t>
          </a:r>
          <a:endParaRPr lang="fr-FR" sz="10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twoCellAnchor>
    <xdr:from>
      <xdr:col>12</xdr:col>
      <xdr:colOff>701041</xdr:colOff>
      <xdr:row>26</xdr:row>
      <xdr:rowOff>5713</xdr:rowOff>
    </xdr:from>
    <xdr:to>
      <xdr:col>17</xdr:col>
      <xdr:colOff>82681</xdr:colOff>
      <xdr:row>40</xdr:row>
      <xdr:rowOff>136993</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104775</xdr:colOff>
      <xdr:row>25</xdr:row>
      <xdr:rowOff>142875</xdr:rowOff>
    </xdr:from>
    <xdr:to>
      <xdr:col>7</xdr:col>
      <xdr:colOff>233175</xdr:colOff>
      <xdr:row>40</xdr:row>
      <xdr:rowOff>91275</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30480</xdr:colOff>
      <xdr:row>25</xdr:row>
      <xdr:rowOff>167640</xdr:rowOff>
    </xdr:from>
    <xdr:to>
      <xdr:col>12</xdr:col>
      <xdr:colOff>158880</xdr:colOff>
      <xdr:row>40</xdr:row>
      <xdr:rowOff>123660</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38100</xdr:colOff>
      <xdr:row>22</xdr:row>
      <xdr:rowOff>142876</xdr:rowOff>
    </xdr:from>
    <xdr:to>
      <xdr:col>9</xdr:col>
      <xdr:colOff>769620</xdr:colOff>
      <xdr:row>25</xdr:row>
      <xdr:rowOff>175260</xdr:rowOff>
    </xdr:to>
    <xdr:sp macro="" textlink="">
      <xdr:nvSpPr>
        <xdr:cNvPr id="2" name="ZoneTexte 1"/>
        <xdr:cNvSpPr txBox="1"/>
      </xdr:nvSpPr>
      <xdr:spPr>
        <a:xfrm>
          <a:off x="198120" y="4326256"/>
          <a:ext cx="7002780" cy="626744"/>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Lecture : en 2070, les ressources en part de PIB seraient moins élevées de 0,1 point que ce qui était projeté en juin 2018 pour le scénario 1,5 %.</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Source : projections COR </a:t>
          </a:r>
          <a:r>
            <a:rPr lang="fr-FR" sz="1000">
              <a:solidFill>
                <a:schemeClr val="dk1"/>
              </a:solidFill>
              <a:effectLst/>
              <a:latin typeface="Times New Roman" panose="02020603050405020304" pitchFamily="18" charset="0"/>
              <a:ea typeface="+mn-ea"/>
              <a:cs typeface="Times New Roman" panose="02020603050405020304" pitchFamily="18" charset="0"/>
            </a:rPr>
            <a:t>–</a:t>
          </a:r>
          <a:r>
            <a:rPr lang="fr-FR" sz="1000" i="1">
              <a:solidFill>
                <a:schemeClr val="dk1"/>
              </a:solidFill>
              <a:effectLst/>
              <a:latin typeface="Times New Roman" panose="02020603050405020304" pitchFamily="18" charset="0"/>
              <a:ea typeface="+mn-ea"/>
              <a:cs typeface="Times New Roman" panose="02020603050405020304" pitchFamily="18" charset="0"/>
            </a:rPr>
            <a:t>juin 2018 et juin 2019.</a:t>
          </a:r>
          <a:endParaRPr lang="fr-FR" sz="10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15240</xdr:colOff>
      <xdr:row>24</xdr:row>
      <xdr:rowOff>38100</xdr:rowOff>
    </xdr:from>
    <xdr:to>
      <xdr:col>9</xdr:col>
      <xdr:colOff>594360</xdr:colOff>
      <xdr:row>27</xdr:row>
      <xdr:rowOff>182880</xdr:rowOff>
    </xdr:to>
    <xdr:sp macro="" textlink="">
      <xdr:nvSpPr>
        <xdr:cNvPr id="2" name="ZoneTexte 1"/>
        <xdr:cNvSpPr txBox="1"/>
      </xdr:nvSpPr>
      <xdr:spPr>
        <a:xfrm>
          <a:off x="175260" y="4709160"/>
          <a:ext cx="6850380" cy="7391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Lecture : le solde du système de retraite projeté en 2018 était de 1,1 % du PIB en 2070 dans le scénario 1,8 % et celui projeté en 2019 est de 0,9 %. En conséquence, l’écart entre ce qui avait été projeté en 2018 et ce qui est projeté en 2019 est de 0,2 point.</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Source : Source : projections COR – juin 2018 et juin 2019.</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endParaRPr lang="fr-FR" sz="1000">
            <a:latin typeface="Times New Roman" panose="02020603050405020304" pitchFamily="18" charset="0"/>
            <a:cs typeface="Times New Roman" panose="02020603050405020304" pitchFamily="18" charset="0"/>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9525</xdr:colOff>
      <xdr:row>16</xdr:row>
      <xdr:rowOff>171451</xdr:rowOff>
    </xdr:from>
    <xdr:to>
      <xdr:col>8</xdr:col>
      <xdr:colOff>0</xdr:colOff>
      <xdr:row>22</xdr:row>
      <xdr:rowOff>99060</xdr:rowOff>
    </xdr:to>
    <xdr:sp macro="" textlink="">
      <xdr:nvSpPr>
        <xdr:cNvPr id="2" name="ZoneTexte 1"/>
        <xdr:cNvSpPr txBox="1"/>
      </xdr:nvSpPr>
      <xdr:spPr>
        <a:xfrm>
          <a:off x="756285" y="4072891"/>
          <a:ext cx="6833235" cy="11163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Lecture : avec une croissance des revenus d'activité de 0,96 % en moyenne par an et un taux de chômage de 6,3 % en moyenne, le solde financier moyen sur les 25 prochaines années représenterait -0,6 % du PIB moyen sur cette période, selon la convention COR.</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Note : solde financier actualisé en moyenne sur les 25 prochaines années (l’année 2019 étant incluse). Le taux d’actualisation est supposé égal chaque année à la croissance annuelle du PIB.</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Champ : ensemble des régimes de retraite français légalement obligatoires, y compris FSV, hors RAFP.</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Source : projections COR – juin 2019.</a:t>
          </a:r>
          <a:endParaRPr lang="fr-FR" sz="10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154305</xdr:colOff>
      <xdr:row>16</xdr:row>
      <xdr:rowOff>22861</xdr:rowOff>
    </xdr:from>
    <xdr:to>
      <xdr:col>8</xdr:col>
      <xdr:colOff>144780</xdr:colOff>
      <xdr:row>21</xdr:row>
      <xdr:rowOff>51435</xdr:rowOff>
    </xdr:to>
    <xdr:sp macro="" textlink="">
      <xdr:nvSpPr>
        <xdr:cNvPr id="2" name="ZoneTexte 1"/>
        <xdr:cNvSpPr txBox="1"/>
      </xdr:nvSpPr>
      <xdr:spPr>
        <a:xfrm>
          <a:off x="901065" y="3924301"/>
          <a:ext cx="6833235" cy="10191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Lecture : avec une croissance des revenus d'activité de 0,98 % en moyenne par an et un taux de chômage de 6,3 % en moyenne, le solde financier moyen représenterait -0,8 % du PIB moyen à l’horizon 2070 avec la convention COR.</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Note : solde financier actualisé en moyenne à l’horizon 2070 (l’année 2019 étant incluse). Le taux d’actualisation est supposé égal chaque année à la croissance annuelle du PIB.</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Champ : ensemble des régimes de retraite français légalement obligatoires, y compris FSV, hors RAFP.</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Source : projections COR – juin 2019.</a:t>
          </a:r>
          <a:endParaRPr lang="fr-FR" sz="8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422909</xdr:colOff>
      <xdr:row>14</xdr:row>
      <xdr:rowOff>11430</xdr:rowOff>
    </xdr:from>
    <xdr:to>
      <xdr:col>17</xdr:col>
      <xdr:colOff>432434</xdr:colOff>
      <xdr:row>34</xdr:row>
      <xdr:rowOff>150495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10</xdr:row>
      <xdr:rowOff>0</xdr:rowOff>
    </xdr:from>
    <xdr:to>
      <xdr:col>15</xdr:col>
      <xdr:colOff>100965</xdr:colOff>
      <xdr:row>13</xdr:row>
      <xdr:rowOff>156210</xdr:rowOff>
    </xdr:to>
    <xdr:sp macro="" textlink="">
      <xdr:nvSpPr>
        <xdr:cNvPr id="3" name="ZoneTexte 2"/>
        <xdr:cNvSpPr txBox="1"/>
      </xdr:nvSpPr>
      <xdr:spPr>
        <a:xfrm>
          <a:off x="746760" y="1882140"/>
          <a:ext cx="7858125" cy="68199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Note : données hors produits et charges financières, hors dotations et reprises sur provisions, et hors transferts internes au système de retraite (transferts au sein des régimes de retraite et transferts avec le FSV). </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Champ : ensemble des régimes de retraite français légalement obligatoires, y compris FSV, hors RAFP.</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Sources : rapports à la CCSS 2002-2018 ; projections COR – juin 2019.</a:t>
          </a:r>
          <a:endParaRPr lang="fr-FR" sz="8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695325</xdr:colOff>
      <xdr:row>14</xdr:row>
      <xdr:rowOff>114301</xdr:rowOff>
    </xdr:from>
    <xdr:to>
      <xdr:col>9</xdr:col>
      <xdr:colOff>247650</xdr:colOff>
      <xdr:row>18</xdr:row>
      <xdr:rowOff>95251</xdr:rowOff>
    </xdr:to>
    <xdr:sp macro="" textlink="">
      <xdr:nvSpPr>
        <xdr:cNvPr id="2" name="ZoneTexte 1"/>
        <xdr:cNvSpPr txBox="1"/>
      </xdr:nvSpPr>
      <xdr:spPr>
        <a:xfrm>
          <a:off x="695325" y="2750821"/>
          <a:ext cx="7858125" cy="68199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Note : données hors produits et charges financières, hors dotations et reprises sur provisions, et hors transferts internes au système de retraite (transferts au sein des régimes de retraite et transferts avec le FSV). </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Champ : ensemble des régimes de retraite français légalement obligatoires, y compris FSV, hors RAFP.</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Sources : rapports à la CCSS 2002-2018 ; projections COR – juin 2019.</a:t>
          </a:r>
          <a:endParaRPr lang="fr-FR" sz="8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twoCellAnchor>
    <xdr:from>
      <xdr:col>2</xdr:col>
      <xdr:colOff>1417320</xdr:colOff>
      <xdr:row>20</xdr:row>
      <xdr:rowOff>144780</xdr:rowOff>
    </xdr:from>
    <xdr:to>
      <xdr:col>10</xdr:col>
      <xdr:colOff>264796</xdr:colOff>
      <xdr:row>41</xdr:row>
      <xdr:rowOff>21909</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695325</xdr:colOff>
      <xdr:row>9</xdr:row>
      <xdr:rowOff>114301</xdr:rowOff>
    </xdr:from>
    <xdr:to>
      <xdr:col>9</xdr:col>
      <xdr:colOff>247650</xdr:colOff>
      <xdr:row>13</xdr:row>
      <xdr:rowOff>95251</xdr:rowOff>
    </xdr:to>
    <xdr:sp macro="" textlink="">
      <xdr:nvSpPr>
        <xdr:cNvPr id="2" name="ZoneTexte 1"/>
        <xdr:cNvSpPr txBox="1"/>
      </xdr:nvSpPr>
      <xdr:spPr>
        <a:xfrm>
          <a:off x="695325" y="1821181"/>
          <a:ext cx="7858125" cy="68199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Note : données hors produits et charges financières, hors dotations et reprises sur provisions, et hors transferts internes au système de retraite (transferts au sein des régimes de retraite et transferts avec le FSV). </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Champ : ensemble des régimes de retraite français légalement obligatoires, y compris FSV, hors RAFP.</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Sources : rapports à la CCSS 2002-2019 ; projections COR – juin 2019.</a:t>
          </a:r>
          <a:endParaRPr lang="fr-FR" sz="10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twoCellAnchor>
    <xdr:from>
      <xdr:col>1</xdr:col>
      <xdr:colOff>1181100</xdr:colOff>
      <xdr:row>16</xdr:row>
      <xdr:rowOff>91440</xdr:rowOff>
    </xdr:from>
    <xdr:to>
      <xdr:col>8</xdr:col>
      <xdr:colOff>325756</xdr:colOff>
      <xdr:row>36</xdr:row>
      <xdr:rowOff>143829</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12</xdr:row>
      <xdr:rowOff>0</xdr:rowOff>
    </xdr:from>
    <xdr:to>
      <xdr:col>8</xdr:col>
      <xdr:colOff>257175</xdr:colOff>
      <xdr:row>17</xdr:row>
      <xdr:rowOff>104775</xdr:rowOff>
    </xdr:to>
    <xdr:sp macro="" textlink="">
      <xdr:nvSpPr>
        <xdr:cNvPr id="2" name="ZoneTexte 1"/>
        <xdr:cNvSpPr txBox="1"/>
      </xdr:nvSpPr>
      <xdr:spPr>
        <a:xfrm>
          <a:off x="792480" y="2849880"/>
          <a:ext cx="7701915" cy="1019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Lecture : dans le scénario 1,8 % à législation inchangée, 31 % du besoin de financement lié aux évolutions de la démographie et de l’emploi cumulées sur la période 2003-2070 seraient couverts par la hausse projetée de l’âge moyen de départ à la retraite sur la période, 12 % par la hausse du taux de prélèvement global et 67 % par la diminution de la pension moyenne relative, sous les hypothèses propres à ce scénario économique. Les mesures permettraient donc au système de retraite d’être en excédent.</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Champ : ensemble des régimes de retraite français légalement obligatoires, y compris FSV, hors RAFP.</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Sources : rapports à la CCSS 2002-2018 ; projections COR – juin 2019.</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endParaRPr lang="fr-FR" sz="8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twoCellAnchor>
    <xdr:from>
      <xdr:col>10</xdr:col>
      <xdr:colOff>219075</xdr:colOff>
      <xdr:row>2</xdr:row>
      <xdr:rowOff>19050</xdr:rowOff>
    </xdr:from>
    <xdr:to>
      <xdr:col>18</xdr:col>
      <xdr:colOff>47625</xdr:colOff>
      <xdr:row>14</xdr:row>
      <xdr:rowOff>114300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0.64894</cdr:x>
      <cdr:y>0.23509</cdr:y>
    </cdr:from>
    <cdr:to>
      <cdr:x>0.89007</cdr:x>
      <cdr:y>0.31377</cdr:y>
    </cdr:to>
    <cdr:sp macro="" textlink="">
      <cdr:nvSpPr>
        <cdr:cNvPr id="2" name="ZoneTexte 1"/>
        <cdr:cNvSpPr txBox="1"/>
      </cdr:nvSpPr>
      <cdr:spPr>
        <a:xfrm xmlns:a="http://schemas.openxmlformats.org/drawingml/2006/main">
          <a:off x="3523257" y="774770"/>
          <a:ext cx="1309156" cy="2593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050" b="1" i="1" u="sng"/>
            <a:t>Contributions</a:t>
          </a:r>
          <a:r>
            <a:rPr lang="fr-FR" sz="1050" b="1" i="1" u="sng" baseline="0"/>
            <a:t>  :</a:t>
          </a:r>
          <a:endParaRPr lang="fr-FR" sz="1050" b="1" i="1" u="sng"/>
        </a:p>
      </cdr:txBody>
    </cdr:sp>
  </cdr:relSizeAnchor>
</c:userShapes>
</file>

<file path=xl/drawings/drawing24.xml><?xml version="1.0" encoding="utf-8"?>
<xdr:wsDr xmlns:xdr="http://schemas.openxmlformats.org/drawingml/2006/spreadsheetDrawing" xmlns:a="http://schemas.openxmlformats.org/drawingml/2006/main">
  <xdr:twoCellAnchor>
    <xdr:from>
      <xdr:col>0</xdr:col>
      <xdr:colOff>752475</xdr:colOff>
      <xdr:row>22</xdr:row>
      <xdr:rowOff>0</xdr:rowOff>
    </xdr:from>
    <xdr:to>
      <xdr:col>11</xdr:col>
      <xdr:colOff>238125</xdr:colOff>
      <xdr:row>26</xdr:row>
      <xdr:rowOff>104775</xdr:rowOff>
    </xdr:to>
    <xdr:sp macro="" textlink="">
      <xdr:nvSpPr>
        <xdr:cNvPr id="2" name="ZoneTexte 1"/>
        <xdr:cNvSpPr txBox="1"/>
      </xdr:nvSpPr>
      <xdr:spPr>
        <a:xfrm>
          <a:off x="752475" y="4099560"/>
          <a:ext cx="8408670" cy="8362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Lecture : dans le scénario 1,3 %, pour assurer l’équilibre financier du système de retraite en 2070 sans remettre en cause l’évolution spontanée (à législation inchangée) du taux de prélèvement global et de la pension moyenne relative, il faudrait que l’âge moyen conjoncturel de départ à la retraite soit de 64,5 ans (graphique du haut), soit 0,4 an de plus que sa valeur projetée en 2070 à législation inchangée (graphique du bas).</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Champ : ensemble des régimes de retraite français légalement obligatoires, y compris FSV, hors RAFP. Retraités ayant au moins un droit propre de retraite.</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Source : projections COR – juin 2019.</a:t>
          </a:r>
          <a:endParaRPr lang="fr-FR" sz="10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twoCellAnchor>
    <xdr:from>
      <xdr:col>6</xdr:col>
      <xdr:colOff>219076</xdr:colOff>
      <xdr:row>27</xdr:row>
      <xdr:rowOff>85726</xdr:rowOff>
    </xdr:from>
    <xdr:to>
      <xdr:col>9</xdr:col>
      <xdr:colOff>495301</xdr:colOff>
      <xdr:row>31</xdr:row>
      <xdr:rowOff>114300</xdr:rowOff>
    </xdr:to>
    <xdr:sp macro="" textlink="">
      <xdr:nvSpPr>
        <xdr:cNvPr id="3" name="ZoneTexte 2"/>
        <xdr:cNvSpPr txBox="1"/>
      </xdr:nvSpPr>
      <xdr:spPr>
        <a:xfrm>
          <a:off x="6436996" y="5099686"/>
          <a:ext cx="1899285" cy="76009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000" i="0">
              <a:solidFill>
                <a:schemeClr val="dk1"/>
              </a:solidFill>
              <a:latin typeface="Times New Roman" panose="02020603050405020304" pitchFamily="18" charset="0"/>
              <a:ea typeface="+mn-ea"/>
              <a:cs typeface="Times New Roman" panose="02020603050405020304" pitchFamily="18" charset="0"/>
            </a:rPr>
            <a:t>2.23b âge moyen</a:t>
          </a:r>
        </a:p>
        <a:p>
          <a:pPr algn="ctr"/>
          <a:endParaRPr lang="fr-FR" sz="1000" i="0">
            <a:solidFill>
              <a:schemeClr val="dk1"/>
            </a:solidFill>
            <a:latin typeface="Times New Roman" panose="02020603050405020304" pitchFamily="18" charset="0"/>
            <a:ea typeface="+mn-ea"/>
            <a:cs typeface="Times New Roman" panose="02020603050405020304" pitchFamily="18" charset="0"/>
          </a:endParaRPr>
        </a:p>
      </xdr:txBody>
    </xdr:sp>
    <xdr:clientData/>
  </xdr:twoCellAnchor>
  <xdr:twoCellAnchor>
    <xdr:from>
      <xdr:col>10</xdr:col>
      <xdr:colOff>419100</xdr:colOff>
      <xdr:row>27</xdr:row>
      <xdr:rowOff>76201</xdr:rowOff>
    </xdr:from>
    <xdr:to>
      <xdr:col>14</xdr:col>
      <xdr:colOff>209550</xdr:colOff>
      <xdr:row>31</xdr:row>
      <xdr:rowOff>133351</xdr:rowOff>
    </xdr:to>
    <xdr:sp macro="" textlink="">
      <xdr:nvSpPr>
        <xdr:cNvPr id="4" name="ZoneTexte 3"/>
        <xdr:cNvSpPr txBox="1"/>
      </xdr:nvSpPr>
      <xdr:spPr>
        <a:xfrm>
          <a:off x="8801100" y="5090161"/>
          <a:ext cx="1954530" cy="7886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000" i="0">
              <a:solidFill>
                <a:schemeClr val="dk1"/>
              </a:solidFill>
              <a:latin typeface="Times New Roman" panose="02020603050405020304" pitchFamily="18" charset="0"/>
              <a:ea typeface="+mn-ea"/>
              <a:cs typeface="Times New Roman" panose="02020603050405020304" pitchFamily="18" charset="0"/>
            </a:rPr>
            <a:t>2.23c Taux de prélèvement global</a:t>
          </a:r>
        </a:p>
        <a:p>
          <a:pPr algn="ctr"/>
          <a:r>
            <a:rPr lang="fr-FR" sz="1000" i="0">
              <a:solidFill>
                <a:schemeClr val="dk1"/>
              </a:solidFill>
              <a:latin typeface="Times New Roman" panose="02020603050405020304" pitchFamily="18" charset="0"/>
              <a:ea typeface="+mn-ea"/>
              <a:cs typeface="Times New Roman" panose="02020603050405020304" pitchFamily="18" charset="0"/>
            </a:rPr>
            <a:t>(en % de la masse des revenus d’activité bruts)</a:t>
          </a:r>
        </a:p>
      </xdr:txBody>
    </xdr:sp>
    <xdr:clientData/>
  </xdr:twoCellAnchor>
  <xdr:twoCellAnchor>
    <xdr:from>
      <xdr:col>2</xdr:col>
      <xdr:colOff>247649</xdr:colOff>
      <xdr:row>27</xdr:row>
      <xdr:rowOff>66675</xdr:rowOff>
    </xdr:from>
    <xdr:to>
      <xdr:col>4</xdr:col>
      <xdr:colOff>487680</xdr:colOff>
      <xdr:row>31</xdr:row>
      <xdr:rowOff>161925</xdr:rowOff>
    </xdr:to>
    <xdr:sp macro="" textlink="">
      <xdr:nvSpPr>
        <xdr:cNvPr id="5" name="ZoneTexte 4"/>
        <xdr:cNvSpPr txBox="1"/>
      </xdr:nvSpPr>
      <xdr:spPr>
        <a:xfrm>
          <a:off x="3989069" y="5080635"/>
          <a:ext cx="1634491" cy="8267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000" i="0">
              <a:solidFill>
                <a:schemeClr val="dk1"/>
              </a:solidFill>
              <a:latin typeface="Times New Roman" panose="02020603050405020304" pitchFamily="18" charset="0"/>
              <a:ea typeface="+mn-ea"/>
              <a:cs typeface="Times New Roman" panose="02020603050405020304" pitchFamily="18" charset="0"/>
            </a:rPr>
            <a:t>2.23a Pension moyenne de l’ensemble des retraités, relative au revenu d’activité moyen </a:t>
          </a:r>
        </a:p>
        <a:p>
          <a:pPr algn="ctr"/>
          <a:r>
            <a:rPr lang="fr-FR" sz="1000" i="0">
              <a:solidFill>
                <a:schemeClr val="dk1"/>
              </a:solidFill>
              <a:latin typeface="Times New Roman" panose="02020603050405020304" pitchFamily="18" charset="0"/>
              <a:ea typeface="+mn-ea"/>
              <a:cs typeface="Times New Roman" panose="02020603050405020304" pitchFamily="18" charset="0"/>
            </a:rPr>
            <a:t>(en % du revenu d’activité moyen brut)</a:t>
          </a:r>
        </a:p>
      </xdr:txBody>
    </xdr:sp>
    <xdr:clientData/>
  </xdr:twoCellAnchor>
  <xdr:twoCellAnchor>
    <xdr:from>
      <xdr:col>10</xdr:col>
      <xdr:colOff>419100</xdr:colOff>
      <xdr:row>31</xdr:row>
      <xdr:rowOff>180975</xdr:rowOff>
    </xdr:from>
    <xdr:to>
      <xdr:col>14</xdr:col>
      <xdr:colOff>195600</xdr:colOff>
      <xdr:row>45</xdr:row>
      <xdr:rowOff>105975</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209552</xdr:colOff>
      <xdr:row>31</xdr:row>
      <xdr:rowOff>152400</xdr:rowOff>
    </xdr:from>
    <xdr:to>
      <xdr:col>9</xdr:col>
      <xdr:colOff>509927</xdr:colOff>
      <xdr:row>45</xdr:row>
      <xdr:rowOff>77400</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247650</xdr:colOff>
      <xdr:row>31</xdr:row>
      <xdr:rowOff>180975</xdr:rowOff>
    </xdr:from>
    <xdr:to>
      <xdr:col>4</xdr:col>
      <xdr:colOff>502920</xdr:colOff>
      <xdr:row>45</xdr:row>
      <xdr:rowOff>105975</xdr:rowOff>
    </xdr:to>
    <xdr:graphicFrame macro="">
      <xdr:nvGraphicFramePr>
        <xdr:cNvPr id="8"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85726</xdr:colOff>
      <xdr:row>73</xdr:row>
      <xdr:rowOff>9525</xdr:rowOff>
    </xdr:from>
    <xdr:to>
      <xdr:col>10</xdr:col>
      <xdr:colOff>386101</xdr:colOff>
      <xdr:row>86</xdr:row>
      <xdr:rowOff>125025</xdr:rowOff>
    </xdr:to>
    <xdr:graphicFrame macro="">
      <xdr:nvGraphicFramePr>
        <xdr:cNvPr id="9" name="Graphique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66675</xdr:colOff>
      <xdr:row>72</xdr:row>
      <xdr:rowOff>180975</xdr:rowOff>
    </xdr:from>
    <xdr:to>
      <xdr:col>6</xdr:col>
      <xdr:colOff>367050</xdr:colOff>
      <xdr:row>86</xdr:row>
      <xdr:rowOff>105975</xdr:rowOff>
    </xdr:to>
    <xdr:graphicFrame macro="">
      <xdr:nvGraphicFramePr>
        <xdr:cNvPr id="10" name="Graphique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104777</xdr:colOff>
      <xdr:row>68</xdr:row>
      <xdr:rowOff>133351</xdr:rowOff>
    </xdr:from>
    <xdr:to>
      <xdr:col>10</xdr:col>
      <xdr:colOff>381002</xdr:colOff>
      <xdr:row>72</xdr:row>
      <xdr:rowOff>161925</xdr:rowOff>
    </xdr:to>
    <xdr:sp macro="" textlink="">
      <xdr:nvSpPr>
        <xdr:cNvPr id="11" name="ZoneTexte 10"/>
        <xdr:cNvSpPr txBox="1"/>
      </xdr:nvSpPr>
      <xdr:spPr>
        <a:xfrm>
          <a:off x="6863717" y="12706351"/>
          <a:ext cx="1899285" cy="76009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000" i="0">
              <a:solidFill>
                <a:schemeClr val="dk1"/>
              </a:solidFill>
              <a:latin typeface="Times New Roman" panose="02020603050405020304" pitchFamily="18" charset="0"/>
              <a:ea typeface="+mn-ea"/>
              <a:cs typeface="Times New Roman" panose="02020603050405020304" pitchFamily="18" charset="0"/>
            </a:rPr>
            <a:t>2.23e âge moyen</a:t>
          </a:r>
        </a:p>
        <a:p>
          <a:pPr algn="ctr"/>
          <a:endParaRPr lang="fr-FR" sz="1000" i="0">
            <a:solidFill>
              <a:schemeClr val="dk1"/>
            </a:solidFill>
            <a:latin typeface="Times New Roman" panose="02020603050405020304" pitchFamily="18" charset="0"/>
            <a:ea typeface="+mn-ea"/>
            <a:cs typeface="Times New Roman" panose="02020603050405020304" pitchFamily="18" charset="0"/>
          </a:endParaRPr>
        </a:p>
      </xdr:txBody>
    </xdr:sp>
    <xdr:clientData/>
  </xdr:twoCellAnchor>
  <xdr:twoCellAnchor>
    <xdr:from>
      <xdr:col>11</xdr:col>
      <xdr:colOff>9526</xdr:colOff>
      <xdr:row>68</xdr:row>
      <xdr:rowOff>123826</xdr:rowOff>
    </xdr:from>
    <xdr:to>
      <xdr:col>14</xdr:col>
      <xdr:colOff>323851</xdr:colOff>
      <xdr:row>72</xdr:row>
      <xdr:rowOff>180976</xdr:rowOff>
    </xdr:to>
    <xdr:sp macro="" textlink="">
      <xdr:nvSpPr>
        <xdr:cNvPr id="12" name="ZoneTexte 11"/>
        <xdr:cNvSpPr txBox="1"/>
      </xdr:nvSpPr>
      <xdr:spPr>
        <a:xfrm>
          <a:off x="8932546" y="12696826"/>
          <a:ext cx="1937385" cy="7886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000" i="0">
              <a:solidFill>
                <a:schemeClr val="dk1"/>
              </a:solidFill>
              <a:latin typeface="Times New Roman" panose="02020603050405020304" pitchFamily="18" charset="0"/>
              <a:ea typeface="+mn-ea"/>
              <a:cs typeface="Times New Roman" panose="02020603050405020304" pitchFamily="18" charset="0"/>
            </a:rPr>
            <a:t>2.23f Taux de prélèvement global</a:t>
          </a:r>
        </a:p>
        <a:p>
          <a:pPr algn="ctr"/>
          <a:r>
            <a:rPr lang="fr-FR" sz="1000" i="0">
              <a:solidFill>
                <a:schemeClr val="dk1"/>
              </a:solidFill>
              <a:latin typeface="Times New Roman" panose="02020603050405020304" pitchFamily="18" charset="0"/>
              <a:ea typeface="+mn-ea"/>
              <a:cs typeface="Times New Roman" panose="02020603050405020304" pitchFamily="18" charset="0"/>
            </a:rPr>
            <a:t>(en % de la masse des revenus d’activité bruts)</a:t>
          </a:r>
        </a:p>
      </xdr:txBody>
    </xdr:sp>
    <xdr:clientData/>
  </xdr:twoCellAnchor>
  <xdr:twoCellAnchor>
    <xdr:from>
      <xdr:col>3</xdr:col>
      <xdr:colOff>85726</xdr:colOff>
      <xdr:row>68</xdr:row>
      <xdr:rowOff>57150</xdr:rowOff>
    </xdr:from>
    <xdr:to>
      <xdr:col>6</xdr:col>
      <xdr:colOff>400051</xdr:colOff>
      <xdr:row>72</xdr:row>
      <xdr:rowOff>152400</xdr:rowOff>
    </xdr:to>
    <xdr:sp macro="" textlink="">
      <xdr:nvSpPr>
        <xdr:cNvPr id="13" name="ZoneTexte 12"/>
        <xdr:cNvSpPr txBox="1"/>
      </xdr:nvSpPr>
      <xdr:spPr>
        <a:xfrm>
          <a:off x="4680586" y="12630150"/>
          <a:ext cx="1937385" cy="8267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000" i="0">
              <a:solidFill>
                <a:schemeClr val="dk1"/>
              </a:solidFill>
              <a:latin typeface="Times New Roman" panose="02020603050405020304" pitchFamily="18" charset="0"/>
              <a:ea typeface="+mn-ea"/>
              <a:cs typeface="Times New Roman" panose="02020603050405020304" pitchFamily="18" charset="0"/>
            </a:rPr>
            <a:t>2.23d Pension moyenne de l’ensemble des retraités, relative au revenu d’activité moyen </a:t>
          </a:r>
        </a:p>
        <a:p>
          <a:pPr algn="ctr"/>
          <a:r>
            <a:rPr lang="fr-FR" sz="1000" i="0">
              <a:solidFill>
                <a:schemeClr val="dk1"/>
              </a:solidFill>
              <a:latin typeface="Times New Roman" panose="02020603050405020304" pitchFamily="18" charset="0"/>
              <a:ea typeface="+mn-ea"/>
              <a:cs typeface="Times New Roman" panose="02020603050405020304" pitchFamily="18" charset="0"/>
            </a:rPr>
            <a:t>(en % du revenu d’activité moyen brut)</a:t>
          </a:r>
        </a:p>
      </xdr:txBody>
    </xdr:sp>
    <xdr:clientData/>
  </xdr:twoCellAnchor>
  <xdr:twoCellAnchor>
    <xdr:from>
      <xdr:col>11</xdr:col>
      <xdr:colOff>104775</xdr:colOff>
      <xdr:row>73</xdr:row>
      <xdr:rowOff>38100</xdr:rowOff>
    </xdr:from>
    <xdr:to>
      <xdr:col>14</xdr:col>
      <xdr:colOff>405150</xdr:colOff>
      <xdr:row>86</xdr:row>
      <xdr:rowOff>153600</xdr:rowOff>
    </xdr:to>
    <xdr:graphicFrame macro="">
      <xdr:nvGraphicFramePr>
        <xdr:cNvPr id="14" name="Graphique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xdr:col>
      <xdr:colOff>9525</xdr:colOff>
      <xdr:row>14</xdr:row>
      <xdr:rowOff>171452</xdr:rowOff>
    </xdr:from>
    <xdr:to>
      <xdr:col>8</xdr:col>
      <xdr:colOff>0</xdr:colOff>
      <xdr:row>20</xdr:row>
      <xdr:rowOff>123826</xdr:rowOff>
    </xdr:to>
    <xdr:sp macro="" textlink="">
      <xdr:nvSpPr>
        <xdr:cNvPr id="2" name="ZoneTexte 1"/>
        <xdr:cNvSpPr txBox="1"/>
      </xdr:nvSpPr>
      <xdr:spPr>
        <a:xfrm>
          <a:off x="756285" y="3669032"/>
          <a:ext cx="6833235" cy="114109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Lecture : avec une croissance des revenus d'activité de 0,96 % en moyenne par an et un taux de chômage de 6,3 % en moyenne, une hausse de 1,5 % dès 2019 du taux de cotisation serait nécessaire pour assurer l’équilibre financier du système de retraite en moyenne sur les 25 prochaines années. Cet équilibre pourrait également être assuré avec un abattement de 4,9 % dès 2019 sur toutes les pensions de retraite.</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Note : le taux d’actualisation est supposé égal chaque année à la croissance annuelle du PIB.</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Champ : ensemble des régimes de retraite français légalement obligatoires, y compris FSV, hors RAFP.</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Source : projections COR – juin 2019.</a:t>
          </a:r>
          <a:endParaRPr lang="fr-FR" sz="10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9525</xdr:colOff>
      <xdr:row>14</xdr:row>
      <xdr:rowOff>171452</xdr:rowOff>
    </xdr:from>
    <xdr:to>
      <xdr:col>8</xdr:col>
      <xdr:colOff>0</xdr:colOff>
      <xdr:row>20</xdr:row>
      <xdr:rowOff>142876</xdr:rowOff>
    </xdr:to>
    <xdr:sp macro="" textlink="">
      <xdr:nvSpPr>
        <xdr:cNvPr id="2" name="ZoneTexte 1"/>
        <xdr:cNvSpPr txBox="1"/>
      </xdr:nvSpPr>
      <xdr:spPr>
        <a:xfrm>
          <a:off x="756285" y="3669032"/>
          <a:ext cx="6833235" cy="11601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Lecture : avec une croissance des revenus d'activité de 0,98 % en moyenne par an et un taux de chômage de 6,3 % en moyenne, une hausse de 1,7 % dès 2018 du taux de cotisation serait nécessaire pour assurer l’équilibre financier du système de retraite en moyenne à l’horizon 2070. Cet équilibre pourrait également être assuré avec un abattement de 6,2 % dès 2019 sur toutes les pensions de retraite.</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Note : le taux d’actualisation est supposé égal chaque année à la croissance annuelle du PIB.</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Champ : ensemble des régimes de retraite français légalement obligatoires, y compris FSV, hors RAFP.</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Source : projections COR – juin 2019.</a:t>
          </a:r>
          <a:endParaRPr lang="fr-FR" sz="10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0</xdr:colOff>
      <xdr:row>8</xdr:row>
      <xdr:rowOff>1</xdr:rowOff>
    </xdr:from>
    <xdr:to>
      <xdr:col>15</xdr:col>
      <xdr:colOff>123824</xdr:colOff>
      <xdr:row>11</xdr:row>
      <xdr:rowOff>114300</xdr:rowOff>
    </xdr:to>
    <xdr:sp macro="" textlink="">
      <xdr:nvSpPr>
        <xdr:cNvPr id="2" name="ZoneTexte 1"/>
        <xdr:cNvSpPr txBox="1"/>
      </xdr:nvSpPr>
      <xdr:spPr>
        <a:xfrm>
          <a:off x="762000" y="1562101"/>
          <a:ext cx="8743949" cy="6857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Lecture : pour la génération 1955, le taux de cotisation est, en moyenne sur l’ensemble de la carrière, de 24,4 %.</a:t>
          </a:r>
        </a:p>
        <a:p>
          <a:r>
            <a:rPr lang="fr-FR" sz="1000" i="1">
              <a:solidFill>
                <a:schemeClr val="dk1"/>
              </a:solidFill>
              <a:effectLst/>
              <a:latin typeface="Times New Roman" panose="02020603050405020304" pitchFamily="18" charset="0"/>
              <a:ea typeface="+mn-ea"/>
              <a:cs typeface="Times New Roman" panose="02020603050405020304" pitchFamily="18" charset="0"/>
            </a:rPr>
            <a:t>Note : parts salariale et patronale.</a:t>
          </a:r>
        </a:p>
        <a:p>
          <a:r>
            <a:rPr lang="fr-FR" sz="1000" i="1">
              <a:solidFill>
                <a:schemeClr val="dk1"/>
              </a:solidFill>
              <a:effectLst/>
              <a:latin typeface="Times New Roman" panose="02020603050405020304" pitchFamily="18" charset="0"/>
              <a:ea typeface="+mn-ea"/>
              <a:cs typeface="Times New Roman" panose="02020603050405020304" pitchFamily="18" charset="0"/>
            </a:rPr>
            <a:t>Source : DREES, modèle CALIPER.</a:t>
          </a:r>
        </a:p>
      </xdr:txBody>
    </xdr:sp>
    <xdr:clientData/>
  </xdr:twoCellAnchor>
  <xdr:twoCellAnchor>
    <xdr:from>
      <xdr:col>7</xdr:col>
      <xdr:colOff>295275</xdr:colOff>
      <xdr:row>13</xdr:row>
      <xdr:rowOff>85725</xdr:rowOff>
    </xdr:from>
    <xdr:to>
      <xdr:col>15</xdr:col>
      <xdr:colOff>257175</xdr:colOff>
      <xdr:row>24</xdr:row>
      <xdr:rowOff>171450</xdr:rowOff>
    </xdr:to>
    <xdr:pic>
      <xdr:nvPicPr>
        <xdr:cNvPr id="3" name="Imag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19800" y="2600325"/>
          <a:ext cx="3619500" cy="2181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1</xdr:col>
      <xdr:colOff>1847850</xdr:colOff>
      <xdr:row>5</xdr:row>
      <xdr:rowOff>171449</xdr:rowOff>
    </xdr:from>
    <xdr:to>
      <xdr:col>12</xdr:col>
      <xdr:colOff>514350</xdr:colOff>
      <xdr:row>10</xdr:row>
      <xdr:rowOff>85724</xdr:rowOff>
    </xdr:to>
    <xdr:sp macro="" textlink="">
      <xdr:nvSpPr>
        <xdr:cNvPr id="2" name="ZoneTexte 1"/>
        <xdr:cNvSpPr txBox="1"/>
      </xdr:nvSpPr>
      <xdr:spPr>
        <a:xfrm>
          <a:off x="2609850" y="1190624"/>
          <a:ext cx="8153400" cy="866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Note : les durées de carrière moyennes par génération correspondent à la durée d'assurance validée tous régimes, calculée sur le champ des retraités de la CNAV à partir de la génération 1948.</a:t>
          </a:r>
        </a:p>
        <a:p>
          <a:r>
            <a:rPr lang="fr-FR" sz="1000" i="1">
              <a:solidFill>
                <a:schemeClr val="dk1"/>
              </a:solidFill>
              <a:effectLst/>
              <a:latin typeface="Times New Roman" panose="02020603050405020304" pitchFamily="18" charset="0"/>
              <a:ea typeface="+mn-ea"/>
              <a:cs typeface="Times New Roman" panose="02020603050405020304" pitchFamily="18" charset="0"/>
            </a:rPr>
            <a:t>Sources : projections CNAV ; DREES, modèle CALIPER (cas type).</a:t>
          </a:r>
        </a:p>
      </xdr:txBody>
    </xdr:sp>
    <xdr:clientData/>
  </xdr:twoCellAnchor>
  <xdr:twoCellAnchor>
    <xdr:from>
      <xdr:col>2</xdr:col>
      <xdr:colOff>133350</xdr:colOff>
      <xdr:row>14</xdr:row>
      <xdr:rowOff>47625</xdr:rowOff>
    </xdr:from>
    <xdr:to>
      <xdr:col>5</xdr:col>
      <xdr:colOff>695325</xdr:colOff>
      <xdr:row>24</xdr:row>
      <xdr:rowOff>123825</xdr:rowOff>
    </xdr:to>
    <xdr:pic>
      <xdr:nvPicPr>
        <xdr:cNvPr id="3" name="Imag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62250" y="2790825"/>
          <a:ext cx="2847975" cy="1981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447675</xdr:colOff>
      <xdr:row>14</xdr:row>
      <xdr:rowOff>171450</xdr:rowOff>
    </xdr:from>
    <xdr:to>
      <xdr:col>11</xdr:col>
      <xdr:colOff>247650</xdr:colOff>
      <xdr:row>25</xdr:row>
      <xdr:rowOff>57150</xdr:rowOff>
    </xdr:to>
    <xdr:pic>
      <xdr:nvPicPr>
        <xdr:cNvPr id="4" name="Imag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86575" y="2914650"/>
          <a:ext cx="2847975" cy="1981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xdr:col>
      <xdr:colOff>1847850</xdr:colOff>
      <xdr:row>10</xdr:row>
      <xdr:rowOff>171449</xdr:rowOff>
    </xdr:from>
    <xdr:to>
      <xdr:col>12</xdr:col>
      <xdr:colOff>514350</xdr:colOff>
      <xdr:row>15</xdr:row>
      <xdr:rowOff>85724</xdr:rowOff>
    </xdr:to>
    <xdr:sp macro="" textlink="">
      <xdr:nvSpPr>
        <xdr:cNvPr id="2" name="ZoneTexte 1"/>
        <xdr:cNvSpPr txBox="1"/>
      </xdr:nvSpPr>
      <xdr:spPr>
        <a:xfrm>
          <a:off x="2609850" y="2209799"/>
          <a:ext cx="8153400" cy="866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Note : les durées de carrière moyennes par génération correspondent à la durée d'assurance validée tous régimes, calculée sur le champ des retraités de la CNAV à partir de la génération 1948.</a:t>
          </a:r>
        </a:p>
        <a:p>
          <a:r>
            <a:rPr lang="fr-FR" sz="1000" i="1">
              <a:solidFill>
                <a:schemeClr val="dk1"/>
              </a:solidFill>
              <a:effectLst/>
              <a:latin typeface="Times New Roman" panose="02020603050405020304" pitchFamily="18" charset="0"/>
              <a:ea typeface="+mn-ea"/>
              <a:cs typeface="Times New Roman" panose="02020603050405020304" pitchFamily="18" charset="0"/>
            </a:rPr>
            <a:t>Sources : DREES, modèle CALIPER (cas type) et EIR 2012 (moyenne par génération, jusqu'à la génération 1946) ; projections CNAV (moyenne par génération à partir de la génération 1948) ; INSEE, projections de population 2013-2070.</a:t>
          </a:r>
          <a:endParaRPr lang="fr-FR" sz="10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twoCellAnchor>
    <xdr:from>
      <xdr:col>2</xdr:col>
      <xdr:colOff>133350</xdr:colOff>
      <xdr:row>19</xdr:row>
      <xdr:rowOff>76200</xdr:rowOff>
    </xdr:from>
    <xdr:to>
      <xdr:col>5</xdr:col>
      <xdr:colOff>695325</xdr:colOff>
      <xdr:row>31</xdr:row>
      <xdr:rowOff>0</xdr:rowOff>
    </xdr:to>
    <xdr:pic>
      <xdr:nvPicPr>
        <xdr:cNvPr id="3" name="Imag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62250" y="3838575"/>
          <a:ext cx="2847975" cy="2209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447675</xdr:colOff>
      <xdr:row>19</xdr:row>
      <xdr:rowOff>76200</xdr:rowOff>
    </xdr:from>
    <xdr:to>
      <xdr:col>11</xdr:col>
      <xdr:colOff>247650</xdr:colOff>
      <xdr:row>30</xdr:row>
      <xdr:rowOff>180975</xdr:rowOff>
    </xdr:to>
    <xdr:pic>
      <xdr:nvPicPr>
        <xdr:cNvPr id="4" name="Imag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86575" y="3838575"/>
          <a:ext cx="2847975" cy="2200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761999</xdr:colOff>
      <xdr:row>15</xdr:row>
      <xdr:rowOff>1</xdr:rowOff>
    </xdr:from>
    <xdr:to>
      <xdr:col>22</xdr:col>
      <xdr:colOff>327660</xdr:colOff>
      <xdr:row>19</xdr:row>
      <xdr:rowOff>76201</xdr:rowOff>
    </xdr:to>
    <xdr:sp macro="" textlink="">
      <xdr:nvSpPr>
        <xdr:cNvPr id="2" name="ZoneTexte 1"/>
        <xdr:cNvSpPr txBox="1"/>
      </xdr:nvSpPr>
      <xdr:spPr>
        <a:xfrm>
          <a:off x="761999" y="2788921"/>
          <a:ext cx="10896601" cy="8077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Lecture : en 2018, on compte 1,7 personne en emploi pour 1 retraité de droit direct (tous régimes confondus) et le montant brut moyen de pension de l'ensemble des retraités de droit direct représente 51,3 % du revenu d'activité moyen.</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Champ : ensemble des régimes de retraite français légalement obligatoires, hors RAFP. Retraités ayant au moins un droit direct de retraite.</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Sources : projections COR et comptes nationaux de l’INSEE – juin 2019.</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endParaRPr lang="fr-FR" sz="8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twoCellAnchor>
    <xdr:from>
      <xdr:col>8</xdr:col>
      <xdr:colOff>152399</xdr:colOff>
      <xdr:row>23</xdr:row>
      <xdr:rowOff>38099</xdr:rowOff>
    </xdr:from>
    <xdr:to>
      <xdr:col>15</xdr:col>
      <xdr:colOff>276225</xdr:colOff>
      <xdr:row>26</xdr:row>
      <xdr:rowOff>104774</xdr:rowOff>
    </xdr:to>
    <xdr:sp macro="" textlink="">
      <xdr:nvSpPr>
        <xdr:cNvPr id="3" name="ZoneTexte 2"/>
        <xdr:cNvSpPr txBox="1"/>
      </xdr:nvSpPr>
      <xdr:spPr>
        <a:xfrm>
          <a:off x="6042659" y="4290059"/>
          <a:ext cx="2844166" cy="6153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000" i="0">
              <a:solidFill>
                <a:schemeClr val="dk1"/>
              </a:solidFill>
              <a:latin typeface="Times New Roman" panose="02020603050405020304" pitchFamily="18" charset="0"/>
              <a:ea typeface="+mn-ea"/>
              <a:cs typeface="Times New Roman" panose="02020603050405020304" pitchFamily="18" charset="0"/>
            </a:rPr>
            <a:t>2.3b Rapport entre le nombre de cotisants et le nombre de retraités</a:t>
          </a:r>
        </a:p>
        <a:p>
          <a:pPr algn="ctr"/>
          <a:endParaRPr lang="fr-FR" sz="1000" i="0">
            <a:solidFill>
              <a:schemeClr val="dk1"/>
            </a:solidFill>
            <a:latin typeface="Times New Roman" panose="02020603050405020304" pitchFamily="18" charset="0"/>
            <a:ea typeface="+mn-ea"/>
            <a:cs typeface="Times New Roman" panose="02020603050405020304" pitchFamily="18" charset="0"/>
          </a:endParaRPr>
        </a:p>
      </xdr:txBody>
    </xdr:sp>
    <xdr:clientData/>
  </xdr:twoCellAnchor>
  <xdr:twoCellAnchor>
    <xdr:from>
      <xdr:col>34</xdr:col>
      <xdr:colOff>180975</xdr:colOff>
      <xdr:row>22</xdr:row>
      <xdr:rowOff>190499</xdr:rowOff>
    </xdr:from>
    <xdr:to>
      <xdr:col>39</xdr:col>
      <xdr:colOff>342900</xdr:colOff>
      <xdr:row>27</xdr:row>
      <xdr:rowOff>133350</xdr:rowOff>
    </xdr:to>
    <xdr:sp macro="" textlink="">
      <xdr:nvSpPr>
        <xdr:cNvPr id="4" name="ZoneTexte 3"/>
        <xdr:cNvSpPr txBox="1"/>
      </xdr:nvSpPr>
      <xdr:spPr>
        <a:xfrm>
          <a:off x="16175355" y="4251959"/>
          <a:ext cx="2105025" cy="8648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000" i="0">
              <a:solidFill>
                <a:schemeClr val="dk1"/>
              </a:solidFill>
              <a:latin typeface="Times New Roman" panose="02020603050405020304" pitchFamily="18" charset="0"/>
              <a:ea typeface="+mn-ea"/>
              <a:cs typeface="Times New Roman" panose="02020603050405020304" pitchFamily="18" charset="0"/>
            </a:rPr>
            <a:t>Taux de prélèvement global</a:t>
          </a:r>
        </a:p>
        <a:p>
          <a:pPr algn="ctr"/>
          <a:r>
            <a:rPr lang="fr-FR" sz="1000" i="0">
              <a:solidFill>
                <a:schemeClr val="dk1"/>
              </a:solidFill>
              <a:latin typeface="Times New Roman" panose="02020603050405020304" pitchFamily="18" charset="0"/>
              <a:ea typeface="+mn-ea"/>
              <a:cs typeface="Times New Roman" panose="02020603050405020304" pitchFamily="18" charset="0"/>
            </a:rPr>
            <a:t>(en % de la masse des revenus d’activité bruts)</a:t>
          </a:r>
        </a:p>
      </xdr:txBody>
    </xdr:sp>
    <xdr:clientData/>
  </xdr:twoCellAnchor>
  <xdr:twoCellAnchor>
    <xdr:from>
      <xdr:col>1</xdr:col>
      <xdr:colOff>2105025</xdr:colOff>
      <xdr:row>23</xdr:row>
      <xdr:rowOff>28574</xdr:rowOff>
    </xdr:from>
    <xdr:to>
      <xdr:col>7</xdr:col>
      <xdr:colOff>371475</xdr:colOff>
      <xdr:row>26</xdr:row>
      <xdr:rowOff>114299</xdr:rowOff>
    </xdr:to>
    <xdr:sp macro="" textlink="">
      <xdr:nvSpPr>
        <xdr:cNvPr id="5" name="ZoneTexte 4"/>
        <xdr:cNvSpPr txBox="1"/>
      </xdr:nvSpPr>
      <xdr:spPr>
        <a:xfrm>
          <a:off x="2897505" y="4280534"/>
          <a:ext cx="2975610" cy="63436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000" i="0">
              <a:solidFill>
                <a:schemeClr val="dk1"/>
              </a:solidFill>
              <a:latin typeface="Times New Roman" panose="02020603050405020304" pitchFamily="18" charset="0"/>
              <a:ea typeface="+mn-ea"/>
              <a:cs typeface="Times New Roman" panose="02020603050405020304" pitchFamily="18" charset="0"/>
            </a:rPr>
            <a:t>2.3a</a:t>
          </a:r>
          <a:r>
            <a:rPr lang="fr-FR" sz="1000" i="0" baseline="0">
              <a:solidFill>
                <a:schemeClr val="dk1"/>
              </a:solidFill>
              <a:latin typeface="Times New Roman" panose="02020603050405020304" pitchFamily="18" charset="0"/>
              <a:ea typeface="+mn-ea"/>
              <a:cs typeface="Times New Roman" panose="02020603050405020304" pitchFamily="18" charset="0"/>
            </a:rPr>
            <a:t> </a:t>
          </a:r>
          <a:r>
            <a:rPr lang="fr-FR" sz="1000" i="0">
              <a:solidFill>
                <a:schemeClr val="dk1"/>
              </a:solidFill>
              <a:latin typeface="Times New Roman" panose="02020603050405020304" pitchFamily="18" charset="0"/>
              <a:ea typeface="+mn-ea"/>
              <a:cs typeface="Times New Roman" panose="02020603050405020304" pitchFamily="18" charset="0"/>
            </a:rPr>
            <a:t>Pension moyenne de l’ensemble des retraités, relative au revenu d’activité moyen </a:t>
          </a:r>
        </a:p>
        <a:p>
          <a:pPr algn="ctr"/>
          <a:r>
            <a:rPr lang="fr-FR" sz="1000" i="0">
              <a:solidFill>
                <a:schemeClr val="dk1"/>
              </a:solidFill>
              <a:latin typeface="Times New Roman" panose="02020603050405020304" pitchFamily="18" charset="0"/>
              <a:ea typeface="+mn-ea"/>
              <a:cs typeface="Times New Roman" panose="02020603050405020304" pitchFamily="18" charset="0"/>
            </a:rPr>
            <a:t>(en % du revenu d’activité moyen brut)</a:t>
          </a:r>
        </a:p>
      </xdr:txBody>
    </xdr:sp>
    <xdr:clientData/>
  </xdr:twoCellAnchor>
  <xdr:twoCellAnchor>
    <xdr:from>
      <xdr:col>8</xdr:col>
      <xdr:colOff>85725</xdr:colOff>
      <xdr:row>26</xdr:row>
      <xdr:rowOff>190498</xdr:rowOff>
    </xdr:from>
    <xdr:to>
      <xdr:col>15</xdr:col>
      <xdr:colOff>266700</xdr:colOff>
      <xdr:row>40</xdr:row>
      <xdr:rowOff>142875</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34</xdr:col>
      <xdr:colOff>200024</xdr:colOff>
      <xdr:row>28</xdr:row>
      <xdr:rowOff>38098</xdr:rowOff>
    </xdr:from>
    <xdr:to>
      <xdr:col>39</xdr:col>
      <xdr:colOff>347024</xdr:colOff>
      <xdr:row>41</xdr:row>
      <xdr:rowOff>189598</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2105023</xdr:colOff>
      <xdr:row>27</xdr:row>
      <xdr:rowOff>0</xdr:rowOff>
    </xdr:from>
    <xdr:to>
      <xdr:col>8</xdr:col>
      <xdr:colOff>0</xdr:colOff>
      <xdr:row>40</xdr:row>
      <xdr:rowOff>152400</xdr:rowOff>
    </xdr:to>
    <xdr:graphicFrame macro="">
      <xdr:nvGraphicFramePr>
        <xdr:cNvPr id="8"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xdr:col>
      <xdr:colOff>19050</xdr:colOff>
      <xdr:row>14</xdr:row>
      <xdr:rowOff>19051</xdr:rowOff>
    </xdr:from>
    <xdr:to>
      <xdr:col>30</xdr:col>
      <xdr:colOff>304800</xdr:colOff>
      <xdr:row>18</xdr:row>
      <xdr:rowOff>114301</xdr:rowOff>
    </xdr:to>
    <xdr:sp macro="" textlink="">
      <xdr:nvSpPr>
        <xdr:cNvPr id="3" name="ZoneTexte 2"/>
        <xdr:cNvSpPr txBox="1"/>
      </xdr:nvSpPr>
      <xdr:spPr>
        <a:xfrm>
          <a:off x="781050" y="3019426"/>
          <a:ext cx="15763875" cy="857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Note : le taux de remplacement est calculé comme le rapport de la pension à la liquidation (pension perçue en moyenne au cours des 12 premiers mois de la retraite) sur le dernier salaire perçu, net de cotisations sociales (incluant CSG à taux normal et CRDS), sous l’hypothèse d’un départ au taux plein au régime général (sans décote ni surcote) au titre de la durée validée (pour certaines générations, ce départ a lieu dans le cadre d’une retraite anticipée pour carrière longue). Pour l’ARRCO, les cotisations sont supposées réalisées au taux moyen et le rendement supposé constant à partir de 2019. </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Source : DREES, modèle CALIPER.</a:t>
          </a:r>
        </a:p>
      </xdr:txBody>
    </xdr:sp>
    <xdr:clientData/>
  </xdr:twoCellAnchor>
  <xdr:twoCellAnchor editAs="oneCell">
    <xdr:from>
      <xdr:col>3</xdr:col>
      <xdr:colOff>0</xdr:colOff>
      <xdr:row>25</xdr:row>
      <xdr:rowOff>26830</xdr:rowOff>
    </xdr:from>
    <xdr:to>
      <xdr:col>9</xdr:col>
      <xdr:colOff>14059</xdr:colOff>
      <xdr:row>39</xdr:row>
      <xdr:rowOff>102494</xdr:rowOff>
    </xdr:to>
    <xdr:pic>
      <xdr:nvPicPr>
        <xdr:cNvPr id="10" name="Image 9"/>
        <xdr:cNvPicPr>
          <a:picLocks noChangeAspect="1"/>
        </xdr:cNvPicPr>
      </xdr:nvPicPr>
      <xdr:blipFill>
        <a:blip xmlns:r="http://schemas.openxmlformats.org/officeDocument/2006/relationships" r:embed="rId1"/>
        <a:stretch>
          <a:fillRect/>
        </a:stretch>
      </xdr:blipFill>
      <xdr:spPr>
        <a:xfrm>
          <a:off x="3903908" y="5460105"/>
          <a:ext cx="2750820" cy="2705100"/>
        </a:xfrm>
        <a:prstGeom prst="rect">
          <a:avLst/>
        </a:prstGeom>
      </xdr:spPr>
    </xdr:pic>
    <xdr:clientData/>
  </xdr:twoCellAnchor>
  <xdr:twoCellAnchor editAs="oneCell">
    <xdr:from>
      <xdr:col>9</xdr:col>
      <xdr:colOff>456126</xdr:colOff>
      <xdr:row>25</xdr:row>
      <xdr:rowOff>26830</xdr:rowOff>
    </xdr:from>
    <xdr:to>
      <xdr:col>16</xdr:col>
      <xdr:colOff>21679</xdr:colOff>
      <xdr:row>39</xdr:row>
      <xdr:rowOff>102494</xdr:rowOff>
    </xdr:to>
    <xdr:pic>
      <xdr:nvPicPr>
        <xdr:cNvPr id="11" name="Image 10"/>
        <xdr:cNvPicPr>
          <a:picLocks noChangeAspect="1"/>
        </xdr:cNvPicPr>
      </xdr:nvPicPr>
      <xdr:blipFill>
        <a:blip xmlns:r="http://schemas.openxmlformats.org/officeDocument/2006/relationships" r:embed="rId2"/>
        <a:stretch>
          <a:fillRect/>
        </a:stretch>
      </xdr:blipFill>
      <xdr:spPr>
        <a:xfrm>
          <a:off x="7096795" y="5460105"/>
          <a:ext cx="2758440" cy="27051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1</xdr:col>
      <xdr:colOff>0</xdr:colOff>
      <xdr:row>9</xdr:row>
      <xdr:rowOff>28575</xdr:rowOff>
    </xdr:from>
    <xdr:to>
      <xdr:col>25</xdr:col>
      <xdr:colOff>0</xdr:colOff>
      <xdr:row>12</xdr:row>
      <xdr:rowOff>19050</xdr:rowOff>
    </xdr:to>
    <xdr:sp macro="" textlink="">
      <xdr:nvSpPr>
        <xdr:cNvPr id="2" name="ZoneTexte 1"/>
        <xdr:cNvSpPr txBox="1"/>
      </xdr:nvSpPr>
      <xdr:spPr>
        <a:xfrm>
          <a:off x="762000" y="1933575"/>
          <a:ext cx="13192125" cy="561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Lecture : pour le cas type né en 1940, la pension moyenne perçue sur l’ensemble de la durée de retraite représente 75,5 % du salaire moyen sur l’ensemble de la carrière.</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Source : DREES, modèle CALIPER.</a:t>
          </a:r>
          <a:endParaRPr lang="fr-FR" sz="10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twoCellAnchor>
    <xdr:from>
      <xdr:col>1</xdr:col>
      <xdr:colOff>0</xdr:colOff>
      <xdr:row>9</xdr:row>
      <xdr:rowOff>28575</xdr:rowOff>
    </xdr:from>
    <xdr:to>
      <xdr:col>25</xdr:col>
      <xdr:colOff>0</xdr:colOff>
      <xdr:row>12</xdr:row>
      <xdr:rowOff>19050</xdr:rowOff>
    </xdr:to>
    <xdr:sp macro="" textlink="">
      <xdr:nvSpPr>
        <xdr:cNvPr id="5" name="ZoneTexte 4"/>
        <xdr:cNvSpPr txBox="1"/>
      </xdr:nvSpPr>
      <xdr:spPr>
        <a:xfrm>
          <a:off x="762000" y="1933575"/>
          <a:ext cx="13192125" cy="561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Lecture : pour le cas type né en 1940, la pension moyenne perçue sur l’ensemble de la durée de retraite représente 75,5 % du salaire moyen sur l’ensemble de la carrière.</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Source : DREES, modèle CALIPER.</a:t>
          </a:r>
          <a:endParaRPr lang="fr-FR" sz="10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twoCellAnchor editAs="oneCell">
    <xdr:from>
      <xdr:col>8</xdr:col>
      <xdr:colOff>247650</xdr:colOff>
      <xdr:row>14</xdr:row>
      <xdr:rowOff>57150</xdr:rowOff>
    </xdr:from>
    <xdr:to>
      <xdr:col>21</xdr:col>
      <xdr:colOff>354330</xdr:colOff>
      <xdr:row>25</xdr:row>
      <xdr:rowOff>148590</xdr:rowOff>
    </xdr:to>
    <xdr:pic>
      <xdr:nvPicPr>
        <xdr:cNvPr id="6" name="Image 5"/>
        <xdr:cNvPicPr>
          <a:picLocks noChangeAspect="1"/>
        </xdr:cNvPicPr>
      </xdr:nvPicPr>
      <xdr:blipFill>
        <a:blip xmlns:r="http://schemas.openxmlformats.org/officeDocument/2006/relationships" r:embed="rId1"/>
        <a:stretch>
          <a:fillRect/>
        </a:stretch>
      </xdr:blipFill>
      <xdr:spPr>
        <a:xfrm>
          <a:off x="6429375" y="3429000"/>
          <a:ext cx="6050280" cy="218694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xdr:from>
      <xdr:col>1</xdr:col>
      <xdr:colOff>28575</xdr:colOff>
      <xdr:row>9</xdr:row>
      <xdr:rowOff>1</xdr:rowOff>
    </xdr:from>
    <xdr:to>
      <xdr:col>30</xdr:col>
      <xdr:colOff>304800</xdr:colOff>
      <xdr:row>11</xdr:row>
      <xdr:rowOff>47625</xdr:rowOff>
    </xdr:to>
    <xdr:sp macro="" textlink="">
      <xdr:nvSpPr>
        <xdr:cNvPr id="2" name="ZoneTexte 1"/>
        <xdr:cNvSpPr txBox="1"/>
      </xdr:nvSpPr>
      <xdr:spPr>
        <a:xfrm>
          <a:off x="790575" y="1895476"/>
          <a:ext cx="15754350" cy="4286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Note : le taux de remplacement est calculé comme le rapport de la pension à la liquidation (pension perçue en moyenne au cours des 12 premiers mois de la retraite) sur le dernier salaire perçu, net de cotisations sociales (incluant CSG à taux normal et CRDS), sous l’hypothèse d’un départ au taux plein</a:t>
          </a:r>
          <a:r>
            <a:rPr lang="fr-FR" sz="1000" i="1" baseline="0">
              <a:solidFill>
                <a:schemeClr val="dk1"/>
              </a:solidFill>
              <a:effectLst/>
              <a:latin typeface="Times New Roman" panose="02020603050405020304" pitchFamily="18" charset="0"/>
              <a:ea typeface="+mn-ea"/>
              <a:cs typeface="Times New Roman" panose="02020603050405020304" pitchFamily="18" charset="0"/>
            </a:rPr>
            <a:t>. </a:t>
          </a:r>
          <a:r>
            <a:rPr lang="fr-FR" sz="1000" i="1">
              <a:solidFill>
                <a:schemeClr val="dk1"/>
              </a:solidFill>
              <a:effectLst/>
              <a:latin typeface="Times New Roman" panose="02020603050405020304" pitchFamily="18" charset="0"/>
              <a:ea typeface="+mn-ea"/>
              <a:cs typeface="Times New Roman" panose="02020603050405020304" pitchFamily="18" charset="0"/>
            </a:rPr>
            <a:t>Source : DREES, modèle CALIPER.</a:t>
          </a:r>
        </a:p>
      </xdr:txBody>
    </xdr:sp>
    <xdr:clientData/>
  </xdr:twoCellAnchor>
  <xdr:twoCellAnchor>
    <xdr:from>
      <xdr:col>1</xdr:col>
      <xdr:colOff>28575</xdr:colOff>
      <xdr:row>19</xdr:row>
      <xdr:rowOff>1</xdr:rowOff>
    </xdr:from>
    <xdr:to>
      <xdr:col>30</xdr:col>
      <xdr:colOff>304800</xdr:colOff>
      <xdr:row>21</xdr:row>
      <xdr:rowOff>47625</xdr:rowOff>
    </xdr:to>
    <xdr:sp macro="" textlink="">
      <xdr:nvSpPr>
        <xdr:cNvPr id="3" name="ZoneTexte 2"/>
        <xdr:cNvSpPr txBox="1"/>
      </xdr:nvSpPr>
      <xdr:spPr>
        <a:xfrm>
          <a:off x="790575" y="3962401"/>
          <a:ext cx="15754350" cy="4286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Note : le taux de remplacement est calculé comme le rapport de la pension à la liquidation (pension perçue en moyenne au cours des 12 premiers mois de la retraite) sur le dernier salaire perçu, net de cotisations sociales (incluant CSG à taux normal et CRDS), sous l’hypothèse d’un départ au taux plein</a:t>
          </a:r>
          <a:r>
            <a:rPr lang="fr-FR" sz="1000" i="1" baseline="0">
              <a:solidFill>
                <a:schemeClr val="dk1"/>
              </a:solidFill>
              <a:effectLst/>
              <a:latin typeface="Times New Roman" panose="02020603050405020304" pitchFamily="18" charset="0"/>
              <a:ea typeface="+mn-ea"/>
              <a:cs typeface="Times New Roman" panose="02020603050405020304" pitchFamily="18" charset="0"/>
            </a:rPr>
            <a:t>. </a:t>
          </a:r>
          <a:r>
            <a:rPr lang="fr-FR" sz="1000" i="1">
              <a:solidFill>
                <a:schemeClr val="dk1"/>
              </a:solidFill>
              <a:effectLst/>
              <a:latin typeface="Times New Roman" panose="02020603050405020304" pitchFamily="18" charset="0"/>
              <a:ea typeface="+mn-ea"/>
              <a:cs typeface="Times New Roman" panose="02020603050405020304" pitchFamily="18" charset="0"/>
            </a:rPr>
            <a:t>Source : DREES, modèle CALIPER.</a:t>
          </a:r>
        </a:p>
      </xdr:txBody>
    </xdr:sp>
    <xdr:clientData/>
  </xdr:twoCellAnchor>
  <xdr:twoCellAnchor>
    <xdr:from>
      <xdr:col>1</xdr:col>
      <xdr:colOff>28575</xdr:colOff>
      <xdr:row>9</xdr:row>
      <xdr:rowOff>1</xdr:rowOff>
    </xdr:from>
    <xdr:to>
      <xdr:col>30</xdr:col>
      <xdr:colOff>304800</xdr:colOff>
      <xdr:row>11</xdr:row>
      <xdr:rowOff>47625</xdr:rowOff>
    </xdr:to>
    <xdr:sp macro="" textlink="">
      <xdr:nvSpPr>
        <xdr:cNvPr id="4" name="ZoneTexte 3"/>
        <xdr:cNvSpPr txBox="1"/>
      </xdr:nvSpPr>
      <xdr:spPr>
        <a:xfrm>
          <a:off x="790575" y="1895476"/>
          <a:ext cx="15754350" cy="4286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Note : le taux de remplacement est calculé comme le rapport de la pension à la liquidation (pension perçue en moyenne au cours des 12 premiers mois de la retraite) sur le dernier salaire perçu, net de cotisations sociales (incluant CSG à taux normal et CRDS), sous l’hypothèse d’un départ au taux plein</a:t>
          </a:r>
          <a:r>
            <a:rPr lang="fr-FR" sz="1000" i="1" baseline="0">
              <a:solidFill>
                <a:schemeClr val="dk1"/>
              </a:solidFill>
              <a:effectLst/>
              <a:latin typeface="Times New Roman" panose="02020603050405020304" pitchFamily="18" charset="0"/>
              <a:ea typeface="+mn-ea"/>
              <a:cs typeface="Times New Roman" panose="02020603050405020304" pitchFamily="18" charset="0"/>
            </a:rPr>
            <a:t>. </a:t>
          </a:r>
          <a:r>
            <a:rPr lang="fr-FR" sz="1000" i="1">
              <a:solidFill>
                <a:schemeClr val="dk1"/>
              </a:solidFill>
              <a:effectLst/>
              <a:latin typeface="Times New Roman" panose="02020603050405020304" pitchFamily="18" charset="0"/>
              <a:ea typeface="+mn-ea"/>
              <a:cs typeface="Times New Roman" panose="02020603050405020304" pitchFamily="18" charset="0"/>
            </a:rPr>
            <a:t>Source : DREES, modèle CALIPER.</a:t>
          </a:r>
        </a:p>
      </xdr:txBody>
    </xdr:sp>
    <xdr:clientData/>
  </xdr:twoCellAnchor>
  <xdr:twoCellAnchor>
    <xdr:from>
      <xdr:col>1</xdr:col>
      <xdr:colOff>28575</xdr:colOff>
      <xdr:row>19</xdr:row>
      <xdr:rowOff>1</xdr:rowOff>
    </xdr:from>
    <xdr:to>
      <xdr:col>30</xdr:col>
      <xdr:colOff>304800</xdr:colOff>
      <xdr:row>21</xdr:row>
      <xdr:rowOff>47625</xdr:rowOff>
    </xdr:to>
    <xdr:sp macro="" textlink="">
      <xdr:nvSpPr>
        <xdr:cNvPr id="5" name="ZoneTexte 4"/>
        <xdr:cNvSpPr txBox="1"/>
      </xdr:nvSpPr>
      <xdr:spPr>
        <a:xfrm>
          <a:off x="790575" y="3962401"/>
          <a:ext cx="15754350" cy="4286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Note : le taux de remplacement est calculé comme le rapport de la pension à la liquidation (pension perçue en moyenne au cours des 12 premiers mois de la retraite) sur le dernier salaire perçu, net de cotisations sociales (incluant CSG à taux normal et CRDS), sous l’hypothèse d’un départ au taux plein</a:t>
          </a:r>
          <a:r>
            <a:rPr lang="fr-FR" sz="1000" i="1" baseline="0">
              <a:solidFill>
                <a:schemeClr val="dk1"/>
              </a:solidFill>
              <a:effectLst/>
              <a:latin typeface="Times New Roman" panose="02020603050405020304" pitchFamily="18" charset="0"/>
              <a:ea typeface="+mn-ea"/>
              <a:cs typeface="Times New Roman" panose="02020603050405020304" pitchFamily="18" charset="0"/>
            </a:rPr>
            <a:t>. </a:t>
          </a:r>
          <a:r>
            <a:rPr lang="fr-FR" sz="1000" i="1">
              <a:solidFill>
                <a:schemeClr val="dk1"/>
              </a:solidFill>
              <a:effectLst/>
              <a:latin typeface="Times New Roman" panose="02020603050405020304" pitchFamily="18" charset="0"/>
              <a:ea typeface="+mn-ea"/>
              <a:cs typeface="Times New Roman" panose="02020603050405020304" pitchFamily="18" charset="0"/>
            </a:rPr>
            <a:t>Source : DREES, modèle CALIPER.</a:t>
          </a:r>
        </a:p>
      </xdr:txBody>
    </xdr:sp>
    <xdr:clientData/>
  </xdr:twoCellAnchor>
  <xdr:twoCellAnchor>
    <xdr:from>
      <xdr:col>38</xdr:col>
      <xdr:colOff>28575</xdr:colOff>
      <xdr:row>25</xdr:row>
      <xdr:rowOff>447675</xdr:rowOff>
    </xdr:from>
    <xdr:to>
      <xdr:col>44</xdr:col>
      <xdr:colOff>93375</xdr:colOff>
      <xdr:row>37</xdr:row>
      <xdr:rowOff>45450</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46</xdr:col>
      <xdr:colOff>447675</xdr:colOff>
      <xdr:row>26</xdr:row>
      <xdr:rowOff>76200</xdr:rowOff>
    </xdr:from>
    <xdr:to>
      <xdr:col>53</xdr:col>
      <xdr:colOff>55275</xdr:colOff>
      <xdr:row>37</xdr:row>
      <xdr:rowOff>140700</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38100</xdr:colOff>
      <xdr:row>26</xdr:row>
      <xdr:rowOff>9525</xdr:rowOff>
    </xdr:from>
    <xdr:to>
      <xdr:col>8</xdr:col>
      <xdr:colOff>144780</xdr:colOff>
      <xdr:row>37</xdr:row>
      <xdr:rowOff>68580</xdr:rowOff>
    </xdr:to>
    <xdr:pic>
      <xdr:nvPicPr>
        <xdr:cNvPr id="10" name="Image 9"/>
        <xdr:cNvPicPr>
          <a:picLocks noChangeAspect="1"/>
        </xdr:cNvPicPr>
      </xdr:nvPicPr>
      <xdr:blipFill>
        <a:blip xmlns:r="http://schemas.openxmlformats.org/officeDocument/2006/relationships" r:embed="rId3"/>
        <a:stretch>
          <a:fillRect/>
        </a:stretch>
      </xdr:blipFill>
      <xdr:spPr>
        <a:xfrm>
          <a:off x="3476625" y="5391150"/>
          <a:ext cx="2849880" cy="2430780"/>
        </a:xfrm>
        <a:prstGeom prst="rect">
          <a:avLst/>
        </a:prstGeom>
      </xdr:spPr>
    </xdr:pic>
    <xdr:clientData/>
  </xdr:twoCellAnchor>
  <xdr:twoCellAnchor editAs="oneCell">
    <xdr:from>
      <xdr:col>11</xdr:col>
      <xdr:colOff>28575</xdr:colOff>
      <xdr:row>26</xdr:row>
      <xdr:rowOff>0</xdr:rowOff>
    </xdr:from>
    <xdr:to>
      <xdr:col>17</xdr:col>
      <xdr:colOff>135255</xdr:colOff>
      <xdr:row>37</xdr:row>
      <xdr:rowOff>51435</xdr:rowOff>
    </xdr:to>
    <xdr:pic>
      <xdr:nvPicPr>
        <xdr:cNvPr id="11" name="Image 10"/>
        <xdr:cNvPicPr>
          <a:picLocks noChangeAspect="1"/>
        </xdr:cNvPicPr>
      </xdr:nvPicPr>
      <xdr:blipFill>
        <a:blip xmlns:r="http://schemas.openxmlformats.org/officeDocument/2006/relationships" r:embed="rId4"/>
        <a:stretch>
          <a:fillRect/>
        </a:stretch>
      </xdr:blipFill>
      <xdr:spPr>
        <a:xfrm>
          <a:off x="7581900" y="5381625"/>
          <a:ext cx="2849880" cy="242316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742950</xdr:colOff>
      <xdr:row>8</xdr:row>
      <xdr:rowOff>114300</xdr:rowOff>
    </xdr:from>
    <xdr:to>
      <xdr:col>24</xdr:col>
      <xdr:colOff>428625</xdr:colOff>
      <xdr:row>11</xdr:row>
      <xdr:rowOff>47625</xdr:rowOff>
    </xdr:to>
    <xdr:sp macro="" textlink="">
      <xdr:nvSpPr>
        <xdr:cNvPr id="2" name="ZoneTexte 1"/>
        <xdr:cNvSpPr txBox="1"/>
      </xdr:nvSpPr>
      <xdr:spPr>
        <a:xfrm>
          <a:off x="742950" y="1990725"/>
          <a:ext cx="13182600" cy="504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Lecture : pour le cas type né en 1940, la pension moyenne perçue sur l’ensemble de la durée de retraite représente 58,4</a:t>
          </a:r>
          <a:r>
            <a:rPr lang="fr-FR" sz="1000" i="1" baseline="0">
              <a:solidFill>
                <a:schemeClr val="dk1"/>
              </a:solidFill>
              <a:effectLst/>
              <a:latin typeface="Times New Roman" panose="02020603050405020304" pitchFamily="18" charset="0"/>
              <a:ea typeface="+mn-ea"/>
              <a:cs typeface="Times New Roman" panose="02020603050405020304" pitchFamily="18" charset="0"/>
            </a:rPr>
            <a:t> </a:t>
          </a:r>
          <a:r>
            <a:rPr lang="fr-FR" sz="1000" i="1">
              <a:solidFill>
                <a:schemeClr val="dk1"/>
              </a:solidFill>
              <a:effectLst/>
              <a:latin typeface="Times New Roman" panose="02020603050405020304" pitchFamily="18" charset="0"/>
              <a:ea typeface="+mn-ea"/>
              <a:cs typeface="Times New Roman" panose="02020603050405020304" pitchFamily="18" charset="0"/>
            </a:rPr>
            <a:t>% du salaire moyen sur l’ensemble de la carrière.</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Source : DREES, modèle CALIPER.</a:t>
          </a:r>
          <a:endParaRPr lang="fr-FR" sz="10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twoCellAnchor>
    <xdr:from>
      <xdr:col>1</xdr:col>
      <xdr:colOff>0</xdr:colOff>
      <xdr:row>19</xdr:row>
      <xdr:rowOff>0</xdr:rowOff>
    </xdr:from>
    <xdr:to>
      <xdr:col>24</xdr:col>
      <xdr:colOff>447675</xdr:colOff>
      <xdr:row>20</xdr:row>
      <xdr:rowOff>161925</xdr:rowOff>
    </xdr:to>
    <xdr:sp macro="" textlink="">
      <xdr:nvSpPr>
        <xdr:cNvPr id="3" name="ZoneTexte 2"/>
        <xdr:cNvSpPr txBox="1"/>
      </xdr:nvSpPr>
      <xdr:spPr>
        <a:xfrm>
          <a:off x="762000" y="4543425"/>
          <a:ext cx="13182600" cy="504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Lecture : pour le cas type né en 1940, la pension moyenne perçue sur l’ensemble de la durée de retraite représente 58,4 % du salaire moyen sur l’ensemble de la carrière.</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Source : DREES, modèle CALIPER.</a:t>
          </a:r>
          <a:endParaRPr lang="fr-FR" sz="10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twoCellAnchor>
    <xdr:from>
      <xdr:col>0</xdr:col>
      <xdr:colOff>742950</xdr:colOff>
      <xdr:row>8</xdr:row>
      <xdr:rowOff>114300</xdr:rowOff>
    </xdr:from>
    <xdr:to>
      <xdr:col>24</xdr:col>
      <xdr:colOff>428625</xdr:colOff>
      <xdr:row>11</xdr:row>
      <xdr:rowOff>47625</xdr:rowOff>
    </xdr:to>
    <xdr:sp macro="" textlink="">
      <xdr:nvSpPr>
        <xdr:cNvPr id="8" name="ZoneTexte 7"/>
        <xdr:cNvSpPr txBox="1"/>
      </xdr:nvSpPr>
      <xdr:spPr>
        <a:xfrm>
          <a:off x="742950" y="1990725"/>
          <a:ext cx="13182600" cy="504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Lecture : pour le cas type né en 1940, la pension moyenne perçue sur l’ensemble de la durée de retraite représente 58,4</a:t>
          </a:r>
          <a:r>
            <a:rPr lang="fr-FR" sz="1000" i="1" baseline="0">
              <a:solidFill>
                <a:schemeClr val="dk1"/>
              </a:solidFill>
              <a:effectLst/>
              <a:latin typeface="Times New Roman" panose="02020603050405020304" pitchFamily="18" charset="0"/>
              <a:ea typeface="+mn-ea"/>
              <a:cs typeface="Times New Roman" panose="02020603050405020304" pitchFamily="18" charset="0"/>
            </a:rPr>
            <a:t> </a:t>
          </a:r>
          <a:r>
            <a:rPr lang="fr-FR" sz="1000" i="1">
              <a:solidFill>
                <a:schemeClr val="dk1"/>
              </a:solidFill>
              <a:effectLst/>
              <a:latin typeface="Times New Roman" panose="02020603050405020304" pitchFamily="18" charset="0"/>
              <a:ea typeface="+mn-ea"/>
              <a:cs typeface="Times New Roman" panose="02020603050405020304" pitchFamily="18" charset="0"/>
            </a:rPr>
            <a:t>% du salaire moyen sur l’ensemble de la carrière.</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Source : DREES, modèle CALIPER.</a:t>
          </a:r>
          <a:endParaRPr lang="fr-FR" sz="10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twoCellAnchor>
    <xdr:from>
      <xdr:col>1</xdr:col>
      <xdr:colOff>0</xdr:colOff>
      <xdr:row>19</xdr:row>
      <xdr:rowOff>0</xdr:rowOff>
    </xdr:from>
    <xdr:to>
      <xdr:col>24</xdr:col>
      <xdr:colOff>447675</xdr:colOff>
      <xdr:row>20</xdr:row>
      <xdr:rowOff>161925</xdr:rowOff>
    </xdr:to>
    <xdr:sp macro="" textlink="">
      <xdr:nvSpPr>
        <xdr:cNvPr id="9" name="ZoneTexte 8"/>
        <xdr:cNvSpPr txBox="1"/>
      </xdr:nvSpPr>
      <xdr:spPr>
        <a:xfrm>
          <a:off x="762000" y="4543425"/>
          <a:ext cx="13182600" cy="504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Lecture : pour le cas type né en 1940, la pension moyenne perçue sur l’ensemble de la durée de retraite représente 58,4 % du salaire moyen sur l’ensemble de la carrière.</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Source : DREES, modèle CALIPER.</a:t>
          </a:r>
          <a:endParaRPr lang="fr-FR" sz="10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twoCellAnchor editAs="oneCell">
    <xdr:from>
      <xdr:col>24</xdr:col>
      <xdr:colOff>47626</xdr:colOff>
      <xdr:row>23</xdr:row>
      <xdr:rowOff>95250</xdr:rowOff>
    </xdr:from>
    <xdr:to>
      <xdr:col>30</xdr:col>
      <xdr:colOff>129541</xdr:colOff>
      <xdr:row>34</xdr:row>
      <xdr:rowOff>171450</xdr:rowOff>
    </xdr:to>
    <xdr:pic>
      <xdr:nvPicPr>
        <xdr:cNvPr id="17" name="Image 16"/>
        <xdr:cNvPicPr>
          <a:picLocks noChangeAspect="1"/>
        </xdr:cNvPicPr>
      </xdr:nvPicPr>
      <xdr:blipFill>
        <a:blip xmlns:r="http://schemas.openxmlformats.org/officeDocument/2006/relationships" r:embed="rId1"/>
        <a:stretch>
          <a:fillRect/>
        </a:stretch>
      </xdr:blipFill>
      <xdr:spPr>
        <a:xfrm>
          <a:off x="13442157" y="6488906"/>
          <a:ext cx="2796540" cy="2171700"/>
        </a:xfrm>
        <a:prstGeom prst="rect">
          <a:avLst/>
        </a:prstGeom>
      </xdr:spPr>
    </xdr:pic>
    <xdr:clientData/>
  </xdr:twoCellAnchor>
  <xdr:twoCellAnchor editAs="oneCell">
    <xdr:from>
      <xdr:col>17</xdr:col>
      <xdr:colOff>0</xdr:colOff>
      <xdr:row>23</xdr:row>
      <xdr:rowOff>130969</xdr:rowOff>
    </xdr:from>
    <xdr:to>
      <xdr:col>23</xdr:col>
      <xdr:colOff>81915</xdr:colOff>
      <xdr:row>35</xdr:row>
      <xdr:rowOff>16669</xdr:rowOff>
    </xdr:to>
    <xdr:pic>
      <xdr:nvPicPr>
        <xdr:cNvPr id="18" name="Image 17"/>
        <xdr:cNvPicPr>
          <a:picLocks noChangeAspect="1"/>
        </xdr:cNvPicPr>
      </xdr:nvPicPr>
      <xdr:blipFill>
        <a:blip xmlns:r="http://schemas.openxmlformats.org/officeDocument/2006/relationships" r:embed="rId2"/>
        <a:stretch>
          <a:fillRect/>
        </a:stretch>
      </xdr:blipFill>
      <xdr:spPr>
        <a:xfrm>
          <a:off x="10227469" y="6524625"/>
          <a:ext cx="2796540" cy="2171700"/>
        </a:xfrm>
        <a:prstGeom prst="rect">
          <a:avLst/>
        </a:prstGeom>
      </xdr:spPr>
    </xdr:pic>
    <xdr:clientData/>
  </xdr:twoCellAnchor>
  <xdr:twoCellAnchor editAs="oneCell">
    <xdr:from>
      <xdr:col>2</xdr:col>
      <xdr:colOff>23812</xdr:colOff>
      <xdr:row>23</xdr:row>
      <xdr:rowOff>23812</xdr:rowOff>
    </xdr:from>
    <xdr:to>
      <xdr:col>8</xdr:col>
      <xdr:colOff>98107</xdr:colOff>
      <xdr:row>34</xdr:row>
      <xdr:rowOff>100012</xdr:rowOff>
    </xdr:to>
    <xdr:pic>
      <xdr:nvPicPr>
        <xdr:cNvPr id="19" name="Image 18"/>
        <xdr:cNvPicPr>
          <a:picLocks noChangeAspect="1"/>
        </xdr:cNvPicPr>
      </xdr:nvPicPr>
      <xdr:blipFill>
        <a:blip xmlns:r="http://schemas.openxmlformats.org/officeDocument/2006/relationships" r:embed="rId3"/>
        <a:stretch>
          <a:fillRect/>
        </a:stretch>
      </xdr:blipFill>
      <xdr:spPr>
        <a:xfrm>
          <a:off x="3464718" y="6417468"/>
          <a:ext cx="2788920" cy="2171700"/>
        </a:xfrm>
        <a:prstGeom prst="rect">
          <a:avLst/>
        </a:prstGeom>
      </xdr:spPr>
    </xdr:pic>
    <xdr:clientData/>
  </xdr:twoCellAnchor>
  <xdr:twoCellAnchor editAs="oneCell">
    <xdr:from>
      <xdr:col>8</xdr:col>
      <xdr:colOff>345281</xdr:colOff>
      <xdr:row>23</xdr:row>
      <xdr:rowOff>35719</xdr:rowOff>
    </xdr:from>
    <xdr:to>
      <xdr:col>14</xdr:col>
      <xdr:colOff>427196</xdr:colOff>
      <xdr:row>34</xdr:row>
      <xdr:rowOff>111919</xdr:rowOff>
    </xdr:to>
    <xdr:pic>
      <xdr:nvPicPr>
        <xdr:cNvPr id="20" name="Image 19"/>
        <xdr:cNvPicPr>
          <a:picLocks noChangeAspect="1"/>
        </xdr:cNvPicPr>
      </xdr:nvPicPr>
      <xdr:blipFill>
        <a:blip xmlns:r="http://schemas.openxmlformats.org/officeDocument/2006/relationships" r:embed="rId4"/>
        <a:stretch>
          <a:fillRect/>
        </a:stretch>
      </xdr:blipFill>
      <xdr:spPr>
        <a:xfrm>
          <a:off x="6500812" y="6429375"/>
          <a:ext cx="2796540" cy="21717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xdr:from>
      <xdr:col>1</xdr:col>
      <xdr:colOff>0</xdr:colOff>
      <xdr:row>11</xdr:row>
      <xdr:rowOff>28575</xdr:rowOff>
    </xdr:from>
    <xdr:to>
      <xdr:col>11</xdr:col>
      <xdr:colOff>190500</xdr:colOff>
      <xdr:row>17</xdr:row>
      <xdr:rowOff>28575</xdr:rowOff>
    </xdr:to>
    <xdr:sp macro="" textlink="">
      <xdr:nvSpPr>
        <xdr:cNvPr id="2" name="ZoneTexte 1"/>
        <xdr:cNvSpPr txBox="1"/>
      </xdr:nvSpPr>
      <xdr:spPr>
        <a:xfrm>
          <a:off x="762000" y="2257425"/>
          <a:ext cx="9725025" cy="1143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i="1">
              <a:solidFill>
                <a:schemeClr val="dk1"/>
              </a:solidFill>
              <a:effectLst/>
              <a:latin typeface="+mn-lt"/>
              <a:ea typeface="+mn-ea"/>
              <a:cs typeface="+mn-cs"/>
            </a:rPr>
            <a:t>Note : l’espérance de vie est calculée par génération, comme : 60 + espérance de vie à 60 ans (selon l’hypothèse que l’assuré atteint l’âge de la retraite, et ne décède donc pas avant 60 ans). Les scénarios de mortalité des projections démographiques de l’INSEE sont extrapolés sous l’hypothèse d’une poursuite de la baisse de la mortalité au-delà de 2070. Pour le cas type, l’âge de départ à la retraite correspond à un départ au taux plein au régime général sans décote ni surcote, éventuellement dans le cadre du dispositif de retraite anticipée pour carrière longue (générations 1952 à 1967). </a:t>
          </a:r>
          <a:endParaRPr lang="fr-FR" sz="1100">
            <a:solidFill>
              <a:schemeClr val="dk1"/>
            </a:solidFill>
            <a:effectLst/>
            <a:latin typeface="+mn-lt"/>
            <a:ea typeface="+mn-ea"/>
            <a:cs typeface="+mn-cs"/>
          </a:endParaRPr>
        </a:p>
        <a:p>
          <a:r>
            <a:rPr lang="fr-FR" sz="1100" i="1">
              <a:solidFill>
                <a:schemeClr val="dk1"/>
              </a:solidFill>
              <a:effectLst/>
              <a:latin typeface="+mn-lt"/>
              <a:ea typeface="+mn-ea"/>
              <a:cs typeface="+mn-cs"/>
            </a:rPr>
            <a:t>Champ : retraités de droit direct, résidant en France.</a:t>
          </a:r>
          <a:endParaRPr lang="fr-FR" sz="1100">
            <a:solidFill>
              <a:schemeClr val="dk1"/>
            </a:solidFill>
            <a:effectLst/>
            <a:latin typeface="+mn-lt"/>
            <a:ea typeface="+mn-ea"/>
            <a:cs typeface="+mn-cs"/>
          </a:endParaRPr>
        </a:p>
        <a:p>
          <a:r>
            <a:rPr lang="fr-FR" sz="1100" i="1">
              <a:solidFill>
                <a:schemeClr val="dk1"/>
              </a:solidFill>
              <a:effectLst/>
              <a:latin typeface="+mn-lt"/>
              <a:ea typeface="+mn-ea"/>
              <a:cs typeface="+mn-cs"/>
            </a:rPr>
            <a:t>Sources : DREES, modèle CALIPER (cas type) et modèle ANCETRE (moyenne par génération) ; INSEE, projections de population 2013-2070 ; projections COR – juin 2019.</a:t>
          </a:r>
          <a:endParaRPr lang="fr-FR" sz="1100">
            <a:solidFill>
              <a:schemeClr val="dk1"/>
            </a:solidFill>
            <a:effectLst/>
            <a:latin typeface="+mn-lt"/>
            <a:ea typeface="+mn-ea"/>
            <a:cs typeface="+mn-cs"/>
          </a:endParaRPr>
        </a:p>
      </xdr:txBody>
    </xdr:sp>
    <xdr:clientData/>
  </xdr:twoCellAnchor>
  <xdr:twoCellAnchor>
    <xdr:from>
      <xdr:col>1</xdr:col>
      <xdr:colOff>1428750</xdr:colOff>
      <xdr:row>19</xdr:row>
      <xdr:rowOff>76200</xdr:rowOff>
    </xdr:from>
    <xdr:to>
      <xdr:col>4</xdr:col>
      <xdr:colOff>76200</xdr:colOff>
      <xdr:row>32</xdr:row>
      <xdr:rowOff>104775</xdr:rowOff>
    </xdr:to>
    <xdr:pic>
      <xdr:nvPicPr>
        <xdr:cNvPr id="3" name="Image 2"/>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0750" y="3829050"/>
          <a:ext cx="2847975" cy="2505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371475</xdr:colOff>
      <xdr:row>21</xdr:row>
      <xdr:rowOff>0</xdr:rowOff>
    </xdr:from>
    <xdr:to>
      <xdr:col>9</xdr:col>
      <xdr:colOff>171450</xdr:colOff>
      <xdr:row>34</xdr:row>
      <xdr:rowOff>28575</xdr:rowOff>
    </xdr:to>
    <xdr:pic>
      <xdr:nvPicPr>
        <xdr:cNvPr id="4" name="Image 3"/>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00" y="4133850"/>
          <a:ext cx="2847975" cy="2505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1</xdr:col>
      <xdr:colOff>1857374</xdr:colOff>
      <xdr:row>11</xdr:row>
      <xdr:rowOff>19050</xdr:rowOff>
    </xdr:from>
    <xdr:to>
      <xdr:col>15</xdr:col>
      <xdr:colOff>361949</xdr:colOff>
      <xdr:row>14</xdr:row>
      <xdr:rowOff>47625</xdr:rowOff>
    </xdr:to>
    <xdr:sp macro="" textlink="">
      <xdr:nvSpPr>
        <xdr:cNvPr id="2" name="ZoneTexte 1"/>
        <xdr:cNvSpPr txBox="1"/>
      </xdr:nvSpPr>
      <xdr:spPr>
        <a:xfrm>
          <a:off x="2619374" y="2247900"/>
          <a:ext cx="10277475" cy="600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Note : voir figure 2.33.</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100" i="1">
              <a:solidFill>
                <a:schemeClr val="dk1"/>
              </a:solidFill>
              <a:effectLst/>
              <a:latin typeface="Times New Roman" panose="02020603050405020304" pitchFamily="18" charset="0"/>
              <a:ea typeface="+mn-ea"/>
              <a:cs typeface="Times New Roman" panose="02020603050405020304" pitchFamily="18" charset="0"/>
            </a:rPr>
            <a:t>Champ : retraités de droit direct, résidant en France.</a:t>
          </a:r>
          <a:endParaRPr lang="fr-FR" sz="1100">
            <a:solidFill>
              <a:schemeClr val="dk1"/>
            </a:solidFill>
            <a:effectLst/>
            <a:latin typeface="Times New Roman" panose="02020603050405020304" pitchFamily="18" charset="0"/>
            <a:ea typeface="+mn-ea"/>
            <a:cs typeface="Times New Roman" panose="02020603050405020304" pitchFamily="18" charset="0"/>
          </a:endParaRPr>
        </a:p>
        <a:p>
          <a:r>
            <a:rPr lang="fr-FR" sz="1100" i="1">
              <a:solidFill>
                <a:schemeClr val="dk1"/>
              </a:solidFill>
              <a:effectLst/>
              <a:latin typeface="Times New Roman" panose="02020603050405020304" pitchFamily="18" charset="0"/>
              <a:ea typeface="+mn-ea"/>
              <a:cs typeface="Times New Roman" panose="02020603050405020304" pitchFamily="18" charset="0"/>
            </a:rPr>
            <a:t>Sources : DREES, modèle CALIPER (cas type) et modèle ANCETRE (moyenne par génération) ; INSEE, projections de population 2013-2070 ; projections COR – juin 2019.</a:t>
          </a:r>
          <a:endParaRPr lang="fr-FR" sz="10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twoCellAnchor>
    <xdr:from>
      <xdr:col>2</xdr:col>
      <xdr:colOff>123825</xdr:colOff>
      <xdr:row>20</xdr:row>
      <xdr:rowOff>38100</xdr:rowOff>
    </xdr:from>
    <xdr:to>
      <xdr:col>5</xdr:col>
      <xdr:colOff>685800</xdr:colOff>
      <xdr:row>31</xdr:row>
      <xdr:rowOff>152400</xdr:rowOff>
    </xdr:to>
    <xdr:pic>
      <xdr:nvPicPr>
        <xdr:cNvPr id="3" name="Imag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52725" y="3990975"/>
          <a:ext cx="2847975" cy="2209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428625</xdr:colOff>
      <xdr:row>20</xdr:row>
      <xdr:rowOff>38100</xdr:rowOff>
    </xdr:from>
    <xdr:to>
      <xdr:col>10</xdr:col>
      <xdr:colOff>228600</xdr:colOff>
      <xdr:row>31</xdr:row>
      <xdr:rowOff>152400</xdr:rowOff>
    </xdr:to>
    <xdr:pic>
      <xdr:nvPicPr>
        <xdr:cNvPr id="4" name="Imag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05525" y="3990975"/>
          <a:ext cx="2847975" cy="2209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733426</xdr:colOff>
      <xdr:row>10</xdr:row>
      <xdr:rowOff>133350</xdr:rowOff>
    </xdr:from>
    <xdr:to>
      <xdr:col>8</xdr:col>
      <xdr:colOff>438150</xdr:colOff>
      <xdr:row>14</xdr:row>
      <xdr:rowOff>76199</xdr:rowOff>
    </xdr:to>
    <xdr:sp macro="" textlink="">
      <xdr:nvSpPr>
        <xdr:cNvPr id="2" name="ZoneTexte 1"/>
        <xdr:cNvSpPr txBox="1"/>
      </xdr:nvSpPr>
      <xdr:spPr>
        <a:xfrm>
          <a:off x="733426" y="2085975"/>
          <a:ext cx="5886449" cy="7048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Note : pour la génération 1990, 31</a:t>
          </a:r>
          <a:r>
            <a:rPr lang="fr-FR" sz="1000" i="1" baseline="0">
              <a:solidFill>
                <a:schemeClr val="dk1"/>
              </a:solidFill>
              <a:effectLst/>
              <a:latin typeface="Times New Roman" panose="02020603050405020304" pitchFamily="18" charset="0"/>
              <a:ea typeface="+mn-ea"/>
              <a:cs typeface="Times New Roman" panose="02020603050405020304" pitchFamily="18" charset="0"/>
            </a:rPr>
            <a:t> % de la vie est passée à la retraite, 24 % à l'insertion dans la vie active et la formation initiale, 34 % en emploi, 6 % au titre d'autres périodes validées, 6 % d'inactivité.</a:t>
          </a:r>
          <a:r>
            <a:rPr lang="fr-FR" sz="1000" i="1">
              <a:solidFill>
                <a:schemeClr val="dk1"/>
              </a:solidFill>
              <a:effectLst/>
              <a:latin typeface="Times New Roman" panose="02020603050405020304" pitchFamily="18" charset="0"/>
              <a:ea typeface="+mn-ea"/>
              <a:cs typeface="Times New Roman" panose="02020603050405020304" pitchFamily="18" charset="0"/>
            </a:rPr>
            <a:t> </a:t>
          </a:r>
          <a:endParaRPr lang="fr-FR" sz="1000">
            <a:effectLst/>
            <a:latin typeface="Times New Roman" panose="02020603050405020304" pitchFamily="18" charset="0"/>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Source : CNAV, calculs SG-COR.</a:t>
          </a:r>
          <a:endParaRPr lang="fr-FR" sz="1000">
            <a:effectLst/>
            <a:latin typeface="Times New Roman" panose="02020603050405020304" pitchFamily="18" charset="0"/>
            <a:cs typeface="Times New Roman" panose="02020603050405020304" pitchFamily="18" charset="0"/>
          </a:endParaRPr>
        </a:p>
      </xdr:txBody>
    </xdr:sp>
    <xdr:clientData/>
  </xdr:twoCellAnchor>
  <xdr:twoCellAnchor>
    <xdr:from>
      <xdr:col>1</xdr:col>
      <xdr:colOff>304800</xdr:colOff>
      <xdr:row>16</xdr:row>
      <xdr:rowOff>42862</xdr:rowOff>
    </xdr:from>
    <xdr:to>
      <xdr:col>6</xdr:col>
      <xdr:colOff>371475</xdr:colOff>
      <xdr:row>30</xdr:row>
      <xdr:rowOff>119062</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0</xdr:col>
      <xdr:colOff>752476</xdr:colOff>
      <xdr:row>9</xdr:row>
      <xdr:rowOff>28576</xdr:rowOff>
    </xdr:from>
    <xdr:to>
      <xdr:col>30</xdr:col>
      <xdr:colOff>285751</xdr:colOff>
      <xdr:row>11</xdr:row>
      <xdr:rowOff>152400</xdr:rowOff>
    </xdr:to>
    <xdr:sp macro="" textlink="">
      <xdr:nvSpPr>
        <xdr:cNvPr id="2" name="ZoneTexte 1"/>
        <xdr:cNvSpPr txBox="1"/>
      </xdr:nvSpPr>
      <xdr:spPr>
        <a:xfrm>
          <a:off x="752476" y="1790701"/>
          <a:ext cx="15773400" cy="5048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Note : le taux de rendement interne est calculé en considérant</a:t>
          </a:r>
          <a:r>
            <a:rPr lang="fr-FR" sz="1000" i="1" baseline="0">
              <a:solidFill>
                <a:schemeClr val="dk1"/>
              </a:solidFill>
              <a:effectLst/>
              <a:latin typeface="Times New Roman" panose="02020603050405020304" pitchFamily="18" charset="0"/>
              <a:ea typeface="+mn-ea"/>
              <a:cs typeface="Times New Roman" panose="02020603050405020304" pitchFamily="18" charset="0"/>
            </a:rPr>
            <a:t> des flux réels, non actualisés</a:t>
          </a:r>
          <a:r>
            <a:rPr lang="fr-FR" sz="1000" i="1">
              <a:solidFill>
                <a:schemeClr val="dk1"/>
              </a:solidFill>
              <a:effectLst/>
              <a:latin typeface="Times New Roman" panose="02020603050405020304" pitchFamily="18" charset="0"/>
              <a:ea typeface="+mn-ea"/>
              <a:cs typeface="Times New Roman" panose="02020603050405020304" pitchFamily="18" charset="0"/>
            </a:rPr>
            <a:t>. Pour l’ARRCO, les cotisations sont supposées réalisées au taux moyen et le rendement selon</a:t>
          </a:r>
          <a:r>
            <a:rPr lang="fr-FR" sz="1000" i="1" baseline="0">
              <a:solidFill>
                <a:schemeClr val="dk1"/>
              </a:solidFill>
              <a:effectLst/>
              <a:latin typeface="Times New Roman" panose="02020603050405020304" pitchFamily="18" charset="0"/>
              <a:ea typeface="+mn-ea"/>
              <a:cs typeface="Times New Roman" panose="02020603050405020304" pitchFamily="18" charset="0"/>
            </a:rPr>
            <a:t> hypothèses nouvelles 2019</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Source : calculs SG COR.</a:t>
          </a:r>
        </a:p>
      </xdr:txBody>
    </xdr:sp>
    <xdr:clientData/>
  </xdr:twoCellAnchor>
  <xdr:twoCellAnchor>
    <xdr:from>
      <xdr:col>3</xdr:col>
      <xdr:colOff>47625</xdr:colOff>
      <xdr:row>17</xdr:row>
      <xdr:rowOff>38100</xdr:rowOff>
    </xdr:from>
    <xdr:to>
      <xdr:col>10</xdr:col>
      <xdr:colOff>114300</xdr:colOff>
      <xdr:row>28</xdr:row>
      <xdr:rowOff>85726</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48</xdr:row>
      <xdr:rowOff>0</xdr:rowOff>
    </xdr:from>
    <xdr:to>
      <xdr:col>11</xdr:col>
      <xdr:colOff>66675</xdr:colOff>
      <xdr:row>59</xdr:row>
      <xdr:rowOff>47626</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2</xdr:col>
      <xdr:colOff>76200</xdr:colOff>
      <xdr:row>8</xdr:row>
      <xdr:rowOff>38099</xdr:rowOff>
    </xdr:from>
    <xdr:to>
      <xdr:col>7</xdr:col>
      <xdr:colOff>190500</xdr:colOff>
      <xdr:row>22</xdr:row>
      <xdr:rowOff>95249</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47625</xdr:colOff>
      <xdr:row>23</xdr:row>
      <xdr:rowOff>0</xdr:rowOff>
    </xdr:from>
    <xdr:to>
      <xdr:col>10</xdr:col>
      <xdr:colOff>0</xdr:colOff>
      <xdr:row>30</xdr:row>
      <xdr:rowOff>133350</xdr:rowOff>
    </xdr:to>
    <xdr:sp macro="" textlink="">
      <xdr:nvSpPr>
        <xdr:cNvPr id="3" name="ZoneTexte 2"/>
        <xdr:cNvSpPr txBox="1"/>
      </xdr:nvSpPr>
      <xdr:spPr>
        <a:xfrm>
          <a:off x="809625" y="5553075"/>
          <a:ext cx="9696450" cy="146685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baseline="0">
              <a:solidFill>
                <a:schemeClr val="dk1"/>
              </a:solidFill>
              <a:effectLst/>
              <a:latin typeface="Times New Roman" panose="02020603050405020304" pitchFamily="18" charset="0"/>
              <a:ea typeface="+mn-ea"/>
              <a:cs typeface="Times New Roman" panose="02020603050405020304" pitchFamily="18" charset="0"/>
            </a:rPr>
            <a:t>Lecture : en 2016, le niveau de vie (revenu disponible par unité de consommation) de l'ensemble des retraités s’élevait en moyenne à 2 070 euros courants par mois et par unité de consommation, soit 2 130 euros constants 2018. Le revenu disponible d'un ménage de retraités se décompose comme la somme des pensions brutes (1 840 euros par unité de consommation), des revenus du patrimoine (350 euros par unité  de consommation) et des autres revenus (revenus d'activité, prestations logement, minimum vieillesse), soit un revenu total avant prélèvements de 2 480 euros par unité de consommation, dont on retranche les prélèvements sociaux et fiscaux (sont pris en compte ici l'impôt sur le revenu, la taxe d'habitation, la CSG et autres prélèvements sociaux assis sur les pensions et revenus du patrimoine). </a:t>
          </a:r>
          <a:br>
            <a:rPr lang="fr-FR" sz="1000" i="1" baseline="0">
              <a:solidFill>
                <a:schemeClr val="dk1"/>
              </a:solidFill>
              <a:effectLst/>
              <a:latin typeface="Times New Roman" panose="02020603050405020304" pitchFamily="18" charset="0"/>
              <a:ea typeface="+mn-ea"/>
              <a:cs typeface="Times New Roman" panose="02020603050405020304" pitchFamily="18" charset="0"/>
            </a:rPr>
          </a:br>
          <a:r>
            <a:rPr lang="fr-FR" sz="1000" i="1" baseline="0">
              <a:solidFill>
                <a:schemeClr val="dk1"/>
              </a:solidFill>
              <a:effectLst/>
              <a:latin typeface="Times New Roman" panose="02020603050405020304" pitchFamily="18" charset="0"/>
              <a:ea typeface="+mn-ea"/>
              <a:cs typeface="Times New Roman" panose="02020603050405020304" pitchFamily="18" charset="0"/>
            </a:rPr>
            <a:t>Note : (*) Pour la rupture de série en  2012, voir l’encadré méthodologique . </a:t>
          </a:r>
        </a:p>
        <a:p>
          <a:r>
            <a:rPr lang="fr-FR" sz="1000" i="1" baseline="0">
              <a:solidFill>
                <a:schemeClr val="dk1"/>
              </a:solidFill>
              <a:effectLst/>
              <a:latin typeface="Times New Roman" panose="02020603050405020304" pitchFamily="18" charset="0"/>
              <a:ea typeface="+mn-ea"/>
              <a:cs typeface="Times New Roman" panose="02020603050405020304" pitchFamily="18" charset="0"/>
            </a:rPr>
            <a:t>Champ : personnes retraitées vivant en France métropolitaine dans un ménage ordinaire. Les personnes âgées vivant en institution (environ 4 % des retraités) sont hors champ. Un retraité peut vivre avec des personnes en activité, ce qui explique la présence de revenus d'activité dans les ménages de retraités.</a:t>
          </a:r>
        </a:p>
        <a:p>
          <a:r>
            <a:rPr lang="fr-FR" sz="1000" i="1" baseline="0">
              <a:solidFill>
                <a:schemeClr val="dk1"/>
              </a:solidFill>
              <a:effectLst/>
              <a:latin typeface="Times New Roman" panose="02020603050405020304" pitchFamily="18" charset="0"/>
              <a:ea typeface="+mn-ea"/>
              <a:cs typeface="Times New Roman" panose="02020603050405020304" pitchFamily="18" charset="0"/>
            </a:rPr>
            <a:t>Sources : INSEE-DGI, enquêtes Revenus fiscaux rétropolées de 2002 à 2004 ; INSEE-DGFiP-CNAF-CNAV-CCMSA, enquêtes Revenus fiscaux et sociaux de 2005 à 2016.</a:t>
          </a:r>
        </a:p>
      </xdr:txBody>
    </xdr:sp>
    <xdr:clientData/>
  </xdr:twoCellAnchor>
</xdr:wsDr>
</file>

<file path=xl/drawings/drawing39.xml><?xml version="1.0" encoding="utf-8"?>
<c:userShapes xmlns:c="http://schemas.openxmlformats.org/drawingml/2006/chart">
  <cdr:relSizeAnchor xmlns:cdr="http://schemas.openxmlformats.org/drawingml/2006/chartDrawing">
    <cdr:from>
      <cdr:x>0.24362</cdr:x>
      <cdr:y>0.23113</cdr:y>
    </cdr:from>
    <cdr:to>
      <cdr:x>0.2767</cdr:x>
      <cdr:y>0.38916</cdr:y>
    </cdr:to>
    <cdr:sp macro="" textlink="">
      <cdr:nvSpPr>
        <cdr:cNvPr id="3" name="Flèche vers le bas 2"/>
        <cdr:cNvSpPr/>
      </cdr:nvSpPr>
      <cdr:spPr bwMode="auto">
        <a:xfrm xmlns:a="http://schemas.openxmlformats.org/drawingml/2006/main">
          <a:off x="1060450" y="631825"/>
          <a:ext cx="144000" cy="432000"/>
        </a:xfrm>
        <a:prstGeom xmlns:a="http://schemas.openxmlformats.org/drawingml/2006/main" prst="downArrow">
          <a:avLst/>
        </a:prstGeom>
        <a:solidFill xmlns:a="http://schemas.openxmlformats.org/drawingml/2006/main">
          <a:schemeClr val="accent2">
            <a:lumMod val="40000"/>
            <a:lumOff val="60000"/>
          </a:schemeClr>
        </a:solidFill>
        <a:ln xmlns:a="http://schemas.openxmlformats.org/drawingml/2006/main" w="9525" cap="flat" cmpd="sng" algn="ctr">
          <a:solidFill>
            <a:srgbClr val="C00000"/>
          </a:solidFill>
          <a:prstDash val="solid"/>
          <a:round/>
          <a:headEnd type="none" w="med" len="med"/>
          <a:tailEnd type="none" w="med" len="med"/>
        </a:ln>
        <a:effectLst xmlns:a="http://schemas.openxmlformats.org/drawingml/2006/main"/>
        <a:extLst xmlns:a="http://schemas.openxmlformats.org/drawingml/2006/main"/>
      </cdr:spPr>
      <cdr:txBody>
        <a:bodyPr xmlns:a="http://schemas.openxmlformats.org/drawingml/2006/main" wrap="square" lIns="18288" tIns="0" rIns="0" bIns="0"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fr-FR">
            <a:solidFill>
              <a:sysClr val="windowText" lastClr="000000"/>
            </a:solidFill>
          </a:endParaRPr>
        </a:p>
      </cdr:txBody>
    </cdr:sp>
  </cdr:relSizeAnchor>
  <cdr:relSizeAnchor xmlns:cdr="http://schemas.openxmlformats.org/drawingml/2006/chartDrawing">
    <cdr:from>
      <cdr:x>0.25456</cdr:x>
      <cdr:y>0.16376</cdr:y>
    </cdr:from>
    <cdr:to>
      <cdr:x>0.55799</cdr:x>
      <cdr:y>0.3345</cdr:y>
    </cdr:to>
    <cdr:sp macro="" textlink="">
      <cdr:nvSpPr>
        <cdr:cNvPr id="4" name="ZoneTexte 1"/>
        <cdr:cNvSpPr txBox="1"/>
      </cdr:nvSpPr>
      <cdr:spPr>
        <a:xfrm xmlns:a="http://schemas.openxmlformats.org/drawingml/2006/main">
          <a:off x="1108075" y="447676"/>
          <a:ext cx="1320800" cy="466725"/>
        </a:xfrm>
        <a:prstGeom xmlns:a="http://schemas.openxmlformats.org/drawingml/2006/main" prst="rect">
          <a:avLst/>
        </a:prstGeom>
      </cdr:spPr>
      <cdr:txBody>
        <a:bodyPr xmlns:a="http://schemas.openxmlformats.org/drawingml/2006/main" vertOverflow="clip" horzOverflow="clip"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200" b="1">
              <a:solidFill>
                <a:srgbClr val="C00000"/>
              </a:solidFill>
            </a:rPr>
            <a:t>prélèvements </a:t>
          </a:r>
        </a:p>
        <a:p xmlns:a="http://schemas.openxmlformats.org/drawingml/2006/main">
          <a:r>
            <a:rPr lang="fr-FR" sz="1200" b="1">
              <a:solidFill>
                <a:srgbClr val="C00000"/>
              </a:solidFill>
            </a:rPr>
            <a:t>sociaux et fiscaux</a:t>
          </a:r>
        </a:p>
      </cdr:txBody>
    </cdr:sp>
  </cdr:relSizeAnchor>
  <cdr:relSizeAnchor xmlns:cdr="http://schemas.openxmlformats.org/drawingml/2006/chartDrawing">
    <cdr:from>
      <cdr:x>0.20569</cdr:x>
      <cdr:y>0.26132</cdr:y>
    </cdr:from>
    <cdr:to>
      <cdr:x>0.23414</cdr:x>
      <cdr:y>0.7561</cdr:y>
    </cdr:to>
    <cdr:sp macro="" textlink="">
      <cdr:nvSpPr>
        <cdr:cNvPr id="5" name="Flèche vers le bas 4"/>
        <cdr:cNvSpPr/>
      </cdr:nvSpPr>
      <cdr:spPr bwMode="auto">
        <a:xfrm xmlns:a="http://schemas.openxmlformats.org/drawingml/2006/main" rot="10800000" flipH="1">
          <a:off x="895350" y="714376"/>
          <a:ext cx="123824" cy="1352550"/>
        </a:xfrm>
        <a:prstGeom xmlns:a="http://schemas.openxmlformats.org/drawingml/2006/main" prst="downArrow">
          <a:avLst/>
        </a:prstGeom>
        <a:solidFill xmlns:a="http://schemas.openxmlformats.org/drawingml/2006/main">
          <a:srgbClr val="92D050"/>
        </a:solidFill>
        <a:ln xmlns:a="http://schemas.openxmlformats.org/drawingml/2006/main" w="9525" cap="flat" cmpd="sng" algn="ctr">
          <a:solidFill>
            <a:srgbClr val="00B050"/>
          </a:solidFill>
          <a:prstDash val="solid"/>
          <a:round/>
          <a:headEnd type="none" w="med" len="med"/>
          <a:tailEnd type="none" w="med" len="med"/>
        </a:ln>
        <a:effectLst xmlns:a="http://schemas.openxmlformats.org/drawingml/2006/main"/>
        <a:extLst xmlns:a="http://schemas.openxmlformats.org/drawingml/2006/main"/>
      </cdr:spPr>
      <cdr:txBody>
        <a:bodyPr xmlns:a="http://schemas.openxmlformats.org/drawingml/2006/main" wrap="square" lIns="18288" tIns="0" rIns="0" bIns="0"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fr-FR">
            <a:solidFill>
              <a:sysClr val="windowText" lastClr="000000"/>
            </a:solidFill>
          </a:endParaRPr>
        </a:p>
      </cdr:txBody>
    </cdr:sp>
  </cdr:relSizeAnchor>
  <cdr:relSizeAnchor xmlns:cdr="http://schemas.openxmlformats.org/drawingml/2006/chartDrawing">
    <cdr:from>
      <cdr:x>0.2108</cdr:x>
      <cdr:y>0.47851</cdr:y>
    </cdr:from>
    <cdr:to>
      <cdr:x>0.42086</cdr:x>
      <cdr:y>0.64361</cdr:y>
    </cdr:to>
    <cdr:sp macro="" textlink="">
      <cdr:nvSpPr>
        <cdr:cNvPr id="6" name="ZoneTexte 1"/>
        <cdr:cNvSpPr txBox="1"/>
      </cdr:nvSpPr>
      <cdr:spPr>
        <a:xfrm xmlns:a="http://schemas.openxmlformats.org/drawingml/2006/main">
          <a:off x="917575" y="1308100"/>
          <a:ext cx="914400" cy="45133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200" b="1">
              <a:solidFill>
                <a:srgbClr val="00B050"/>
              </a:solidFill>
            </a:rPr>
            <a:t>revenus du patrimoine </a:t>
          </a:r>
        </a:p>
        <a:p xmlns:a="http://schemas.openxmlformats.org/drawingml/2006/main">
          <a:r>
            <a:rPr lang="fr-FR" sz="1200" b="1">
              <a:solidFill>
                <a:srgbClr val="00B050"/>
              </a:solidFill>
            </a:rPr>
            <a:t>&amp; autres revenus</a:t>
          </a:r>
        </a:p>
      </cdr:txBody>
    </cdr:sp>
  </cdr:relSizeAnchor>
</c:userShapes>
</file>

<file path=xl/drawings/drawing4.xml><?xml version="1.0" encoding="utf-8"?>
<xdr:wsDr xmlns:xdr="http://schemas.openxmlformats.org/drawingml/2006/spreadsheetDrawing" xmlns:a="http://schemas.openxmlformats.org/drawingml/2006/main">
  <xdr:twoCellAnchor>
    <xdr:from>
      <xdr:col>1</xdr:col>
      <xdr:colOff>0</xdr:colOff>
      <xdr:row>7</xdr:row>
      <xdr:rowOff>38100</xdr:rowOff>
    </xdr:from>
    <xdr:to>
      <xdr:col>18</xdr:col>
      <xdr:colOff>361950</xdr:colOff>
      <xdr:row>9</xdr:row>
      <xdr:rowOff>95250</xdr:rowOff>
    </xdr:to>
    <xdr:sp macro="" textlink="">
      <xdr:nvSpPr>
        <xdr:cNvPr id="2" name="ZoneTexte 1"/>
        <xdr:cNvSpPr txBox="1"/>
      </xdr:nvSpPr>
      <xdr:spPr>
        <a:xfrm>
          <a:off x="746760" y="1325880"/>
          <a:ext cx="7616190" cy="4076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Champ : résidents en France, retraités de droit direct de l’ensemble des régimes de retraite français légalement obligatoires. </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Source : projections COR – juin 2019.</a:t>
          </a:r>
          <a:endParaRPr lang="fr-FR" sz="10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twoCellAnchor>
    <xdr:from>
      <xdr:col>1</xdr:col>
      <xdr:colOff>952500</xdr:colOff>
      <xdr:row>10</xdr:row>
      <xdr:rowOff>15240</xdr:rowOff>
    </xdr:from>
    <xdr:to>
      <xdr:col>18</xdr:col>
      <xdr:colOff>76200</xdr:colOff>
      <xdr:row>25</xdr:row>
      <xdr:rowOff>91440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3</xdr:col>
      <xdr:colOff>114300</xdr:colOff>
      <xdr:row>7</xdr:row>
      <xdr:rowOff>0</xdr:rowOff>
    </xdr:from>
    <xdr:to>
      <xdr:col>8</xdr:col>
      <xdr:colOff>400050</xdr:colOff>
      <xdr:row>22</xdr:row>
      <xdr:rowOff>28576</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742950</xdr:colOff>
      <xdr:row>23</xdr:row>
      <xdr:rowOff>38100</xdr:rowOff>
    </xdr:from>
    <xdr:to>
      <xdr:col>12</xdr:col>
      <xdr:colOff>0</xdr:colOff>
      <xdr:row>30</xdr:row>
      <xdr:rowOff>9525</xdr:rowOff>
    </xdr:to>
    <xdr:sp macro="" textlink="">
      <xdr:nvSpPr>
        <xdr:cNvPr id="3" name="ZoneTexte 2"/>
        <xdr:cNvSpPr txBox="1"/>
      </xdr:nvSpPr>
      <xdr:spPr>
        <a:xfrm>
          <a:off x="742950" y="4772025"/>
          <a:ext cx="11887200" cy="130492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Lecture : en 2016, le niveau de vie moyen</a:t>
          </a:r>
          <a:r>
            <a:rPr lang="fr-FR" sz="1000" i="1" baseline="0">
              <a:solidFill>
                <a:schemeClr val="dk1"/>
              </a:solidFill>
              <a:effectLst/>
              <a:latin typeface="Times New Roman" panose="02020603050405020304" pitchFamily="18" charset="0"/>
              <a:ea typeface="+mn-ea"/>
              <a:cs typeface="Times New Roman" panose="02020603050405020304" pitchFamily="18" charset="0"/>
            </a:rPr>
            <a:t> des personnes âgées de 60 à 64 ans s'élève à 115,9 % du niveau de vie moyen de l'ensemble de la population. Au sein de cette tranche d'âge, celui des actifs au sens du BIT (en emploi ou au chômage) et celui des retraités inactifs au sens du BIT (hors cumul emploi-retraite) s'élèvent  respectivement à 138,3 % et 108,2 % du niveau de vie moyen de l'ensemble de la population.  Les traits horizontaux en pointillés représentent le niveau de vie moyen de l'ensemble  des actifs et des retraités tous âges confondus, qui s'élèvent respectivement à 106,5% et 105,6 % de celui de l'ensemble de la population. </a:t>
          </a:r>
        </a:p>
        <a:p>
          <a:r>
            <a:rPr lang="fr-FR" sz="1000" i="1">
              <a:solidFill>
                <a:schemeClr val="dk1"/>
              </a:solidFill>
              <a:effectLst/>
              <a:latin typeface="Times New Roman" panose="02020603050405020304" pitchFamily="18" charset="0"/>
              <a:ea typeface="+mn-ea"/>
              <a:cs typeface="Times New Roman" panose="02020603050405020304" pitchFamily="18" charset="0"/>
            </a:rPr>
            <a:t>Note : L'ensemble de la population  comprend  les actifs </a:t>
          </a:r>
          <a:r>
            <a:rPr lang="fr-FR" sz="1000" i="1" baseline="0">
              <a:solidFill>
                <a:schemeClr val="dk1"/>
              </a:solidFill>
              <a:effectLst/>
              <a:latin typeface="Times New Roman" panose="02020603050405020304" pitchFamily="18" charset="0"/>
              <a:ea typeface="+mn-ea"/>
              <a:cs typeface="Times New Roman" panose="02020603050405020304" pitchFamily="18" charset="0"/>
            </a:rPr>
            <a:t>, les retraités, et les inactifs non retraités (enfants, étudiants, femmes au foyer, personnes handicapées  ou invalides, etc.). Ces derniers ont un niveau de vie relativement faible, ce qui  explique que le niveau de vie moyen des actifs comme celui des retraités se situent au-dessus de celui de l'ensemble de la population.</a:t>
          </a:r>
          <a:br>
            <a:rPr lang="fr-FR" sz="1000" i="1" baseline="0">
              <a:solidFill>
                <a:schemeClr val="dk1"/>
              </a:solidFill>
              <a:effectLst/>
              <a:latin typeface="Times New Roman" panose="02020603050405020304" pitchFamily="18" charset="0"/>
              <a:ea typeface="+mn-ea"/>
              <a:cs typeface="Times New Roman" panose="02020603050405020304" pitchFamily="18" charset="0"/>
            </a:rPr>
          </a:br>
          <a:r>
            <a:rPr lang="fr-FR" sz="1000" i="1">
              <a:solidFill>
                <a:schemeClr val="dk1"/>
              </a:solidFill>
              <a:effectLst/>
              <a:latin typeface="Times New Roman" panose="02020603050405020304" pitchFamily="18" charset="0"/>
              <a:ea typeface="+mn-ea"/>
              <a:cs typeface="Times New Roman" panose="02020603050405020304" pitchFamily="18" charset="0"/>
            </a:rPr>
            <a:t>Champ : personnes vivant en France métropolitaine dans un ménage ordinaire dont la personne de référence n'est pas étudiante. Les personnes âgées vivant en institution (environ 4 % des retraités) sont hors champ.</a:t>
          </a:r>
        </a:p>
        <a:p>
          <a:r>
            <a:rPr lang="fr-FR" sz="1000" i="1">
              <a:solidFill>
                <a:schemeClr val="dk1"/>
              </a:solidFill>
              <a:effectLst/>
              <a:latin typeface="Times New Roman" panose="02020603050405020304" pitchFamily="18" charset="0"/>
              <a:ea typeface="+mn-ea"/>
              <a:cs typeface="Times New Roman" panose="02020603050405020304" pitchFamily="18" charset="0"/>
            </a:rPr>
            <a:t>Source : INSEE-DGFiP-CNAF-CNAV-CCMSA, enquêtes Revenus fiscaux et sociaux 2016.</a:t>
          </a:r>
        </a:p>
        <a:p>
          <a:r>
            <a:rPr lang="fr-FR" sz="1000" i="1">
              <a:solidFill>
                <a:schemeClr val="dk1"/>
              </a:solidFill>
              <a:effectLst/>
              <a:latin typeface="Times New Roman" panose="02020603050405020304" pitchFamily="18" charset="0"/>
              <a:ea typeface="+mn-ea"/>
              <a:cs typeface="Times New Roman" panose="02020603050405020304" pitchFamily="18" charset="0"/>
            </a:rPr>
            <a:t>.</a:t>
          </a:r>
          <a:endParaRPr lang="fr-FR" sz="10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wsDr>
</file>

<file path=xl/drawings/drawing41.xml><?xml version="1.0" encoding="utf-8"?>
<c:userShapes xmlns:c="http://schemas.openxmlformats.org/drawingml/2006/chart">
  <cdr:relSizeAnchor xmlns:cdr="http://schemas.openxmlformats.org/drawingml/2006/chartDrawing">
    <cdr:from>
      <cdr:x>0.09514</cdr:x>
      <cdr:y>0.48555</cdr:y>
    </cdr:from>
    <cdr:to>
      <cdr:x>0.9782</cdr:x>
      <cdr:y>0.48555</cdr:y>
    </cdr:to>
    <cdr:cxnSp macro="">
      <cdr:nvCxnSpPr>
        <cdr:cNvPr id="3" name="Connecteur droit 2"/>
        <cdr:cNvCxnSpPr/>
      </cdr:nvCxnSpPr>
      <cdr:spPr>
        <a:xfrm xmlns:a="http://schemas.openxmlformats.org/drawingml/2006/main">
          <a:off x="430468" y="1405973"/>
          <a:ext cx="3995295" cy="0"/>
        </a:xfrm>
        <a:prstGeom xmlns:a="http://schemas.openxmlformats.org/drawingml/2006/main" prst="line">
          <a:avLst/>
        </a:prstGeom>
        <a:ln xmlns:a="http://schemas.openxmlformats.org/drawingml/2006/main" w="25400">
          <a:solidFill>
            <a:schemeClr val="bg1">
              <a:lumMod val="6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0.59771</cdr:x>
      <cdr:y>0.41758</cdr:y>
    </cdr:from>
    <cdr:to>
      <cdr:x>0.98403</cdr:x>
      <cdr:y>0.41776</cdr:y>
    </cdr:to>
    <cdr:cxnSp macro="">
      <cdr:nvCxnSpPr>
        <cdr:cNvPr id="13" name="Connecteur droit 12"/>
        <cdr:cNvCxnSpPr/>
      </cdr:nvCxnSpPr>
      <cdr:spPr>
        <a:xfrm xmlns:a="http://schemas.openxmlformats.org/drawingml/2006/main" flipV="1">
          <a:off x="2465146" y="1209149"/>
          <a:ext cx="1593309" cy="522"/>
        </a:xfrm>
        <a:prstGeom xmlns:a="http://schemas.openxmlformats.org/drawingml/2006/main" prst="line">
          <a:avLst/>
        </a:prstGeom>
        <a:ln xmlns:a="http://schemas.openxmlformats.org/drawingml/2006/main" w="25400">
          <a:solidFill>
            <a:srgbClr val="0070C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0.93584</cdr:x>
      <cdr:y>0.42763</cdr:y>
    </cdr:from>
    <cdr:to>
      <cdr:x>0.97807</cdr:x>
      <cdr:y>0.58926</cdr:y>
    </cdr:to>
    <cdr:cxnSp macro="">
      <cdr:nvCxnSpPr>
        <cdr:cNvPr id="18" name="Connecteur droit avec flèche 17"/>
        <cdr:cNvCxnSpPr/>
      </cdr:nvCxnSpPr>
      <cdr:spPr>
        <a:xfrm xmlns:a="http://schemas.openxmlformats.org/drawingml/2006/main" flipV="1">
          <a:off x="4234108" y="1238253"/>
          <a:ext cx="191066" cy="468000"/>
        </a:xfrm>
        <a:prstGeom xmlns:a="http://schemas.openxmlformats.org/drawingml/2006/main" prst="straightConnector1">
          <a:avLst/>
        </a:prstGeom>
        <a:ln xmlns:a="http://schemas.openxmlformats.org/drawingml/2006/main">
          <a:solidFill>
            <a:srgbClr val="0070C0"/>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0.4997</cdr:x>
      <cdr:y>0.57236</cdr:y>
    </cdr:from>
    <cdr:to>
      <cdr:x>0.91813</cdr:x>
      <cdr:y>0.6546</cdr:y>
    </cdr:to>
    <cdr:sp macro="" textlink="">
      <cdr:nvSpPr>
        <cdr:cNvPr id="19" name="ZoneTexte 18"/>
        <cdr:cNvSpPr txBox="1"/>
      </cdr:nvSpPr>
      <cdr:spPr>
        <a:xfrm xmlns:a="http://schemas.openxmlformats.org/drawingml/2006/main">
          <a:off x="2060923" y="1657329"/>
          <a:ext cx="1725742" cy="238134"/>
        </a:xfrm>
        <a:prstGeom xmlns:a="http://schemas.openxmlformats.org/drawingml/2006/main" prst="rect">
          <a:avLst/>
        </a:prstGeom>
        <a:ln xmlns:a="http://schemas.openxmlformats.org/drawingml/2006/main">
          <a:noFill/>
        </a:ln>
      </cdr:spPr>
      <cdr:txBody>
        <a:bodyPr xmlns:a="http://schemas.openxmlformats.org/drawingml/2006/main" vertOverflow="clip" wrap="none" rtlCol="0"/>
        <a:lstStyle xmlns:a="http://schemas.openxmlformats.org/drawingml/2006/main"/>
        <a:p xmlns:a="http://schemas.openxmlformats.org/drawingml/2006/main">
          <a:r>
            <a:rPr lang="fr-FR" sz="1100" b="1">
              <a:solidFill>
                <a:srgbClr val="0070C0"/>
              </a:solidFill>
            </a:rPr>
            <a:t>niveau de vie moyen des retraités</a:t>
          </a:r>
        </a:p>
      </cdr:txBody>
    </cdr:sp>
  </cdr:relSizeAnchor>
  <cdr:relSizeAnchor xmlns:cdr="http://schemas.openxmlformats.org/drawingml/2006/chartDrawing">
    <cdr:from>
      <cdr:x>0.30385</cdr:x>
      <cdr:y>0.41447</cdr:y>
    </cdr:from>
    <cdr:to>
      <cdr:x>0.71971</cdr:x>
      <cdr:y>0.41575</cdr:y>
    </cdr:to>
    <cdr:cxnSp macro="">
      <cdr:nvCxnSpPr>
        <cdr:cNvPr id="10" name="Connecteur droit 9"/>
        <cdr:cNvCxnSpPr/>
      </cdr:nvCxnSpPr>
      <cdr:spPr>
        <a:xfrm xmlns:a="http://schemas.openxmlformats.org/drawingml/2006/main" flipV="1">
          <a:off x="1253157" y="1200144"/>
          <a:ext cx="1715142" cy="3707"/>
        </a:xfrm>
        <a:prstGeom xmlns:a="http://schemas.openxmlformats.org/drawingml/2006/main" prst="line">
          <a:avLst/>
        </a:prstGeom>
        <a:ln xmlns:a="http://schemas.openxmlformats.org/drawingml/2006/main" w="25400">
          <a:solidFill>
            <a:srgbClr val="C0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0.19703</cdr:x>
      <cdr:y>0.34868</cdr:y>
    </cdr:from>
    <cdr:to>
      <cdr:x>0.29305</cdr:x>
      <cdr:y>0.41085</cdr:y>
    </cdr:to>
    <cdr:cxnSp macro="">
      <cdr:nvCxnSpPr>
        <cdr:cNvPr id="11" name="Connecteur droit avec flèche 10"/>
        <cdr:cNvCxnSpPr/>
      </cdr:nvCxnSpPr>
      <cdr:spPr>
        <a:xfrm xmlns:a="http://schemas.openxmlformats.org/drawingml/2006/main">
          <a:off x="891455" y="1009646"/>
          <a:ext cx="434412" cy="180000"/>
        </a:xfrm>
        <a:prstGeom xmlns:a="http://schemas.openxmlformats.org/drawingml/2006/main" prst="straightConnector1">
          <a:avLst/>
        </a:prstGeom>
        <a:ln xmlns:a="http://schemas.openxmlformats.org/drawingml/2006/main">
          <a:solidFill>
            <a:srgbClr val="C00000"/>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0.11719</cdr:x>
      <cdr:y>0.2807</cdr:y>
    </cdr:from>
    <cdr:to>
      <cdr:x>0.53562</cdr:x>
      <cdr:y>0.36294</cdr:y>
    </cdr:to>
    <cdr:sp macro="" textlink="">
      <cdr:nvSpPr>
        <cdr:cNvPr id="12" name="ZoneTexte 1"/>
        <cdr:cNvSpPr txBox="1"/>
      </cdr:nvSpPr>
      <cdr:spPr>
        <a:xfrm xmlns:a="http://schemas.openxmlformats.org/drawingml/2006/main">
          <a:off x="530218" y="812800"/>
          <a:ext cx="1893135" cy="23813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1">
              <a:solidFill>
                <a:srgbClr val="C00000"/>
              </a:solidFill>
            </a:rPr>
            <a:t>niveau de vie moyen des actifs</a:t>
          </a:r>
        </a:p>
      </cdr:txBody>
    </cdr:sp>
  </cdr:relSizeAnchor>
</c:userShapes>
</file>

<file path=xl/drawings/drawing42.xml><?xml version="1.0" encoding="utf-8"?>
<xdr:wsDr xmlns:xdr="http://schemas.openxmlformats.org/drawingml/2006/spreadsheetDrawing" xmlns:a="http://schemas.openxmlformats.org/drawingml/2006/main">
  <xdr:twoCellAnchor>
    <xdr:from>
      <xdr:col>0</xdr:col>
      <xdr:colOff>742952</xdr:colOff>
      <xdr:row>10</xdr:row>
      <xdr:rowOff>171448</xdr:rowOff>
    </xdr:from>
    <xdr:to>
      <xdr:col>15</xdr:col>
      <xdr:colOff>523876</xdr:colOff>
      <xdr:row>13</xdr:row>
      <xdr:rowOff>142875</xdr:rowOff>
    </xdr:to>
    <xdr:sp macro="" textlink="">
      <xdr:nvSpPr>
        <xdr:cNvPr id="2" name="ZoneTexte 1"/>
        <xdr:cNvSpPr txBox="1"/>
      </xdr:nvSpPr>
      <xdr:spPr>
        <a:xfrm>
          <a:off x="742952" y="2124073"/>
          <a:ext cx="10715624" cy="5429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Lecture : en 2017, la pension nette moyenne de l'ensemble des retraités représentait 65,8 % du revenu d'activité net moyen de l'ensemble des personnes en emploi </a:t>
          </a:r>
        </a:p>
        <a:p>
          <a:r>
            <a:rPr lang="fr-FR" sz="1000" i="1">
              <a:solidFill>
                <a:schemeClr val="dk1"/>
              </a:solidFill>
              <a:effectLst/>
              <a:latin typeface="Times New Roman" panose="02020603050405020304" pitchFamily="18" charset="0"/>
              <a:ea typeface="+mn-ea"/>
              <a:cs typeface="Times New Roman" panose="02020603050405020304" pitchFamily="18" charset="0"/>
            </a:rPr>
            <a:t>Champ :  personnes retraitées de droit direct résidant en France.</a:t>
          </a:r>
        </a:p>
        <a:p>
          <a:r>
            <a:rPr lang="fr-FR" sz="1000" i="1">
              <a:solidFill>
                <a:schemeClr val="dk1"/>
              </a:solidFill>
              <a:effectLst/>
              <a:latin typeface="Times New Roman" panose="02020603050405020304" pitchFamily="18" charset="0"/>
              <a:ea typeface="+mn-ea"/>
              <a:cs typeface="Times New Roman" panose="02020603050405020304" pitchFamily="18" charset="0"/>
            </a:rPr>
            <a:t>Sources : DREES, modèle ANCETRE 2009-2017; INSEE, Comptes Nationaux.</a:t>
          </a:r>
        </a:p>
      </xdr:txBody>
    </xdr:sp>
    <xdr:clientData/>
  </xdr:twoCellAnchor>
  <xdr:twoCellAnchor>
    <xdr:from>
      <xdr:col>3</xdr:col>
      <xdr:colOff>438150</xdr:colOff>
      <xdr:row>17</xdr:row>
      <xdr:rowOff>104775</xdr:rowOff>
    </xdr:from>
    <xdr:to>
      <xdr:col>9</xdr:col>
      <xdr:colOff>247650</xdr:colOff>
      <xdr:row>28</xdr:row>
      <xdr:rowOff>169275</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2</xdr:col>
      <xdr:colOff>114300</xdr:colOff>
      <xdr:row>7</xdr:row>
      <xdr:rowOff>0</xdr:rowOff>
    </xdr:from>
    <xdr:to>
      <xdr:col>6</xdr:col>
      <xdr:colOff>828675</xdr:colOff>
      <xdr:row>19</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47625</xdr:colOff>
      <xdr:row>19</xdr:row>
      <xdr:rowOff>190499</xdr:rowOff>
    </xdr:from>
    <xdr:to>
      <xdr:col>11</xdr:col>
      <xdr:colOff>66675</xdr:colOff>
      <xdr:row>26</xdr:row>
      <xdr:rowOff>180974</xdr:rowOff>
    </xdr:to>
    <xdr:sp macro="" textlink="">
      <xdr:nvSpPr>
        <xdr:cNvPr id="3" name="ZoneTexte 2"/>
        <xdr:cNvSpPr txBox="1"/>
      </xdr:nvSpPr>
      <xdr:spPr>
        <a:xfrm>
          <a:off x="809625" y="4162424"/>
          <a:ext cx="10620375" cy="132397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baseline="0">
              <a:solidFill>
                <a:schemeClr val="dk1"/>
              </a:solidFill>
              <a:effectLst/>
              <a:latin typeface="Times New Roman" panose="02020603050405020304" pitchFamily="18" charset="0"/>
              <a:ea typeface="+mn-ea"/>
              <a:cs typeface="Times New Roman" panose="02020603050405020304" pitchFamily="18" charset="0"/>
            </a:rPr>
            <a:t>Lecture : en 2016, le niveau de vie moyen de l'ensemble des retraités s’élevait à 2 070 euros courants par mois et par unité de consommation, soit 2 130 euros constants 2018. </a:t>
          </a:r>
          <a:br>
            <a:rPr lang="fr-FR" sz="1000" i="1" baseline="0">
              <a:solidFill>
                <a:schemeClr val="dk1"/>
              </a:solidFill>
              <a:effectLst/>
              <a:latin typeface="Times New Roman" panose="02020603050405020304" pitchFamily="18" charset="0"/>
              <a:ea typeface="+mn-ea"/>
              <a:cs typeface="Times New Roman" panose="02020603050405020304" pitchFamily="18" charset="0"/>
            </a:rPr>
          </a:br>
          <a:r>
            <a:rPr lang="fr-FR" sz="1000" i="1" baseline="0">
              <a:solidFill>
                <a:schemeClr val="dk1"/>
              </a:solidFill>
              <a:effectLst/>
              <a:latin typeface="Times New Roman" panose="02020603050405020304" pitchFamily="18" charset="0"/>
              <a:ea typeface="+mn-ea"/>
              <a:cs typeface="Times New Roman" panose="02020603050405020304" pitchFamily="18" charset="0"/>
            </a:rPr>
            <a:t>Notes : Cette figure présente le numérateur et le dénominateur du rapport  "niveau de vie des retraités rapporté à celui de l'ensemble de la population " présenté dans la figure 2.22b.</a:t>
          </a:r>
        </a:p>
        <a:p>
          <a:r>
            <a:rPr lang="fr-FR" sz="1000" i="1" baseline="0">
              <a:solidFill>
                <a:schemeClr val="dk1"/>
              </a:solidFill>
              <a:effectLst/>
              <a:latin typeface="Times New Roman" panose="02020603050405020304" pitchFamily="18" charset="0"/>
              <a:ea typeface="+mn-ea"/>
              <a:cs typeface="Times New Roman" panose="02020603050405020304" pitchFamily="18" charset="0"/>
            </a:rPr>
            <a:t>(*) Pour la rupture de série en  2012, voir l’encadré méthodologique . </a:t>
          </a:r>
        </a:p>
        <a:p>
          <a:r>
            <a:rPr lang="fr-FR" sz="1000" i="1" baseline="0">
              <a:solidFill>
                <a:schemeClr val="dk1"/>
              </a:solidFill>
              <a:effectLst/>
              <a:latin typeface="Times New Roman" panose="02020603050405020304" pitchFamily="18" charset="0"/>
              <a:ea typeface="+mn-ea"/>
              <a:cs typeface="Times New Roman" panose="02020603050405020304" pitchFamily="18" charset="0"/>
            </a:rPr>
            <a:t>L'ensemble de la population  comprend  les actifs au sens du BIT (en emploi ou au chômage), les retraités inactifs au sens du BIT (hors cumul emploi-retraite), et les inactifs non retraités (enfants, étudiants, femmes au foyer, personnes handicapées  ou invalides, etc.). Ces derniers ont un niveau de vie relativement faible, ce qui  explique que le niveau de vie moyen des actifs comme celui des retraités se situent au-dessus de celui de l'ensemble de la population.</a:t>
          </a:r>
        </a:p>
        <a:p>
          <a:r>
            <a:rPr lang="fr-FR" sz="1000" i="1" baseline="0">
              <a:solidFill>
                <a:schemeClr val="dk1"/>
              </a:solidFill>
              <a:effectLst/>
              <a:latin typeface="Times New Roman" panose="02020603050405020304" pitchFamily="18" charset="0"/>
              <a:ea typeface="+mn-ea"/>
              <a:cs typeface="Times New Roman" panose="02020603050405020304" pitchFamily="18" charset="0"/>
            </a:rPr>
            <a:t>Champ : personnes vivant en France métropolitaine dans un ménage ordinaire. Les personnes âgées vivant en institution (environ 4 % des retraités) sont hors champ.</a:t>
          </a:r>
        </a:p>
        <a:p>
          <a:r>
            <a:rPr lang="fr-FR" sz="1000" i="1" baseline="0">
              <a:solidFill>
                <a:schemeClr val="dk1"/>
              </a:solidFill>
              <a:effectLst/>
              <a:latin typeface="Times New Roman" panose="02020603050405020304" pitchFamily="18" charset="0"/>
              <a:ea typeface="+mn-ea"/>
              <a:cs typeface="Times New Roman" panose="02020603050405020304" pitchFamily="18" charset="0"/>
            </a:rPr>
            <a:t>Sources : INSEE-DGI, enquêtes Revenus fiscaux rétropolées de 1996 à 2004 ; INSEE-DGFiP-CNAF-CNAV-CCMSA, enquêtes Revenus fiscaux et sociaux de 2005 à 2016.</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742951</xdr:colOff>
      <xdr:row>7</xdr:row>
      <xdr:rowOff>171448</xdr:rowOff>
    </xdr:from>
    <xdr:to>
      <xdr:col>24</xdr:col>
      <xdr:colOff>47625</xdr:colOff>
      <xdr:row>14</xdr:row>
      <xdr:rowOff>0</xdr:rowOff>
    </xdr:to>
    <xdr:sp macro="" textlink="">
      <xdr:nvSpPr>
        <xdr:cNvPr id="2" name="ZoneTexte 1"/>
        <xdr:cNvSpPr txBox="1"/>
      </xdr:nvSpPr>
      <xdr:spPr>
        <a:xfrm>
          <a:off x="742951" y="1543048"/>
          <a:ext cx="15468599" cy="11620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Lecture : en 2016, le niveau de vie moyen de l'ensemble des retraités représentait 105,6 % de celui de l’ensemble de la population. </a:t>
          </a:r>
        </a:p>
        <a:p>
          <a:r>
            <a:rPr lang="fr-FR" sz="1000" i="1">
              <a:solidFill>
                <a:schemeClr val="dk1"/>
              </a:solidFill>
              <a:effectLst/>
              <a:latin typeface="Times New Roman" panose="02020603050405020304" pitchFamily="18" charset="0"/>
              <a:ea typeface="+mn-ea"/>
              <a:cs typeface="Times New Roman" panose="02020603050405020304" pitchFamily="18" charset="0"/>
            </a:rPr>
            <a:t>Note : le niveau de vie d’une personne désigne le revenu disponible par unité de consommation, calculé en rapportant le revenu disponible du ménage auquel appartient cette personne (somme de tous les revenus du ménage, y compris prestations sociales et revenus du patrimoine, nets d’impôts directs et de prélèvements sociaux) au nombre d’unités de consommation du ménage (1 unité pour le premier adulte du ménage, 0,5 unité par adulte supplémentaire ou par enfant de 14 ans et plus, 0,3 unité par enfant de moins de 14 ans). Les loyers imputés aux propriétaires ne sont pas pris en compte.</a:t>
          </a:r>
        </a:p>
        <a:p>
          <a:r>
            <a:rPr lang="fr-FR" sz="1000" i="1">
              <a:solidFill>
                <a:schemeClr val="dk1"/>
              </a:solidFill>
              <a:effectLst/>
              <a:latin typeface="Times New Roman" panose="02020603050405020304" pitchFamily="18" charset="0"/>
              <a:ea typeface="+mn-ea"/>
              <a:cs typeface="Times New Roman" panose="02020603050405020304" pitchFamily="18" charset="0"/>
            </a:rPr>
            <a:t>(*) Pour la rupture de série en 2012, voir l’encadré méthodologique . </a:t>
          </a:r>
        </a:p>
        <a:p>
          <a:r>
            <a:rPr lang="fr-FR" sz="1000" i="1">
              <a:solidFill>
                <a:schemeClr val="dk1"/>
              </a:solidFill>
              <a:effectLst/>
              <a:latin typeface="Times New Roman" panose="02020603050405020304" pitchFamily="18" charset="0"/>
              <a:ea typeface="+mn-ea"/>
              <a:cs typeface="Times New Roman" panose="02020603050405020304" pitchFamily="18" charset="0"/>
            </a:rPr>
            <a:t>Champ : pour le niveau de vie moyen, personnes retraitées, inactives au sens BIT (les cumulants emploi-retraite sont hors champ), vivant en France métropolitaine dans un ménage ordinaire  (les personnes âgées vivant en institution, qui représentent environ 4% des retraités, sont hors champ).</a:t>
          </a:r>
        </a:p>
        <a:p>
          <a:r>
            <a:rPr lang="fr-FR" sz="1000" i="1">
              <a:solidFill>
                <a:schemeClr val="dk1"/>
              </a:solidFill>
              <a:effectLst/>
              <a:latin typeface="Times New Roman" panose="02020603050405020304" pitchFamily="18" charset="0"/>
              <a:ea typeface="+mn-ea"/>
              <a:cs typeface="Times New Roman" panose="02020603050405020304" pitchFamily="18" charset="0"/>
            </a:rPr>
            <a:t>Sources : INSEE-DGI, enquêtes Revenus fiscaux rétropolées de 1996 à 2004 ; INSEE-DGFiP-CNAF-CNAV-CCMSA, enquêtes Revenus fiscaux et sociaux de 2005 à 2016 .</a:t>
          </a:r>
        </a:p>
      </xdr:txBody>
    </xdr:sp>
    <xdr:clientData/>
  </xdr:twoCellAnchor>
  <xdr:twoCellAnchor>
    <xdr:from>
      <xdr:col>9</xdr:col>
      <xdr:colOff>571500</xdr:colOff>
      <xdr:row>17</xdr:row>
      <xdr:rowOff>114300</xdr:rowOff>
    </xdr:from>
    <xdr:to>
      <xdr:col>16</xdr:col>
      <xdr:colOff>9525</xdr:colOff>
      <xdr:row>28</xdr:row>
      <xdr:rowOff>178800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1</xdr:col>
      <xdr:colOff>0</xdr:colOff>
      <xdr:row>15</xdr:row>
      <xdr:rowOff>0</xdr:rowOff>
    </xdr:from>
    <xdr:to>
      <xdr:col>10</xdr:col>
      <xdr:colOff>381000</xdr:colOff>
      <xdr:row>17</xdr:row>
      <xdr:rowOff>47625</xdr:rowOff>
    </xdr:to>
    <xdr:sp macro="" textlink="">
      <xdr:nvSpPr>
        <xdr:cNvPr id="2" name="ZoneTexte 1"/>
        <xdr:cNvSpPr txBox="1"/>
      </xdr:nvSpPr>
      <xdr:spPr>
        <a:xfrm>
          <a:off x="762000" y="2905125"/>
          <a:ext cx="10591800" cy="428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Champ : pour la pension nette moyenne, personnes retraitées vivant en France</a:t>
          </a:r>
          <a:r>
            <a:rPr lang="fr-FR" sz="1000" i="1" baseline="0">
              <a:solidFill>
                <a:schemeClr val="dk1"/>
              </a:solidFill>
              <a:effectLst/>
              <a:latin typeface="Times New Roman" panose="02020603050405020304" pitchFamily="18" charset="0"/>
              <a:ea typeface="+mn-ea"/>
              <a:cs typeface="Times New Roman" panose="02020603050405020304" pitchFamily="18" charset="0"/>
            </a:rPr>
            <a:t> ; pour le revenu net moyen d'activité, personnes en emploi.</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Sources : DREES, modèle ANCETRE 2009-2017; INSEE, Comptes Nationaux ; projections COR – juin 2019. </a:t>
          </a:r>
        </a:p>
      </xdr:txBody>
    </xdr:sp>
    <xdr:clientData/>
  </xdr:twoCellAnchor>
  <xdr:twoCellAnchor>
    <xdr:from>
      <xdr:col>3</xdr:col>
      <xdr:colOff>57150</xdr:colOff>
      <xdr:row>22</xdr:row>
      <xdr:rowOff>57149</xdr:rowOff>
    </xdr:from>
    <xdr:to>
      <xdr:col>8</xdr:col>
      <xdr:colOff>57149</xdr:colOff>
      <xdr:row>37</xdr:row>
      <xdr:rowOff>66675</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28575</xdr:colOff>
      <xdr:row>22</xdr:row>
      <xdr:rowOff>38098</xdr:rowOff>
    </xdr:from>
    <xdr:to>
      <xdr:col>15</xdr:col>
      <xdr:colOff>657225</xdr:colOff>
      <xdr:row>37</xdr:row>
      <xdr:rowOff>38100</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1</xdr:col>
      <xdr:colOff>9524</xdr:colOff>
      <xdr:row>9</xdr:row>
      <xdr:rowOff>180976</xdr:rowOff>
    </xdr:from>
    <xdr:to>
      <xdr:col>5</xdr:col>
      <xdr:colOff>180975</xdr:colOff>
      <xdr:row>14</xdr:row>
      <xdr:rowOff>104776</xdr:rowOff>
    </xdr:to>
    <xdr:sp macro="" textlink="">
      <xdr:nvSpPr>
        <xdr:cNvPr id="2" name="ZoneTexte 1"/>
        <xdr:cNvSpPr txBox="1"/>
      </xdr:nvSpPr>
      <xdr:spPr>
        <a:xfrm>
          <a:off x="771524" y="1933576"/>
          <a:ext cx="6724651" cy="87630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latin typeface="Times New Roman" pitchFamily="18" charset="0"/>
              <a:ea typeface="+mn-ea"/>
              <a:cs typeface="Times New Roman" pitchFamily="18" charset="0"/>
            </a:rPr>
            <a:t>Lecture : en 2017, dernière année observée, la pension nette moyenne de l'ensemble des retraités représentait 65,8 % du revenu d'activité net moyen de l'ensemble des personnes en emploi.</a:t>
          </a:r>
        </a:p>
        <a:p>
          <a:r>
            <a:rPr lang="fr-FR" sz="1000" i="1">
              <a:solidFill>
                <a:schemeClr val="dk1"/>
              </a:solidFill>
              <a:latin typeface="Times New Roman" pitchFamily="18" charset="0"/>
              <a:ea typeface="+mn-ea"/>
              <a:cs typeface="Times New Roman" pitchFamily="18" charset="0"/>
            </a:rPr>
            <a:t>Note : La pension nette</a:t>
          </a:r>
          <a:r>
            <a:rPr lang="fr-FR" sz="1000" i="1" baseline="0">
              <a:solidFill>
                <a:schemeClr val="dk1"/>
              </a:solidFill>
              <a:latin typeface="Times New Roman" pitchFamily="18" charset="0"/>
              <a:ea typeface="+mn-ea"/>
              <a:cs typeface="Times New Roman" pitchFamily="18" charset="0"/>
            </a:rPr>
            <a:t> relative correspond au </a:t>
          </a:r>
          <a:r>
            <a:rPr lang="fr-FR" sz="1000" i="1">
              <a:solidFill>
                <a:schemeClr val="dk1"/>
              </a:solidFill>
              <a:latin typeface="Times New Roman" pitchFamily="18" charset="0"/>
              <a:ea typeface="+mn-ea"/>
              <a:cs typeface="Times New Roman" pitchFamily="18" charset="0"/>
            </a:rPr>
            <a:t>ratio présenté dans la figure</a:t>
          </a:r>
          <a:r>
            <a:rPr lang="fr-FR" sz="1000" i="1" baseline="0">
              <a:solidFill>
                <a:schemeClr val="dk1"/>
              </a:solidFill>
              <a:latin typeface="Times New Roman" pitchFamily="18" charset="0"/>
              <a:ea typeface="+mn-ea"/>
              <a:cs typeface="Times New Roman" pitchFamily="18" charset="0"/>
            </a:rPr>
            <a:t> 2.39, que l'on projette ici à l'horizon 2070. </a:t>
          </a:r>
          <a:br>
            <a:rPr lang="fr-FR" sz="1000" i="1" baseline="0">
              <a:solidFill>
                <a:schemeClr val="dk1"/>
              </a:solidFill>
              <a:latin typeface="Times New Roman" pitchFamily="18" charset="0"/>
              <a:ea typeface="+mn-ea"/>
              <a:cs typeface="Times New Roman" pitchFamily="18" charset="0"/>
            </a:rPr>
          </a:br>
          <a:r>
            <a:rPr lang="fr-FR" sz="1000" i="1" baseline="0">
              <a:solidFill>
                <a:schemeClr val="dk1"/>
              </a:solidFill>
              <a:latin typeface="Times New Roman" pitchFamily="18" charset="0"/>
              <a:ea typeface="+mn-ea"/>
              <a:cs typeface="Times New Roman" pitchFamily="18" charset="0"/>
            </a:rPr>
            <a:t>Le numérateur et le dénominateur de ce ratio sont présentés dans la figure 2.42.</a:t>
          </a:r>
          <a:br>
            <a:rPr lang="fr-FR" sz="1000" i="1" baseline="0">
              <a:solidFill>
                <a:schemeClr val="dk1"/>
              </a:solidFill>
              <a:latin typeface="Times New Roman" pitchFamily="18" charset="0"/>
              <a:ea typeface="+mn-ea"/>
              <a:cs typeface="Times New Roman" pitchFamily="18" charset="0"/>
            </a:rPr>
          </a:br>
          <a:r>
            <a:rPr lang="fr-FR" sz="1000" i="1">
              <a:solidFill>
                <a:schemeClr val="dk1"/>
              </a:solidFill>
              <a:latin typeface="Times New Roman" pitchFamily="18" charset="0"/>
              <a:ea typeface="+mn-ea"/>
              <a:cs typeface="Times New Roman" pitchFamily="18" charset="0"/>
            </a:rPr>
            <a:t>Sources : DREES, modèle ANCETRE 2009-2017; INSEE, Comptes Nationaux ; projections COR – juin 2019.</a:t>
          </a:r>
          <a:endParaRPr lang="fr-FR" sz="800" i="1">
            <a:solidFill>
              <a:schemeClr val="dk1"/>
            </a:solidFill>
            <a:effectLst/>
            <a:latin typeface="Times New Roman" pitchFamily="18" charset="0"/>
            <a:ea typeface="+mn-ea"/>
            <a:cs typeface="Times New Roman" pitchFamily="18" charset="0"/>
          </a:endParaRPr>
        </a:p>
      </xdr:txBody>
    </xdr:sp>
    <xdr:clientData/>
  </xdr:twoCellAnchor>
  <xdr:twoCellAnchor>
    <xdr:from>
      <xdr:col>3</xdr:col>
      <xdr:colOff>9525</xdr:colOff>
      <xdr:row>16</xdr:row>
      <xdr:rowOff>390524</xdr:rowOff>
    </xdr:from>
    <xdr:to>
      <xdr:col>7</xdr:col>
      <xdr:colOff>733424</xdr:colOff>
      <xdr:row>29</xdr:row>
      <xdr:rowOff>9524</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0</xdr:col>
      <xdr:colOff>761999</xdr:colOff>
      <xdr:row>10</xdr:row>
      <xdr:rowOff>38100</xdr:rowOff>
    </xdr:from>
    <xdr:to>
      <xdr:col>3</xdr:col>
      <xdr:colOff>733425</xdr:colOff>
      <xdr:row>15</xdr:row>
      <xdr:rowOff>171450</xdr:rowOff>
    </xdr:to>
    <xdr:sp macro="" textlink="">
      <xdr:nvSpPr>
        <xdr:cNvPr id="2" name="ZoneTexte 1"/>
        <xdr:cNvSpPr txBox="1"/>
      </xdr:nvSpPr>
      <xdr:spPr>
        <a:xfrm>
          <a:off x="761999" y="1981200"/>
          <a:ext cx="5781676" cy="128587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Lecture : en 2016, dernière année observée, le niveau de vie moyen de l'ensemble des retraités représentait 105,6 % de celui de l’ensemble de la population. </a:t>
          </a:r>
        </a:p>
        <a:p>
          <a:r>
            <a:rPr lang="fr-FR" sz="1000" i="1">
              <a:solidFill>
                <a:schemeClr val="dk1"/>
              </a:solidFill>
              <a:effectLst/>
              <a:latin typeface="Times New Roman" panose="02020603050405020304" pitchFamily="18" charset="0"/>
              <a:ea typeface="+mn-ea"/>
              <a:cs typeface="Times New Roman" panose="02020603050405020304" pitchFamily="18" charset="0"/>
            </a:rPr>
            <a:t>Note et champ : on projette l'indicateur de niveau de vie relatif présenté  dans la</a:t>
          </a:r>
          <a:r>
            <a:rPr lang="fr-FR" sz="1000" i="1">
              <a:solidFill>
                <a:sysClr val="windowText" lastClr="000000"/>
              </a:solidFill>
              <a:effectLst/>
              <a:latin typeface="Times New Roman" panose="02020603050405020304" pitchFamily="18" charset="0"/>
              <a:ea typeface="+mn-ea"/>
              <a:cs typeface="Times New Roman" panose="02020603050405020304" pitchFamily="18" charset="0"/>
            </a:rPr>
            <a:t> figure 2.41 (voir cette figure pour le champ) ; o</a:t>
          </a:r>
          <a:r>
            <a:rPr lang="fr-FR" sz="1000" i="1">
              <a:solidFill>
                <a:schemeClr val="dk1"/>
              </a:solidFill>
              <a:effectLst/>
              <a:latin typeface="Times New Roman" panose="02020603050405020304" pitchFamily="18" charset="0"/>
              <a:ea typeface="+mn-ea"/>
              <a:cs typeface="Times New Roman" panose="02020603050405020304" pitchFamily="18" charset="0"/>
            </a:rPr>
            <a:t>n présente</a:t>
          </a:r>
          <a:r>
            <a:rPr lang="fr-FR" sz="1000" i="1" baseline="0">
              <a:solidFill>
                <a:schemeClr val="dk1"/>
              </a:solidFill>
              <a:effectLst/>
              <a:latin typeface="Times New Roman" panose="02020603050405020304" pitchFamily="18" charset="0"/>
              <a:ea typeface="+mn-ea"/>
              <a:cs typeface="Times New Roman" panose="02020603050405020304" pitchFamily="18" charset="0"/>
            </a:rPr>
            <a:t> également les données observées des anciennes enquêtes Revenus fiscaux effectuées environ tous les cinq ans de 1970 à 1996.</a:t>
          </a:r>
        </a:p>
        <a:p>
          <a:r>
            <a:rPr lang="fr-FR" sz="1000" i="1">
              <a:solidFill>
                <a:schemeClr val="dk1"/>
              </a:solidFill>
              <a:effectLst/>
              <a:latin typeface="Times New Roman" panose="02020603050405020304" pitchFamily="18" charset="0"/>
              <a:ea typeface="+mn-ea"/>
              <a:cs typeface="Times New Roman" panose="02020603050405020304" pitchFamily="18" charset="0"/>
            </a:rPr>
            <a:t>Sources : INSEE-DGI,</a:t>
          </a:r>
          <a:r>
            <a:rPr lang="fr-FR" sz="1000" i="1" baseline="0">
              <a:solidFill>
                <a:schemeClr val="dk1"/>
              </a:solidFill>
              <a:effectLst/>
              <a:latin typeface="Times New Roman" panose="02020603050405020304" pitchFamily="18" charset="0"/>
              <a:ea typeface="+mn-ea"/>
              <a:cs typeface="Times New Roman" panose="02020603050405020304" pitchFamily="18" charset="0"/>
            </a:rPr>
            <a:t> </a:t>
          </a:r>
          <a:r>
            <a:rPr lang="fr-FR" sz="1000" i="1">
              <a:solidFill>
                <a:schemeClr val="dk1"/>
              </a:solidFill>
              <a:effectLst/>
              <a:latin typeface="Times New Roman" panose="02020603050405020304" pitchFamily="18" charset="0"/>
              <a:ea typeface="+mn-ea"/>
              <a:cs typeface="Times New Roman" panose="02020603050405020304" pitchFamily="18" charset="0"/>
            </a:rPr>
            <a:t>enquêtes Revenus fiscaux 1970 à 1996</a:t>
          </a:r>
          <a:r>
            <a:rPr lang="fr-FR" sz="1000" i="1" baseline="0">
              <a:solidFill>
                <a:schemeClr val="dk1"/>
              </a:solidFill>
              <a:effectLst/>
              <a:latin typeface="Times New Roman" panose="02020603050405020304" pitchFamily="18" charset="0"/>
              <a:ea typeface="+mn-ea"/>
              <a:cs typeface="Times New Roman" panose="02020603050405020304" pitchFamily="18" charset="0"/>
            </a:rPr>
            <a:t> </a:t>
          </a:r>
          <a:r>
            <a:rPr lang="fr-FR" sz="1000" i="1">
              <a:solidFill>
                <a:schemeClr val="dk1"/>
              </a:solidFill>
              <a:effectLst/>
              <a:latin typeface="Times New Roman" panose="02020603050405020304" pitchFamily="18" charset="0"/>
              <a:ea typeface="+mn-ea"/>
              <a:cs typeface="Times New Roman" panose="02020603050405020304" pitchFamily="18" charset="0"/>
            </a:rPr>
            <a:t>;</a:t>
          </a:r>
          <a:r>
            <a:rPr lang="fr-FR" sz="1000" i="1" baseline="0">
              <a:solidFill>
                <a:schemeClr val="dk1"/>
              </a:solidFill>
              <a:effectLst/>
              <a:latin typeface="Times New Roman" panose="02020603050405020304" pitchFamily="18" charset="0"/>
              <a:ea typeface="+mn-ea"/>
              <a:cs typeface="Times New Roman" panose="02020603050405020304" pitchFamily="18" charset="0"/>
            </a:rPr>
            <a:t> </a:t>
          </a:r>
          <a:r>
            <a:rPr lang="fr-FR" sz="1000" i="1">
              <a:solidFill>
                <a:schemeClr val="dk1"/>
              </a:solidFill>
              <a:effectLst/>
              <a:latin typeface="Times New Roman" panose="02020603050405020304" pitchFamily="18" charset="0"/>
              <a:ea typeface="+mn-ea"/>
              <a:cs typeface="Times New Roman" panose="02020603050405020304" pitchFamily="18" charset="0"/>
            </a:rPr>
            <a:t>INSEE-DGI, enquêtes Revenus fiscaux rétropolées de 1996 à 2004 ; INSEE-DGFiP-CNAF-CNAV-CCMSA, enquêtes Revenus fiscaux et sociaux de 2005 à 2016</a:t>
          </a:r>
          <a:r>
            <a:rPr lang="fr-FR" sz="1000" i="1" baseline="0">
              <a:solidFill>
                <a:schemeClr val="dk1"/>
              </a:solidFill>
              <a:effectLst/>
              <a:latin typeface="Times New Roman" panose="02020603050405020304" pitchFamily="18" charset="0"/>
              <a:ea typeface="+mn-ea"/>
              <a:cs typeface="Times New Roman" panose="02020603050405020304" pitchFamily="18" charset="0"/>
            </a:rPr>
            <a:t> </a:t>
          </a:r>
          <a:r>
            <a:rPr lang="fr-FR" sz="1000" i="1">
              <a:solidFill>
                <a:schemeClr val="dk1"/>
              </a:solidFill>
              <a:effectLst/>
              <a:latin typeface="Times New Roman" panose="02020603050405020304" pitchFamily="18" charset="0"/>
              <a:ea typeface="+mn-ea"/>
              <a:cs typeface="Times New Roman" panose="02020603050405020304" pitchFamily="18" charset="0"/>
            </a:rPr>
            <a:t>; projections COR – juin 2019 ; INSEE, modèle DESTINIE.</a:t>
          </a:r>
        </a:p>
      </xdr:txBody>
    </xdr:sp>
    <xdr:clientData/>
  </xdr:twoCellAnchor>
  <xdr:twoCellAnchor>
    <xdr:from>
      <xdr:col>4</xdr:col>
      <xdr:colOff>161925</xdr:colOff>
      <xdr:row>11</xdr:row>
      <xdr:rowOff>76199</xdr:rowOff>
    </xdr:from>
    <xdr:to>
      <xdr:col>10</xdr:col>
      <xdr:colOff>0</xdr:colOff>
      <xdr:row>23</xdr:row>
      <xdr:rowOff>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c:userShapes xmlns:c="http://schemas.openxmlformats.org/drawingml/2006/chart">
  <cdr:relSizeAnchor xmlns:cdr="http://schemas.openxmlformats.org/drawingml/2006/chartDrawing">
    <cdr:from>
      <cdr:x>0.34607</cdr:x>
      <cdr:y>0.2444</cdr:y>
    </cdr:from>
    <cdr:to>
      <cdr:x>0.58531</cdr:x>
      <cdr:y>0.37869</cdr:y>
    </cdr:to>
    <cdr:sp macro="" textlink="">
      <cdr:nvSpPr>
        <cdr:cNvPr id="3" name="ZoneTexte 18"/>
        <cdr:cNvSpPr txBox="1"/>
      </cdr:nvSpPr>
      <cdr:spPr>
        <a:xfrm xmlns:a="http://schemas.openxmlformats.org/drawingml/2006/main">
          <a:off x="1526173" y="540084"/>
          <a:ext cx="1055102" cy="296741"/>
        </a:xfrm>
        <a:prstGeom xmlns:a="http://schemas.openxmlformats.org/drawingml/2006/main" prst="rect">
          <a:avLst/>
        </a:prstGeom>
        <a:solidFill xmlns:a="http://schemas.openxmlformats.org/drawingml/2006/main">
          <a:schemeClr val="bg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fr-FR" sz="1000" b="1">
              <a:solidFill>
                <a:schemeClr val="bg1">
                  <a:lumMod val="50000"/>
                </a:schemeClr>
              </a:solidFill>
            </a:rPr>
            <a:t>ruptures de série </a:t>
          </a:r>
          <a:br>
            <a:rPr lang="fr-FR" sz="1000" b="1">
              <a:solidFill>
                <a:schemeClr val="bg1">
                  <a:lumMod val="50000"/>
                </a:schemeClr>
              </a:solidFill>
            </a:rPr>
          </a:br>
          <a:r>
            <a:rPr lang="fr-FR" sz="1000" b="1">
              <a:solidFill>
                <a:schemeClr val="bg1">
                  <a:lumMod val="50000"/>
                </a:schemeClr>
              </a:solidFill>
            </a:rPr>
            <a:t>en 1996 et en 2012</a:t>
          </a:r>
        </a:p>
      </cdr:txBody>
    </cdr:sp>
  </cdr:relSizeAnchor>
  <cdr:relSizeAnchor xmlns:cdr="http://schemas.openxmlformats.org/drawingml/2006/chartDrawing">
    <cdr:from>
      <cdr:x>0.34148</cdr:x>
      <cdr:y>0.08371</cdr:y>
    </cdr:from>
    <cdr:to>
      <cdr:x>0.34148</cdr:x>
      <cdr:y>0.33802</cdr:y>
    </cdr:to>
    <cdr:cxnSp macro="">
      <cdr:nvCxnSpPr>
        <cdr:cNvPr id="4" name="Connecteur droit 3"/>
        <cdr:cNvCxnSpPr/>
      </cdr:nvCxnSpPr>
      <cdr:spPr>
        <a:xfrm xmlns:a="http://schemas.openxmlformats.org/drawingml/2006/main">
          <a:off x="1505952" y="184987"/>
          <a:ext cx="1" cy="561975"/>
        </a:xfrm>
        <a:prstGeom xmlns:a="http://schemas.openxmlformats.org/drawingml/2006/main" prst="line">
          <a:avLst/>
        </a:prstGeom>
        <a:ln xmlns:a="http://schemas.openxmlformats.org/drawingml/2006/main">
          <a:solidFill>
            <a:schemeClr val="bg1">
              <a:lumMod val="50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0.46861</cdr:x>
      <cdr:y>0.05067</cdr:y>
    </cdr:from>
    <cdr:to>
      <cdr:x>0.47005</cdr:x>
      <cdr:y>0.23888</cdr:y>
    </cdr:to>
    <cdr:cxnSp macro="">
      <cdr:nvCxnSpPr>
        <cdr:cNvPr id="9" name="Connecteur droit 8"/>
        <cdr:cNvCxnSpPr/>
      </cdr:nvCxnSpPr>
      <cdr:spPr>
        <a:xfrm xmlns:a="http://schemas.openxmlformats.org/drawingml/2006/main">
          <a:off x="2066592" y="111960"/>
          <a:ext cx="6349" cy="415926"/>
        </a:xfrm>
        <a:prstGeom xmlns:a="http://schemas.openxmlformats.org/drawingml/2006/main" prst="line">
          <a:avLst/>
        </a:prstGeom>
        <a:ln xmlns:a="http://schemas.openxmlformats.org/drawingml/2006/main">
          <a:solidFill>
            <a:schemeClr val="bg1">
              <a:lumMod val="50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9.xml><?xml version="1.0" encoding="utf-8"?>
<xdr:wsDr xmlns:xdr="http://schemas.openxmlformats.org/drawingml/2006/spreadsheetDrawing" xmlns:a="http://schemas.openxmlformats.org/drawingml/2006/main">
  <xdr:twoCellAnchor>
    <xdr:from>
      <xdr:col>8</xdr:col>
      <xdr:colOff>19050</xdr:colOff>
      <xdr:row>4</xdr:row>
      <xdr:rowOff>0</xdr:rowOff>
    </xdr:from>
    <xdr:to>
      <xdr:col>13</xdr:col>
      <xdr:colOff>409575</xdr:colOff>
      <xdr:row>17</xdr:row>
      <xdr:rowOff>38100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19050</xdr:colOff>
      <xdr:row>17</xdr:row>
      <xdr:rowOff>171450</xdr:rowOff>
    </xdr:from>
    <xdr:to>
      <xdr:col>15</xdr:col>
      <xdr:colOff>666750</xdr:colOff>
      <xdr:row>23</xdr:row>
      <xdr:rowOff>0</xdr:rowOff>
    </xdr:to>
    <xdr:sp macro="" textlink="">
      <xdr:nvSpPr>
        <xdr:cNvPr id="3" name="ZoneTexte 2"/>
        <xdr:cNvSpPr txBox="1"/>
      </xdr:nvSpPr>
      <xdr:spPr>
        <a:xfrm>
          <a:off x="6543675" y="3705225"/>
          <a:ext cx="5981700" cy="971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latin typeface="Times New Roman" panose="02020603050405020304" pitchFamily="18" charset="0"/>
              <a:cs typeface="Times New Roman" panose="02020603050405020304" pitchFamily="18" charset="0"/>
            </a:rPr>
            <a:t>Lecture : pour un couple avec deux enfants dont les deux conjoints effectuent une carrière continue de non cadre du secteur privé, le niveau de vie à 70 ans est à peu près égal au niveau de vie à 50 ans (soit 1 780 euros par mois et par unité de consommation, en euros 2019 déflatés de la croissance du SMPT).</a:t>
          </a:r>
        </a:p>
        <a:p>
          <a:r>
            <a:rPr lang="fr-FR" sz="1000" i="1">
              <a:latin typeface="Times New Roman" panose="02020603050405020304" pitchFamily="18" charset="0"/>
              <a:cs typeface="Times New Roman" panose="02020603050405020304" pitchFamily="18" charset="0"/>
            </a:rPr>
            <a:t>Note : calculs effectués pour la génération 2000, avec le scénario 1,3%.</a:t>
          </a:r>
        </a:p>
        <a:p>
          <a:r>
            <a:rPr lang="fr-FR" sz="1000" i="1">
              <a:latin typeface="Times New Roman" panose="02020603050405020304" pitchFamily="18" charset="0"/>
              <a:cs typeface="Times New Roman" panose="02020603050405020304" pitchFamily="18" charset="0"/>
            </a:rPr>
            <a:t>Source : calculs DG</a:t>
          </a:r>
          <a:r>
            <a:rPr lang="fr-FR" sz="1000" i="1" baseline="0">
              <a:latin typeface="Times New Roman" panose="02020603050405020304" pitchFamily="18" charset="0"/>
              <a:cs typeface="Times New Roman" panose="02020603050405020304" pitchFamily="18" charset="0"/>
            </a:rPr>
            <a:t> </a:t>
          </a:r>
          <a:r>
            <a:rPr lang="fr-FR" sz="1000" i="1">
              <a:latin typeface="Times New Roman" panose="02020603050405020304" pitchFamily="18" charset="0"/>
              <a:cs typeface="Times New Roman" panose="02020603050405020304" pitchFamily="18" charset="0"/>
            </a:rPr>
            <a:t>Trésor et SG-COR. </a:t>
          </a:r>
        </a:p>
        <a:p>
          <a:endParaRPr lang="fr-FR"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594360</xdr:colOff>
      <xdr:row>12</xdr:row>
      <xdr:rowOff>64770</xdr:rowOff>
    </xdr:from>
    <xdr:to>
      <xdr:col>16</xdr:col>
      <xdr:colOff>350520</xdr:colOff>
      <xdr:row>27</xdr:row>
      <xdr:rowOff>64770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68580</xdr:colOff>
      <xdr:row>8</xdr:row>
      <xdr:rowOff>160020</xdr:rowOff>
    </xdr:from>
    <xdr:to>
      <xdr:col>13</xdr:col>
      <xdr:colOff>270510</xdr:colOff>
      <xdr:row>11</xdr:row>
      <xdr:rowOff>19050</xdr:rowOff>
    </xdr:to>
    <xdr:sp macro="" textlink="">
      <xdr:nvSpPr>
        <xdr:cNvPr id="3" name="ZoneTexte 2"/>
        <xdr:cNvSpPr txBox="1"/>
      </xdr:nvSpPr>
      <xdr:spPr>
        <a:xfrm>
          <a:off x="861060" y="1668780"/>
          <a:ext cx="7616190" cy="4076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Champ : retraités de droit direct de l’ensemble des régimes de retraite français légalement obligatoires. </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Source : projections COR – juin 2019.</a:t>
          </a:r>
          <a:endParaRPr lang="fr-FR" sz="10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wsDr>
</file>

<file path=xl/drawings/drawing50.xml><?xml version="1.0" encoding="utf-8"?>
<xdr:wsDr xmlns:xdr="http://schemas.openxmlformats.org/drawingml/2006/spreadsheetDrawing" xmlns:a="http://schemas.openxmlformats.org/drawingml/2006/main">
  <xdr:twoCellAnchor editAs="oneCell">
    <xdr:from>
      <xdr:col>2</xdr:col>
      <xdr:colOff>0</xdr:colOff>
      <xdr:row>14</xdr:row>
      <xdr:rowOff>0</xdr:rowOff>
    </xdr:from>
    <xdr:to>
      <xdr:col>6</xdr:col>
      <xdr:colOff>320040</xdr:colOff>
      <xdr:row>30</xdr:row>
      <xdr:rowOff>160020</xdr:rowOff>
    </xdr:to>
    <xdr:pic>
      <xdr:nvPicPr>
        <xdr:cNvPr id="2" name="Image 1"/>
        <xdr:cNvPicPr>
          <a:picLocks noChangeAspect="1"/>
        </xdr:cNvPicPr>
      </xdr:nvPicPr>
      <xdr:blipFill>
        <a:blip xmlns:r="http://schemas.openxmlformats.org/officeDocument/2006/relationships" r:embed="rId1"/>
        <a:stretch>
          <a:fillRect/>
        </a:stretch>
      </xdr:blipFill>
      <xdr:spPr>
        <a:xfrm>
          <a:off x="2266950" y="2105025"/>
          <a:ext cx="3368040" cy="2750820"/>
        </a:xfrm>
        <a:prstGeom prst="rect">
          <a:avLst/>
        </a:prstGeom>
      </xdr:spPr>
    </xdr:pic>
    <xdr:clientData/>
  </xdr:twoCellAnchor>
  <xdr:twoCellAnchor editAs="oneCell">
    <xdr:from>
      <xdr:col>7</xdr:col>
      <xdr:colOff>0</xdr:colOff>
      <xdr:row>14</xdr:row>
      <xdr:rowOff>0</xdr:rowOff>
    </xdr:from>
    <xdr:to>
      <xdr:col>11</xdr:col>
      <xdr:colOff>327660</xdr:colOff>
      <xdr:row>30</xdr:row>
      <xdr:rowOff>160020</xdr:rowOff>
    </xdr:to>
    <xdr:pic>
      <xdr:nvPicPr>
        <xdr:cNvPr id="3" name="Image 2"/>
        <xdr:cNvPicPr>
          <a:picLocks noChangeAspect="1"/>
        </xdr:cNvPicPr>
      </xdr:nvPicPr>
      <xdr:blipFill>
        <a:blip xmlns:r="http://schemas.openxmlformats.org/officeDocument/2006/relationships" r:embed="rId2"/>
        <a:stretch>
          <a:fillRect/>
        </a:stretch>
      </xdr:blipFill>
      <xdr:spPr>
        <a:xfrm>
          <a:off x="6076950" y="2105025"/>
          <a:ext cx="3375660" cy="2750820"/>
        </a:xfrm>
        <a:prstGeom prst="rect">
          <a:avLst/>
        </a:prstGeom>
      </xdr:spPr>
    </xdr:pic>
    <xdr:clientData/>
  </xdr:twoCellAnchor>
  <xdr:twoCellAnchor editAs="oneCell">
    <xdr:from>
      <xdr:col>3</xdr:col>
      <xdr:colOff>0</xdr:colOff>
      <xdr:row>32</xdr:row>
      <xdr:rowOff>0</xdr:rowOff>
    </xdr:from>
    <xdr:to>
      <xdr:col>10</xdr:col>
      <xdr:colOff>428625</xdr:colOff>
      <xdr:row>33</xdr:row>
      <xdr:rowOff>133350</xdr:rowOff>
    </xdr:to>
    <xdr:pic>
      <xdr:nvPicPr>
        <xdr:cNvPr id="4" name="Image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8950" y="5019675"/>
          <a:ext cx="5762625" cy="295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1.xml><?xml version="1.0" encoding="utf-8"?>
<xdr:wsDr xmlns:xdr="http://schemas.openxmlformats.org/drawingml/2006/spreadsheetDrawing" xmlns:a="http://schemas.openxmlformats.org/drawingml/2006/main">
  <xdr:twoCellAnchor>
    <xdr:from>
      <xdr:col>1</xdr:col>
      <xdr:colOff>57151</xdr:colOff>
      <xdr:row>3</xdr:row>
      <xdr:rowOff>57151</xdr:rowOff>
    </xdr:from>
    <xdr:to>
      <xdr:col>11</xdr:col>
      <xdr:colOff>200026</xdr:colOff>
      <xdr:row>19</xdr:row>
      <xdr:rowOff>180975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390525</xdr:colOff>
      <xdr:row>3</xdr:row>
      <xdr:rowOff>47625</xdr:rowOff>
    </xdr:from>
    <xdr:to>
      <xdr:col>24</xdr:col>
      <xdr:colOff>133350</xdr:colOff>
      <xdr:row>19</xdr:row>
      <xdr:rowOff>171449</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2.xml><?xml version="1.0" encoding="utf-8"?>
<c:userShapes xmlns:c="http://schemas.openxmlformats.org/drawingml/2006/chart">
  <cdr:relSizeAnchor xmlns:cdr="http://schemas.openxmlformats.org/drawingml/2006/chartDrawing">
    <cdr:from>
      <cdr:x>0.05714</cdr:x>
      <cdr:y>0</cdr:y>
    </cdr:from>
    <cdr:to>
      <cdr:x>0.52314</cdr:x>
      <cdr:y>0.07507</cdr:y>
    </cdr:to>
    <cdr:pic>
      <cdr:nvPicPr>
        <cdr:cNvPr id="3"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223151" y="0"/>
          <a:ext cx="1819859" cy="238124"/>
        </a:xfrm>
        <a:prstGeom xmlns:a="http://schemas.openxmlformats.org/drawingml/2006/main" prst="rect">
          <a:avLst/>
        </a:prstGeom>
      </cdr:spPr>
    </cdr:pic>
  </cdr:relSizeAnchor>
  <cdr:relSizeAnchor xmlns:cdr="http://schemas.openxmlformats.org/drawingml/2006/chartDrawing">
    <cdr:from>
      <cdr:x>0.84132</cdr:x>
      <cdr:y>0.73842</cdr:y>
    </cdr:from>
    <cdr:to>
      <cdr:x>1</cdr:x>
      <cdr:y>1</cdr:y>
    </cdr:to>
    <cdr:sp macro="" textlink="">
      <cdr:nvSpPr>
        <cdr:cNvPr id="5" name="ZoneTexte 4"/>
        <cdr:cNvSpPr txBox="1"/>
      </cdr:nvSpPr>
      <cdr:spPr>
        <a:xfrm xmlns:a="http://schemas.openxmlformats.org/drawingml/2006/main">
          <a:off x="4933950" y="3009901"/>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0.09447</cdr:x>
      <cdr:y>0.75877</cdr:y>
    </cdr:from>
    <cdr:to>
      <cdr:x>0.66098</cdr:x>
      <cdr:y>0.84084</cdr:y>
    </cdr:to>
    <cdr:sp macro="" textlink="">
      <cdr:nvSpPr>
        <cdr:cNvPr id="6" name="ZoneTexte 5"/>
        <cdr:cNvSpPr txBox="1"/>
      </cdr:nvSpPr>
      <cdr:spPr>
        <a:xfrm xmlns:a="http://schemas.openxmlformats.org/drawingml/2006/main">
          <a:off x="368932" y="2406682"/>
          <a:ext cx="2212341" cy="26031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200" b="1"/>
            <a:t>Montants de pension (en euros)</a:t>
          </a:r>
        </a:p>
      </cdr:txBody>
    </cdr:sp>
  </cdr:relSizeAnchor>
</c:userShapes>
</file>

<file path=xl/drawings/drawing53.xml><?xml version="1.0" encoding="utf-8"?>
<c:userShapes xmlns:c="http://schemas.openxmlformats.org/drawingml/2006/chart">
  <cdr:relSizeAnchor xmlns:cdr="http://schemas.openxmlformats.org/drawingml/2006/chartDrawing">
    <cdr:from>
      <cdr:x>0.05714</cdr:x>
      <cdr:y>0</cdr:y>
    </cdr:from>
    <cdr:to>
      <cdr:x>0.52314</cdr:x>
      <cdr:y>0.07507</cdr:y>
    </cdr:to>
    <cdr:pic>
      <cdr:nvPicPr>
        <cdr:cNvPr id="3"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223151" y="0"/>
          <a:ext cx="1819859" cy="238124"/>
        </a:xfrm>
        <a:prstGeom xmlns:a="http://schemas.openxmlformats.org/drawingml/2006/main" prst="rect">
          <a:avLst/>
        </a:prstGeom>
      </cdr:spPr>
    </cdr:pic>
  </cdr:relSizeAnchor>
  <cdr:relSizeAnchor xmlns:cdr="http://schemas.openxmlformats.org/drawingml/2006/chartDrawing">
    <cdr:from>
      <cdr:x>0.84132</cdr:x>
      <cdr:y>0.73842</cdr:y>
    </cdr:from>
    <cdr:to>
      <cdr:x>1</cdr:x>
      <cdr:y>1</cdr:y>
    </cdr:to>
    <cdr:sp macro="" textlink="">
      <cdr:nvSpPr>
        <cdr:cNvPr id="5" name="ZoneTexte 4"/>
        <cdr:cNvSpPr txBox="1"/>
      </cdr:nvSpPr>
      <cdr:spPr>
        <a:xfrm xmlns:a="http://schemas.openxmlformats.org/drawingml/2006/main">
          <a:off x="4933950" y="3009901"/>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0.09447</cdr:x>
      <cdr:y>0.75877</cdr:y>
    </cdr:from>
    <cdr:to>
      <cdr:x>0.66098</cdr:x>
      <cdr:y>0.84084</cdr:y>
    </cdr:to>
    <cdr:sp macro="" textlink="">
      <cdr:nvSpPr>
        <cdr:cNvPr id="6" name="ZoneTexte 5"/>
        <cdr:cNvSpPr txBox="1"/>
      </cdr:nvSpPr>
      <cdr:spPr>
        <a:xfrm xmlns:a="http://schemas.openxmlformats.org/drawingml/2006/main">
          <a:off x="368932" y="2406682"/>
          <a:ext cx="2212341" cy="26031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200" b="1"/>
            <a:t>Montants de pension (en euros)</a:t>
          </a:r>
        </a:p>
      </cdr:txBody>
    </cdr:sp>
  </cdr:relSizeAnchor>
</c:userShapes>
</file>

<file path=xl/drawings/drawing54.xml><?xml version="1.0" encoding="utf-8"?>
<xdr:wsDr xmlns:xdr="http://schemas.openxmlformats.org/drawingml/2006/spreadsheetDrawing" xmlns:a="http://schemas.openxmlformats.org/drawingml/2006/main">
  <xdr:twoCellAnchor>
    <xdr:from>
      <xdr:col>0</xdr:col>
      <xdr:colOff>409575</xdr:colOff>
      <xdr:row>2</xdr:row>
      <xdr:rowOff>47624</xdr:rowOff>
    </xdr:from>
    <xdr:to>
      <xdr:col>12</xdr:col>
      <xdr:colOff>57149</xdr:colOff>
      <xdr:row>19</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c:userShapes xmlns:c="http://schemas.openxmlformats.org/drawingml/2006/chart">
  <cdr:relSizeAnchor xmlns:cdr="http://schemas.openxmlformats.org/drawingml/2006/chartDrawing">
    <cdr:from>
      <cdr:x>0.01961</cdr:x>
      <cdr:y>0</cdr:y>
    </cdr:from>
    <cdr:to>
      <cdr:x>0.46324</cdr:x>
      <cdr:y>0.07761</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76200" y="0"/>
          <a:ext cx="1724025" cy="248389"/>
        </a:xfrm>
        <a:prstGeom xmlns:a="http://schemas.openxmlformats.org/drawingml/2006/main" prst="rect">
          <a:avLst/>
        </a:prstGeom>
      </cdr:spPr>
    </cdr:pic>
  </cdr:relSizeAnchor>
</c:userShapes>
</file>

<file path=xl/drawings/drawing56.xml><?xml version="1.0" encoding="utf-8"?>
<xdr:wsDr xmlns:xdr="http://schemas.openxmlformats.org/drawingml/2006/spreadsheetDrawing" xmlns:a="http://schemas.openxmlformats.org/drawingml/2006/main">
  <xdr:twoCellAnchor>
    <xdr:from>
      <xdr:col>0</xdr:col>
      <xdr:colOff>714375</xdr:colOff>
      <xdr:row>17</xdr:row>
      <xdr:rowOff>9524</xdr:rowOff>
    </xdr:from>
    <xdr:to>
      <xdr:col>6</xdr:col>
      <xdr:colOff>847724</xdr:colOff>
      <xdr:row>24</xdr:row>
      <xdr:rowOff>28575</xdr:rowOff>
    </xdr:to>
    <xdr:sp macro="" textlink="">
      <xdr:nvSpPr>
        <xdr:cNvPr id="2" name="ZoneTexte 1"/>
        <xdr:cNvSpPr txBox="1"/>
      </xdr:nvSpPr>
      <xdr:spPr>
        <a:xfrm>
          <a:off x="714375" y="4286249"/>
          <a:ext cx="5667374" cy="1352551"/>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latin typeface="Times New Roman" panose="02020603050405020304" pitchFamily="18" charset="0"/>
              <a:ea typeface="+mn-ea"/>
              <a:cs typeface="Times New Roman" panose="02020603050405020304" pitchFamily="18" charset="0"/>
            </a:rPr>
            <a:t>Lecture : en 2016, 10 % des retraités ont un niveau de vie inférieur à 1 110 euros par mois et par unité de consommation (D1), et 5 % des retraités ont un niveau de vie supérieur à 3 950 euros par mois et par unité de consommation (P95).</a:t>
          </a:r>
        </a:p>
        <a:p>
          <a:r>
            <a:rPr lang="fr-FR" sz="1000" i="1">
              <a:solidFill>
                <a:schemeClr val="dk1"/>
              </a:solidFill>
              <a:latin typeface="Times New Roman" panose="02020603050405020304" pitchFamily="18" charset="0"/>
              <a:ea typeface="+mn-ea"/>
              <a:cs typeface="Times New Roman" panose="02020603050405020304" pitchFamily="18" charset="0"/>
            </a:rPr>
            <a:t>Champ : personnes  vivant en France métropolitaine dans un ménage ordinaire, classées selon leur situation d’activité : retraités inactifs au sens BIT (hors cumul emploi-retraite) ; personnes actives au sens du BIT  (en emploi ou au chômage) ; ensemble de la population ( personnes retraitées, actives, ou inactives non retraitées).</a:t>
          </a:r>
        </a:p>
        <a:p>
          <a:r>
            <a:rPr lang="fr-FR" sz="1000" i="1">
              <a:solidFill>
                <a:schemeClr val="dk1"/>
              </a:solidFill>
              <a:latin typeface="Times New Roman" panose="02020603050405020304" pitchFamily="18" charset="0"/>
              <a:ea typeface="+mn-ea"/>
              <a:cs typeface="Times New Roman" panose="02020603050405020304" pitchFamily="18" charset="0"/>
            </a:rPr>
            <a:t>Sources : INSEE-DGFiP-CNAF-CNAV-CCMSA,</a:t>
          </a:r>
          <a:r>
            <a:rPr lang="fr-FR" sz="1000" i="1" baseline="0">
              <a:solidFill>
                <a:schemeClr val="dk1"/>
              </a:solidFill>
              <a:latin typeface="Times New Roman" panose="02020603050405020304" pitchFamily="18" charset="0"/>
              <a:ea typeface="+mn-ea"/>
              <a:cs typeface="Times New Roman" panose="02020603050405020304" pitchFamily="18" charset="0"/>
            </a:rPr>
            <a:t> </a:t>
          </a:r>
          <a:r>
            <a:rPr lang="fr-FR" sz="1000" i="1">
              <a:solidFill>
                <a:schemeClr val="dk1"/>
              </a:solidFill>
              <a:latin typeface="Times New Roman" panose="02020603050405020304" pitchFamily="18" charset="0"/>
              <a:ea typeface="+mn-ea"/>
              <a:cs typeface="Times New Roman" panose="02020603050405020304" pitchFamily="18" charset="0"/>
            </a:rPr>
            <a:t>enquête Revenus fiscaux et sociaux 2016 .</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2</xdr:col>
      <xdr:colOff>114301</xdr:colOff>
      <xdr:row>8</xdr:row>
      <xdr:rowOff>0</xdr:rowOff>
    </xdr:from>
    <xdr:to>
      <xdr:col>9</xdr:col>
      <xdr:colOff>438150</xdr:colOff>
      <xdr:row>20</xdr:row>
      <xdr:rowOff>152400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676275</xdr:colOff>
      <xdr:row>21</xdr:row>
      <xdr:rowOff>190499</xdr:rowOff>
    </xdr:from>
    <xdr:to>
      <xdr:col>14</xdr:col>
      <xdr:colOff>466725</xdr:colOff>
      <xdr:row>29</xdr:row>
      <xdr:rowOff>9524</xdr:rowOff>
    </xdr:to>
    <xdr:sp macro="" textlink="">
      <xdr:nvSpPr>
        <xdr:cNvPr id="3" name="ZoneTexte 2"/>
        <xdr:cNvSpPr txBox="1"/>
      </xdr:nvSpPr>
      <xdr:spPr>
        <a:xfrm>
          <a:off x="676275" y="4543424"/>
          <a:ext cx="10829925" cy="134302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Lecture : pour les retraités en 2016, le rapport interdécile (rapport D9/D1) est égal à 2,9</a:t>
          </a:r>
          <a:r>
            <a:rPr lang="fr-FR" sz="1000" i="1" baseline="0">
              <a:solidFill>
                <a:schemeClr val="dk1"/>
              </a:solidFill>
              <a:effectLst/>
              <a:latin typeface="Times New Roman" panose="02020603050405020304" pitchFamily="18" charset="0"/>
              <a:ea typeface="+mn-ea"/>
              <a:cs typeface="Times New Roman" panose="02020603050405020304" pitchFamily="18" charset="0"/>
            </a:rPr>
            <a:t> : e</a:t>
          </a:r>
          <a:r>
            <a:rPr lang="fr-FR" sz="1000" i="1">
              <a:solidFill>
                <a:schemeClr val="dk1"/>
              </a:solidFill>
              <a:effectLst/>
              <a:latin typeface="Times New Roman" panose="02020603050405020304" pitchFamily="18" charset="0"/>
              <a:ea typeface="+mn-ea"/>
              <a:cs typeface="Times New Roman" panose="02020603050405020304" pitchFamily="18" charset="0"/>
            </a:rPr>
            <a:t>n effet, 10 % des retraités ont un niveau de vie inférieur à 1 110 euros par mois et par unité de consommation (D1), et 10 % des retraités ont un niveau de vie supérieur à 3 190 euros par mois et par unité de consommation (D9). </a:t>
          </a:r>
        </a:p>
        <a:p>
          <a:r>
            <a:rPr lang="fr-FR" sz="1000" i="1">
              <a:solidFill>
                <a:schemeClr val="dk1"/>
              </a:solidFill>
              <a:effectLst/>
              <a:latin typeface="Times New Roman" panose="02020603050405020304" pitchFamily="18" charset="0"/>
              <a:ea typeface="+mn-ea"/>
              <a:cs typeface="Times New Roman" panose="02020603050405020304" pitchFamily="18" charset="0"/>
            </a:rPr>
            <a:t>(*) Pour la rupture de série en  2012 et le lissage des données sur trois ans, voir l’encadré méthodologique . </a:t>
          </a:r>
        </a:p>
        <a:p>
          <a:r>
            <a:rPr lang="fr-FR" sz="1000" i="1">
              <a:solidFill>
                <a:schemeClr val="dk1"/>
              </a:solidFill>
              <a:effectLst/>
              <a:latin typeface="Times New Roman" panose="02020603050405020304" pitchFamily="18" charset="0"/>
              <a:ea typeface="+mn-ea"/>
              <a:cs typeface="Times New Roman" panose="02020603050405020304" pitchFamily="18" charset="0"/>
            </a:rPr>
            <a:t>L'ensemble de la population  comprend  les actifs au sens du BIT (en emploi ou au chômage), les retraités inactifs au sens du BIT (hors cumul emploi-retraite), et les inactifs non retraités (enfants, étudiants, femmes au foyer, personnes handicapées  ou invalides, etc.). Ces derniers ont souvent un niveau de vie faible, ce qui  explique que les inégalités soient plus importantes dans l'ensemble de la population  que parmi les seuls actifs ou  retraités.</a:t>
          </a:r>
        </a:p>
        <a:p>
          <a:r>
            <a:rPr lang="fr-FR" sz="1000" i="1">
              <a:solidFill>
                <a:schemeClr val="dk1"/>
              </a:solidFill>
              <a:effectLst/>
              <a:latin typeface="Times New Roman" panose="02020603050405020304" pitchFamily="18" charset="0"/>
              <a:ea typeface="+mn-ea"/>
              <a:cs typeface="Times New Roman" panose="02020603050405020304" pitchFamily="18" charset="0"/>
            </a:rPr>
            <a:t>Champ : personnes vivant en France métropolitaine dans un ménage ordinaire.</a:t>
          </a:r>
        </a:p>
        <a:p>
          <a:r>
            <a:rPr lang="fr-FR" sz="1000" i="1">
              <a:solidFill>
                <a:schemeClr val="dk1"/>
              </a:solidFill>
              <a:effectLst/>
              <a:latin typeface="Times New Roman" panose="02020603050405020304" pitchFamily="18" charset="0"/>
              <a:ea typeface="+mn-ea"/>
              <a:cs typeface="Times New Roman" panose="02020603050405020304" pitchFamily="18" charset="0"/>
            </a:rPr>
            <a:t>Sources : INSEE-DGI, enquêtes Revenus fiscaux rétropolées de 1996 à 2004 ; INSEE-DGFiP-CNAF-CNAV-CCMSA, enquêtes Revenus fiscaux et sociaux de 2005 à 2016.</a:t>
          </a:r>
        </a:p>
        <a:p>
          <a:endParaRPr lang="fr-FR" sz="1000" i="1">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1</xdr:col>
      <xdr:colOff>0</xdr:colOff>
      <xdr:row>34</xdr:row>
      <xdr:rowOff>0</xdr:rowOff>
    </xdr:from>
    <xdr:to>
      <xdr:col>7</xdr:col>
      <xdr:colOff>590550</xdr:colOff>
      <xdr:row>51</xdr:row>
      <xdr:rowOff>9525</xdr:rowOff>
    </xdr:to>
    <xdr:sp macro="" textlink="">
      <xdr:nvSpPr>
        <xdr:cNvPr id="2" name="ZoneTexte 1"/>
        <xdr:cNvSpPr txBox="1"/>
      </xdr:nvSpPr>
      <xdr:spPr>
        <a:xfrm>
          <a:off x="762000" y="7019925"/>
          <a:ext cx="6210300" cy="2762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latin typeface="Times New Roman" panose="02020603050405020304" pitchFamily="18" charset="0"/>
              <a:cs typeface="Times New Roman" panose="02020603050405020304" pitchFamily="18" charset="0"/>
            </a:rPr>
            <a:t>Note : *hors les quelques retraités percevant un droit direct dans au moins un régime complémentaire mais dans aucun régime de base. (1) FSPOEIE, SNCF, RATP, CNIEG, ENIM, CANSSM, CAVIMAC, CRPCEN, Caisse de réserve des employés de la Banque de France, Altadis, RETREP. (2) Pour les retraités polypensionnés, le régime indiqué correspond au régime principal, c’est-à-dire celui représentant plus de la moitié de la carrière. (3) Retraités bénéficiant d'un avantage de droit direct dans au moins 3 régimes de base différents, dont aucun ne représente plus de la moitié de la carrière. (4) Retraités percevant un droit direct dans au moins un régime complémentaire mais dans aucun régime de base. (5) Sont sélectionnés ici les seuls retraités ayant effectué une carrière complète et dont la quasi-totalité des composantes monétaires de la pension sont connues dans les données du modèle ANCETRE. </a:t>
          </a:r>
          <a:br>
            <a:rPr lang="fr-FR" sz="1000" i="1">
              <a:latin typeface="Times New Roman" panose="02020603050405020304" pitchFamily="18" charset="0"/>
              <a:cs typeface="Times New Roman" panose="02020603050405020304" pitchFamily="18" charset="0"/>
            </a:rPr>
          </a:br>
          <a:r>
            <a:rPr lang="fr-FR" sz="1000" i="1">
              <a:latin typeface="Times New Roman" panose="02020603050405020304" pitchFamily="18" charset="0"/>
              <a:cs typeface="Times New Roman" panose="02020603050405020304" pitchFamily="18" charset="0"/>
            </a:rPr>
            <a:t>Certains résultats  peuvent varier sensiblement d’une année à l’autre, notamment pour les catégories à faibles effectifs. Le tableau vise à fournir des ordres de grandeur et non à donner une évolution annuelle. </a:t>
          </a:r>
        </a:p>
        <a:p>
          <a:r>
            <a:rPr lang="fr-FR" sz="1000" i="1">
              <a:latin typeface="Times New Roman" panose="02020603050405020304" pitchFamily="18" charset="0"/>
              <a:cs typeface="Times New Roman" panose="02020603050405020304" pitchFamily="18" charset="0"/>
            </a:rPr>
            <a:t>Champ : ensemble des retraités de droit direct d’un régime de base fin 2016, résidant en France ou à l’étranger. Sur le champ des résidents français, le montant moyen des pensions de droit direct est de 1 460 euros (1 890 pour les hommes et 1 090 pour les femmes). </a:t>
          </a:r>
        </a:p>
        <a:p>
          <a:r>
            <a:rPr lang="fr-FR" sz="1000" i="1">
              <a:latin typeface="Times New Roman" panose="02020603050405020304" pitchFamily="18" charset="0"/>
              <a:cs typeface="Times New Roman" panose="02020603050405020304" pitchFamily="18" charset="0"/>
            </a:rPr>
            <a:t>Les montants de pensions de droit direct sont calculés  y compris majorations pour enfant.</a:t>
          </a:r>
        </a:p>
        <a:p>
          <a:r>
            <a:rPr lang="fr-FR" sz="1000" i="1">
              <a:latin typeface="Times New Roman" panose="02020603050405020304" pitchFamily="18" charset="0"/>
              <a:cs typeface="Times New Roman" panose="02020603050405020304" pitchFamily="18" charset="0"/>
            </a:rPr>
            <a:t>Source : DREES, modèle ANCETRE. </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1</xdr:col>
      <xdr:colOff>0</xdr:colOff>
      <xdr:row>19</xdr:row>
      <xdr:rowOff>190499</xdr:rowOff>
    </xdr:from>
    <xdr:to>
      <xdr:col>12</xdr:col>
      <xdr:colOff>38099</xdr:colOff>
      <xdr:row>25</xdr:row>
      <xdr:rowOff>38100</xdr:rowOff>
    </xdr:to>
    <xdr:sp macro="" textlink="">
      <xdr:nvSpPr>
        <xdr:cNvPr id="2" name="ZoneTexte 1"/>
        <xdr:cNvSpPr txBox="1"/>
      </xdr:nvSpPr>
      <xdr:spPr>
        <a:xfrm>
          <a:off x="762000" y="9458324"/>
          <a:ext cx="9334499" cy="9906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i="1">
              <a:solidFill>
                <a:schemeClr val="dk1"/>
              </a:solidFill>
              <a:effectLst/>
              <a:latin typeface="Times New Roman" panose="02020603050405020304" pitchFamily="18" charset="0"/>
              <a:ea typeface="+mn-ea"/>
              <a:cs typeface="Times New Roman" panose="02020603050405020304" pitchFamily="18" charset="0"/>
            </a:rPr>
            <a:t>Note : les cas types marqués en gras et en bleu correspondent aux indicateurs du décret du 20 juin 2014. Les cas type n° 1 et n° 2 sont éligibles à un départ avant 62 ans, au titre du dispositif de retraite anticipée pour carrière longue. Le dernier salaire du cas type n° 3 perçu à 56 ans est revalorisé sur le salaire moyen entre 2013 et l’année de départ à la retraite, ce qui explique la baisse du taux de remplacement entre 62 et 67 ans malgré une pension en hausse sur la période. La pension RAFP du cas type policier ne peut lui être attribuée qu'à partir de 62 ans, elle augmenterait sa pension d'environ 1,5%.</a:t>
          </a:r>
          <a:endParaRPr lang="fr-FR" sz="1100">
            <a:solidFill>
              <a:schemeClr val="dk1"/>
            </a:solidFill>
            <a:effectLst/>
            <a:latin typeface="Times New Roman" panose="02020603050405020304" pitchFamily="18" charset="0"/>
            <a:ea typeface="+mn-ea"/>
            <a:cs typeface="Times New Roman" panose="02020603050405020304" pitchFamily="18" charset="0"/>
          </a:endParaRPr>
        </a:p>
        <a:p>
          <a:r>
            <a:rPr lang="fr-FR" sz="1100" i="1">
              <a:solidFill>
                <a:schemeClr val="dk1"/>
              </a:solidFill>
              <a:effectLst/>
              <a:latin typeface="Times New Roman" panose="02020603050405020304" pitchFamily="18" charset="0"/>
              <a:ea typeface="+mn-ea"/>
              <a:cs typeface="Times New Roman" panose="02020603050405020304" pitchFamily="18" charset="0"/>
            </a:rPr>
            <a:t>Champ : pensions de base et complémentaires (y compris RAFP pour les cas types de fonctionnaires). </a:t>
          </a:r>
          <a:endParaRPr lang="fr-FR" sz="1100">
            <a:solidFill>
              <a:schemeClr val="dk1"/>
            </a:solidFill>
            <a:effectLst/>
            <a:latin typeface="Times New Roman" panose="02020603050405020304" pitchFamily="18" charset="0"/>
            <a:ea typeface="+mn-ea"/>
            <a:cs typeface="Times New Roman" panose="02020603050405020304" pitchFamily="18" charset="0"/>
          </a:endParaRPr>
        </a:p>
        <a:p>
          <a:r>
            <a:rPr lang="fr-FR" sz="1100" i="1">
              <a:solidFill>
                <a:schemeClr val="dk1"/>
              </a:solidFill>
              <a:effectLst/>
              <a:latin typeface="Times New Roman" panose="02020603050405020304" pitchFamily="18" charset="0"/>
              <a:ea typeface="+mn-ea"/>
              <a:cs typeface="Times New Roman" panose="02020603050405020304" pitchFamily="18" charset="0"/>
            </a:rPr>
            <a:t>Source : DREES, modèle CALIPER.</a:t>
          </a:r>
          <a:endParaRPr lang="fr-FR" sz="11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23</xdr:row>
      <xdr:rowOff>0</xdr:rowOff>
    </xdr:from>
    <xdr:to>
      <xdr:col>9</xdr:col>
      <xdr:colOff>632460</xdr:colOff>
      <xdr:row>25</xdr:row>
      <xdr:rowOff>184784</xdr:rowOff>
    </xdr:to>
    <xdr:sp macro="" textlink="">
      <xdr:nvSpPr>
        <xdr:cNvPr id="2" name="ZoneTexte 1"/>
        <xdr:cNvSpPr txBox="1"/>
      </xdr:nvSpPr>
      <xdr:spPr>
        <a:xfrm>
          <a:off x="160020" y="4472940"/>
          <a:ext cx="6903720" cy="581024"/>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Lecture : en 2018, le niveau des dépenses constaté en 2019 est de 13,8 % alors que celui qui avait estimé en 2018 était de 13,7 %. En conséquence, l’écart entre ce qui avait été estimé et ce qui a été constaté est de 0,1 point.</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Source : Source : projections COR – juin 2018 et juin 2019.</a:t>
          </a:r>
          <a:endParaRPr lang="fr-FR" sz="10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2</xdr:col>
      <xdr:colOff>9525</xdr:colOff>
      <xdr:row>11</xdr:row>
      <xdr:rowOff>38100</xdr:rowOff>
    </xdr:from>
    <xdr:to>
      <xdr:col>12</xdr:col>
      <xdr:colOff>409575</xdr:colOff>
      <xdr:row>26</xdr:row>
      <xdr:rowOff>66676</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742950</xdr:colOff>
      <xdr:row>27</xdr:row>
      <xdr:rowOff>28575</xdr:rowOff>
    </xdr:from>
    <xdr:to>
      <xdr:col>14</xdr:col>
      <xdr:colOff>533400</xdr:colOff>
      <xdr:row>32</xdr:row>
      <xdr:rowOff>133350</xdr:rowOff>
    </xdr:to>
    <xdr:sp macro="" textlink="">
      <xdr:nvSpPr>
        <xdr:cNvPr id="3" name="ZoneTexte 2"/>
        <xdr:cNvSpPr txBox="1"/>
      </xdr:nvSpPr>
      <xdr:spPr>
        <a:xfrm>
          <a:off x="742950" y="5524500"/>
          <a:ext cx="10829925" cy="105727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Lecture : en 2016, le taux de pauvreté (proportion de personnes ayant un niveau de vie en dessous de 60 % du niveau de vie médian) était, selon l'enquête ERFS, de 6,8 % pour les retraités (7,5</a:t>
          </a:r>
          <a:r>
            <a:rPr lang="fr-FR" sz="1000" i="1" baseline="0">
              <a:solidFill>
                <a:schemeClr val="dk1"/>
              </a:solidFill>
              <a:effectLst/>
              <a:latin typeface="Times New Roman" panose="02020603050405020304" pitchFamily="18" charset="0"/>
              <a:ea typeface="+mn-ea"/>
              <a:cs typeface="Times New Roman" panose="02020603050405020304" pitchFamily="18" charset="0"/>
            </a:rPr>
            <a:t> </a:t>
          </a:r>
          <a:r>
            <a:rPr lang="fr-FR" sz="1000" i="1">
              <a:solidFill>
                <a:schemeClr val="dk1"/>
              </a:solidFill>
              <a:effectLst/>
              <a:latin typeface="Times New Roman" panose="02020603050405020304" pitchFamily="18" charset="0"/>
              <a:ea typeface="+mn-ea"/>
              <a:cs typeface="Times New Roman" panose="02020603050405020304" pitchFamily="18" charset="0"/>
            </a:rPr>
            <a:t>% pour les femmes retraitées et 6,1 </a:t>
          </a:r>
          <a:r>
            <a:rPr lang="fr-FR" sz="1000" i="1">
              <a:solidFill>
                <a:sysClr val="windowText" lastClr="000000"/>
              </a:solidFill>
              <a:effectLst/>
              <a:latin typeface="Times New Roman" panose="02020603050405020304" pitchFamily="18" charset="0"/>
              <a:ea typeface="+mn-ea"/>
              <a:cs typeface="Times New Roman" panose="02020603050405020304" pitchFamily="18" charset="0"/>
            </a:rPr>
            <a:t>% pour les hommes retraités).</a:t>
          </a:r>
        </a:p>
        <a:p>
          <a:r>
            <a:rPr lang="fr-FR" sz="1000" i="1">
              <a:solidFill>
                <a:sysClr val="windowText" lastClr="000000"/>
              </a:solidFill>
              <a:effectLst/>
              <a:latin typeface="Times New Roman" panose="02020603050405020304" pitchFamily="18" charset="0"/>
              <a:ea typeface="+mn-ea"/>
              <a:cs typeface="Times New Roman" panose="02020603050405020304" pitchFamily="18" charset="0"/>
            </a:rPr>
            <a:t>Note : pour les ruptures de séries, voir l'encadré méthodologique dans le chapitre 2.6 (niveau de vie).</a:t>
          </a:r>
        </a:p>
        <a:p>
          <a:r>
            <a:rPr lang="fr-FR" sz="1000" i="1">
              <a:solidFill>
                <a:schemeClr val="dk1"/>
              </a:solidFill>
              <a:effectLst/>
              <a:latin typeface="Times New Roman" panose="02020603050405020304" pitchFamily="18" charset="0"/>
              <a:ea typeface="+mn-ea"/>
              <a:cs typeface="Times New Roman" panose="02020603050405020304" pitchFamily="18" charset="0"/>
            </a:rPr>
            <a:t>Champ : personnes vivant en France métropolitaine dans un ménage ordinaire dont la personne de référence n'est pas étudiante. </a:t>
          </a:r>
          <a:br>
            <a:rPr lang="fr-FR" sz="1000" i="1">
              <a:solidFill>
                <a:schemeClr val="dk1"/>
              </a:solidFill>
              <a:effectLst/>
              <a:latin typeface="Times New Roman" panose="02020603050405020304" pitchFamily="18" charset="0"/>
              <a:ea typeface="+mn-ea"/>
              <a:cs typeface="Times New Roman" panose="02020603050405020304" pitchFamily="18" charset="0"/>
            </a:rPr>
          </a:br>
          <a:r>
            <a:rPr lang="fr-FR" sz="1000" i="1">
              <a:solidFill>
                <a:schemeClr val="dk1"/>
              </a:solidFill>
              <a:effectLst/>
              <a:latin typeface="Times New Roman" panose="02020603050405020304" pitchFamily="18" charset="0"/>
              <a:ea typeface="+mn-ea"/>
              <a:cs typeface="Times New Roman" panose="02020603050405020304" pitchFamily="18" charset="0"/>
            </a:rPr>
            <a:t>Les personnes âgées vivant en institution (environ 4 % des retraités) sont hors champ.</a:t>
          </a:r>
        </a:p>
        <a:p>
          <a:r>
            <a:rPr lang="fr-FR" sz="1000" i="1">
              <a:solidFill>
                <a:schemeClr val="dk1"/>
              </a:solidFill>
              <a:effectLst/>
              <a:latin typeface="Times New Roman" panose="02020603050405020304" pitchFamily="18" charset="0"/>
              <a:ea typeface="+mn-ea"/>
              <a:cs typeface="Times New Roman" panose="02020603050405020304" pitchFamily="18" charset="0"/>
            </a:rPr>
            <a:t>Sources : INSEE-DGI, enquêtes Revenus fiscaux rétropolées de 1996 à 2004 ; INSEE-DGFiP-CNAF-CNAV-CCMSA, enquêtes Revenus fiscaux et sociaux de 2005 à 2016.</a:t>
          </a:r>
        </a:p>
        <a:p>
          <a:r>
            <a:rPr lang="fr-FR" sz="1000" i="1">
              <a:solidFill>
                <a:schemeClr val="dk1"/>
              </a:solidFill>
              <a:effectLst/>
              <a:latin typeface="Times New Roman" panose="02020603050405020304" pitchFamily="18" charset="0"/>
              <a:ea typeface="+mn-ea"/>
              <a:cs typeface="Times New Roman" panose="02020603050405020304" pitchFamily="18" charset="0"/>
            </a:rPr>
            <a:t>.</a:t>
          </a:r>
          <a:endParaRPr lang="fr-FR" sz="10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1</xdr:col>
      <xdr:colOff>0</xdr:colOff>
      <xdr:row>17</xdr:row>
      <xdr:rowOff>14286</xdr:rowOff>
    </xdr:from>
    <xdr:to>
      <xdr:col>10</xdr:col>
      <xdr:colOff>9525</xdr:colOff>
      <xdr:row>33</xdr:row>
      <xdr:rowOff>19050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761999</xdr:colOff>
      <xdr:row>9</xdr:row>
      <xdr:rowOff>9526</xdr:rowOff>
    </xdr:from>
    <xdr:to>
      <xdr:col>9</xdr:col>
      <xdr:colOff>581024</xdr:colOff>
      <xdr:row>16</xdr:row>
      <xdr:rowOff>104775</xdr:rowOff>
    </xdr:to>
    <xdr:sp macro="" textlink="">
      <xdr:nvSpPr>
        <xdr:cNvPr id="3" name="ZoneTexte 2"/>
        <xdr:cNvSpPr txBox="1"/>
      </xdr:nvSpPr>
      <xdr:spPr>
        <a:xfrm>
          <a:off x="761999" y="1685926"/>
          <a:ext cx="6543675" cy="13620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Lecture : en 2016, l’intensité de la pauvreté est de 17,1 % pour les retraités (19,1 % pour les femmes retraitées et 15,3 % pour les hommes retraités). L’intensité de la pauvreté est définie comme le ratio: (seuil de pauvreté - niveau de vie médian des pauvres) / seuil de pauvreté.</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Note : pour la rupture de série en 2012, voir l'encadré méthodologique dans le chapitre 2.6 (niveau de vie).</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Champ : personnes vivant en France métropolitaine dans un ménage ordinaire dont la personne de référence n'est pas étudiante. Les personnes âgées vivant en institution (environ 4 % des retraités) sont hors champ </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Sources : Insee-DGI, enquêtes Revenus fiscaux et sociaux rétropolées de 1996 à 2004 - Insee-DGFiP-Cnaf-Cnav-CCMSA, enquêtes Revenus fiscaux et sociaux 2005 à 2016.</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endParaRPr lang="fr-FR" sz="1000"/>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1</xdr:col>
      <xdr:colOff>0</xdr:colOff>
      <xdr:row>9</xdr:row>
      <xdr:rowOff>171450</xdr:rowOff>
    </xdr:from>
    <xdr:to>
      <xdr:col>6</xdr:col>
      <xdr:colOff>752475</xdr:colOff>
      <xdr:row>13</xdr:row>
      <xdr:rowOff>180975</xdr:rowOff>
    </xdr:to>
    <xdr:sp macro="" textlink="">
      <xdr:nvSpPr>
        <xdr:cNvPr id="2" name="ZoneTexte 1"/>
        <xdr:cNvSpPr txBox="1"/>
      </xdr:nvSpPr>
      <xdr:spPr>
        <a:xfrm>
          <a:off x="762000" y="1914525"/>
          <a:ext cx="5905500" cy="771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Lecture : en 2017, 11</a:t>
          </a:r>
          <a:r>
            <a:rPr lang="fr-FR" sz="1000" i="1" baseline="0">
              <a:solidFill>
                <a:schemeClr val="dk1"/>
              </a:solidFill>
              <a:effectLst/>
              <a:latin typeface="Times New Roman" panose="02020603050405020304" pitchFamily="18" charset="0"/>
              <a:ea typeface="+mn-ea"/>
              <a:cs typeface="Times New Roman" panose="02020603050405020304" pitchFamily="18" charset="0"/>
            </a:rPr>
            <a:t> </a:t>
          </a:r>
          <a:r>
            <a:rPr lang="fr-FR" sz="1000" i="1">
              <a:solidFill>
                <a:schemeClr val="dk1"/>
              </a:solidFill>
              <a:effectLst/>
              <a:latin typeface="Times New Roman" panose="02020603050405020304" pitchFamily="18" charset="0"/>
              <a:ea typeface="+mn-ea"/>
              <a:cs typeface="Times New Roman" panose="02020603050405020304" pitchFamily="18" charset="0"/>
            </a:rPr>
            <a:t>% des ménages sont en situation de pauvreté en conditions de vie (ils subissent au moins 8 privations sur les 27 définies par l’INSEE).</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Champ : ensemble des ménages en France métropolitaine.</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Source : Insee, SRCV-Silc 2004 à 2017.</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endParaRPr lang="fr-FR" sz="1100"/>
        </a:p>
      </xdr:txBody>
    </xdr:sp>
    <xdr:clientData/>
  </xdr:twoCellAnchor>
  <xdr:twoCellAnchor>
    <xdr:from>
      <xdr:col>1</xdr:col>
      <xdr:colOff>19050</xdr:colOff>
      <xdr:row>15</xdr:row>
      <xdr:rowOff>23812</xdr:rowOff>
    </xdr:from>
    <xdr:to>
      <xdr:col>6</xdr:col>
      <xdr:colOff>752475</xdr:colOff>
      <xdr:row>31</xdr:row>
      <xdr:rowOff>133350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1</xdr:col>
      <xdr:colOff>0</xdr:colOff>
      <xdr:row>7</xdr:row>
      <xdr:rowOff>0</xdr:rowOff>
    </xdr:from>
    <xdr:to>
      <xdr:col>12</xdr:col>
      <xdr:colOff>571500</xdr:colOff>
      <xdr:row>13</xdr:row>
      <xdr:rowOff>57150</xdr:rowOff>
    </xdr:to>
    <xdr:sp macro="" textlink="">
      <xdr:nvSpPr>
        <xdr:cNvPr id="2" name="ZoneTexte 1"/>
        <xdr:cNvSpPr txBox="1"/>
      </xdr:nvSpPr>
      <xdr:spPr>
        <a:xfrm>
          <a:off x="762000" y="1666875"/>
          <a:ext cx="9163050" cy="1200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Lecture : parmi la génération 1950, les 10 % de retraités ayant les pensions nettes les plus faibles perçoivent une pension nette inférieure à 49,6 % de la pension nette moyenne de la génération (droit direct uniquement).</a:t>
          </a:r>
        </a:p>
        <a:p>
          <a:r>
            <a:rPr lang="fr-FR" sz="1000" i="1">
              <a:solidFill>
                <a:schemeClr val="dk1"/>
              </a:solidFill>
              <a:effectLst/>
              <a:latin typeface="Times New Roman" panose="02020603050405020304" pitchFamily="18" charset="0"/>
              <a:ea typeface="+mn-ea"/>
              <a:cs typeface="Times New Roman" panose="02020603050405020304" pitchFamily="18" charset="0"/>
            </a:rPr>
            <a:t>Note : pensions égales à la somme de l'avantage principal de droit direct et de la majoration de pension pour 3 enfants ou plus associée, observées fin 2016. Pondérations corrigées de la mortalité différentielle. </a:t>
          </a:r>
        </a:p>
        <a:p>
          <a:r>
            <a:rPr lang="fr-FR" sz="1000" i="1">
              <a:solidFill>
                <a:schemeClr val="dk1"/>
              </a:solidFill>
              <a:effectLst/>
              <a:latin typeface="Times New Roman" panose="02020603050405020304" pitchFamily="18" charset="0"/>
              <a:ea typeface="+mn-ea"/>
              <a:cs typeface="Times New Roman" panose="02020603050405020304" pitchFamily="18" charset="0"/>
            </a:rPr>
            <a:t>Champ : retraités de droit direct à carrière complète (somme des coefficients de proratisation dans les régimes de base est égale à 100 % ou plus), résidant en France ou à l’étranger, pondérés pour être représentatifs des retraités de la génération en vie à l'âge de 66 ans, vivants au 31 décembre 2016. </a:t>
          </a:r>
        </a:p>
        <a:p>
          <a:r>
            <a:rPr lang="fr-FR" sz="1000" i="1">
              <a:solidFill>
                <a:schemeClr val="dk1"/>
              </a:solidFill>
              <a:effectLst/>
              <a:latin typeface="Times New Roman" panose="02020603050405020304" pitchFamily="18" charset="0"/>
              <a:ea typeface="+mn-ea"/>
              <a:cs typeface="Times New Roman" panose="02020603050405020304" pitchFamily="18" charset="0"/>
            </a:rPr>
            <a:t>Source : DREES, à partir de l’EIR 2016.</a:t>
          </a:r>
        </a:p>
      </xdr:txBody>
    </xdr:sp>
    <xdr:clientData/>
  </xdr:twoCellAnchor>
  <xdr:twoCellAnchor>
    <xdr:from>
      <xdr:col>0</xdr:col>
      <xdr:colOff>761999</xdr:colOff>
      <xdr:row>13</xdr:row>
      <xdr:rowOff>161924</xdr:rowOff>
    </xdr:from>
    <xdr:to>
      <xdr:col>5</xdr:col>
      <xdr:colOff>733424</xdr:colOff>
      <xdr:row>26</xdr:row>
      <xdr:rowOff>190499</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12</xdr:col>
      <xdr:colOff>57149</xdr:colOff>
      <xdr:row>17</xdr:row>
      <xdr:rowOff>885824</xdr:rowOff>
    </xdr:from>
    <xdr:to>
      <xdr:col>19</xdr:col>
      <xdr:colOff>456749</xdr:colOff>
      <xdr:row>26</xdr:row>
      <xdr:rowOff>150224</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409574</xdr:colOff>
      <xdr:row>18</xdr:row>
      <xdr:rowOff>28576</xdr:rowOff>
    </xdr:from>
    <xdr:to>
      <xdr:col>10</xdr:col>
      <xdr:colOff>351974</xdr:colOff>
      <xdr:row>26</xdr:row>
      <xdr:rowOff>178801</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14</xdr:row>
      <xdr:rowOff>28576</xdr:rowOff>
    </xdr:from>
    <xdr:to>
      <xdr:col>3</xdr:col>
      <xdr:colOff>0</xdr:colOff>
      <xdr:row>16</xdr:row>
      <xdr:rowOff>38100</xdr:rowOff>
    </xdr:to>
    <xdr:sp macro="" textlink="">
      <xdr:nvSpPr>
        <xdr:cNvPr id="4" name="ZoneTexte 3"/>
        <xdr:cNvSpPr txBox="1"/>
      </xdr:nvSpPr>
      <xdr:spPr>
        <a:xfrm>
          <a:off x="771525" y="2762251"/>
          <a:ext cx="3124200" cy="3905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Note : voir figure 2.29. Au taux réduit de CSG.</a:t>
          </a:r>
          <a:endParaRPr lang="fr-FR" sz="1000">
            <a:effectLst/>
            <a:latin typeface="Times New Roman" panose="02020603050405020304" pitchFamily="18" charset="0"/>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Source : DREES, modèle CALIPER.</a:t>
          </a:r>
          <a:endParaRPr lang="fr-FR" sz="1000">
            <a:effectLst/>
            <a:latin typeface="Times New Roman" panose="02020603050405020304" pitchFamily="18" charset="0"/>
            <a:cs typeface="Times New Roman" panose="02020603050405020304" pitchFamily="18" charset="0"/>
          </a:endParaRP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0</xdr:col>
      <xdr:colOff>752476</xdr:colOff>
      <xdr:row>14</xdr:row>
      <xdr:rowOff>1</xdr:rowOff>
    </xdr:from>
    <xdr:to>
      <xdr:col>3</xdr:col>
      <xdr:colOff>438151</xdr:colOff>
      <xdr:row>15</xdr:row>
      <xdr:rowOff>180975</xdr:rowOff>
    </xdr:to>
    <xdr:sp macro="" textlink="">
      <xdr:nvSpPr>
        <xdr:cNvPr id="2" name="ZoneTexte 1"/>
        <xdr:cNvSpPr txBox="1"/>
      </xdr:nvSpPr>
      <xdr:spPr>
        <a:xfrm>
          <a:off x="752476" y="2733676"/>
          <a:ext cx="3581400" cy="3714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Source : calculs SG-COR sur modèle CALIPER (DREES).</a:t>
          </a:r>
        </a:p>
      </xdr:txBody>
    </xdr:sp>
    <xdr:clientData/>
  </xdr:twoCellAnchor>
  <xdr:twoCellAnchor>
    <xdr:from>
      <xdr:col>1</xdr:col>
      <xdr:colOff>2647950</xdr:colOff>
      <xdr:row>21</xdr:row>
      <xdr:rowOff>90487</xdr:rowOff>
    </xdr:from>
    <xdr:to>
      <xdr:col>11</xdr:col>
      <xdr:colOff>428625</xdr:colOff>
      <xdr:row>33</xdr:row>
      <xdr:rowOff>185737</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447675</xdr:colOff>
      <xdr:row>21</xdr:row>
      <xdr:rowOff>123825</xdr:rowOff>
    </xdr:from>
    <xdr:to>
      <xdr:col>22</xdr:col>
      <xdr:colOff>447675</xdr:colOff>
      <xdr:row>34</xdr:row>
      <xdr:rowOff>28575</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1</xdr:col>
      <xdr:colOff>9525</xdr:colOff>
      <xdr:row>6</xdr:row>
      <xdr:rowOff>152400</xdr:rowOff>
    </xdr:from>
    <xdr:to>
      <xdr:col>8</xdr:col>
      <xdr:colOff>615525</xdr:colOff>
      <xdr:row>21</xdr:row>
      <xdr:rowOff>63525</xdr:rowOff>
    </xdr:to>
    <xdr:graphicFrame macro="">
      <xdr:nvGraphicFramePr>
        <xdr:cNvPr id="2"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1371600</xdr:colOff>
      <xdr:row>23</xdr:row>
      <xdr:rowOff>28575</xdr:rowOff>
    </xdr:from>
    <xdr:ext cx="4558684" cy="387286"/>
    <xdr:sp macro="" textlink="">
      <xdr:nvSpPr>
        <xdr:cNvPr id="3" name="ZoneTexte 2"/>
        <xdr:cNvSpPr txBox="1"/>
      </xdr:nvSpPr>
      <xdr:spPr>
        <a:xfrm>
          <a:off x="1371600" y="3943350"/>
          <a:ext cx="4558684" cy="387286"/>
        </a:xfrm>
        <a:prstGeom prst="rect">
          <a:avLst/>
        </a:prstGeom>
        <a:solidFill>
          <a:schemeClr val="bg1"/>
        </a:solidFill>
        <a:ln>
          <a:solidFill>
            <a:schemeClr val="bg1">
              <a:lumMod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000" i="1">
              <a:latin typeface="Times New Roman" panose="02020603050405020304" pitchFamily="18" charset="0"/>
              <a:cs typeface="Times New Roman" panose="02020603050405020304" pitchFamily="18" charset="0"/>
            </a:rPr>
            <a:t>Champ : France hors Mayotte, population des ménages, personnes de 15 ans et plus.</a:t>
          </a:r>
        </a:p>
        <a:p>
          <a:r>
            <a:rPr lang="fr-FR" sz="1000" i="1">
              <a:latin typeface="Times New Roman" panose="02020603050405020304" pitchFamily="18" charset="0"/>
              <a:cs typeface="Times New Roman" panose="02020603050405020304" pitchFamily="18" charset="0"/>
            </a:rPr>
            <a:t>Source : INSEE, enquêtes Emploi (calculs INSEE).</a:t>
          </a:r>
        </a:p>
      </xdr:txBody>
    </xdr:sp>
    <xdr:clientData/>
  </xdr:oneCellAnchor>
</xdr:wsDr>
</file>

<file path=xl/drawings/drawing67.xml><?xml version="1.0" encoding="utf-8"?>
<xdr:wsDr xmlns:xdr="http://schemas.openxmlformats.org/drawingml/2006/spreadsheetDrawing" xmlns:a="http://schemas.openxmlformats.org/drawingml/2006/main">
  <xdr:twoCellAnchor>
    <xdr:from>
      <xdr:col>1</xdr:col>
      <xdr:colOff>0</xdr:colOff>
      <xdr:row>9</xdr:row>
      <xdr:rowOff>0</xdr:rowOff>
    </xdr:from>
    <xdr:to>
      <xdr:col>8</xdr:col>
      <xdr:colOff>272625</xdr:colOff>
      <xdr:row>22</xdr:row>
      <xdr:rowOff>43500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733425</xdr:colOff>
      <xdr:row>23</xdr:row>
      <xdr:rowOff>9525</xdr:rowOff>
    </xdr:from>
    <xdr:ext cx="4558684" cy="387286"/>
    <xdr:sp macro="" textlink="">
      <xdr:nvSpPr>
        <xdr:cNvPr id="3" name="ZoneTexte 2"/>
        <xdr:cNvSpPr txBox="1"/>
      </xdr:nvSpPr>
      <xdr:spPr>
        <a:xfrm>
          <a:off x="733425" y="4419600"/>
          <a:ext cx="4558684" cy="387286"/>
        </a:xfrm>
        <a:prstGeom prst="rect">
          <a:avLst/>
        </a:prstGeom>
        <a:noFill/>
        <a:ln>
          <a:solidFill>
            <a:schemeClr val="bg1">
              <a:lumMod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000" i="1">
              <a:latin typeface="Times New Roman" panose="02020603050405020304" pitchFamily="18" charset="0"/>
              <a:cs typeface="Times New Roman" panose="02020603050405020304" pitchFamily="18" charset="0"/>
            </a:rPr>
            <a:t>Champ : France hors Mayotte, population des ménages, personnes de 15 ans et plus.</a:t>
          </a:r>
        </a:p>
        <a:p>
          <a:r>
            <a:rPr lang="fr-FR" sz="1000" i="1">
              <a:latin typeface="Times New Roman" panose="02020603050405020304" pitchFamily="18" charset="0"/>
              <a:cs typeface="Times New Roman" panose="02020603050405020304" pitchFamily="18" charset="0"/>
            </a:rPr>
            <a:t>Source : INSEE, enquêtes Emploi (calculs INSEE).</a:t>
          </a:r>
        </a:p>
      </xdr:txBody>
    </xdr:sp>
    <xdr:clientData/>
  </xdr:oneCellAnchor>
</xdr:wsDr>
</file>

<file path=xl/drawings/drawing68.xml><?xml version="1.0" encoding="utf-8"?>
<xdr:wsDr xmlns:xdr="http://schemas.openxmlformats.org/drawingml/2006/spreadsheetDrawing" xmlns:a="http://schemas.openxmlformats.org/drawingml/2006/main">
  <xdr:twoCellAnchor>
    <xdr:from>
      <xdr:col>0</xdr:col>
      <xdr:colOff>752475</xdr:colOff>
      <xdr:row>8</xdr:row>
      <xdr:rowOff>9525</xdr:rowOff>
    </xdr:from>
    <xdr:to>
      <xdr:col>6</xdr:col>
      <xdr:colOff>667350</xdr:colOff>
      <xdr:row>23</xdr:row>
      <xdr:rowOff>100650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xdr:col>
      <xdr:colOff>19050</xdr:colOff>
      <xdr:row>25</xdr:row>
      <xdr:rowOff>85725</xdr:rowOff>
    </xdr:from>
    <xdr:ext cx="4574650" cy="533400"/>
    <xdr:sp macro="" textlink="">
      <xdr:nvSpPr>
        <xdr:cNvPr id="3" name="ZoneTexte 2"/>
        <xdr:cNvSpPr txBox="1"/>
      </xdr:nvSpPr>
      <xdr:spPr>
        <a:xfrm>
          <a:off x="781050" y="4133850"/>
          <a:ext cx="4574650" cy="533400"/>
        </a:xfrm>
        <a:prstGeom prst="rect">
          <a:avLst/>
        </a:prstGeom>
        <a:noFill/>
        <a:ln>
          <a:solidFill>
            <a:schemeClr val="bg1">
              <a:lumMod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1000" i="1">
              <a:solidFill>
                <a:schemeClr val="tx1"/>
              </a:solidFill>
              <a:effectLst/>
              <a:latin typeface="Times New Roman" panose="02020603050405020304" pitchFamily="18" charset="0"/>
              <a:ea typeface="+mn-ea"/>
              <a:cs typeface="Times New Roman" panose="02020603050405020304" pitchFamily="18" charset="0"/>
            </a:rPr>
            <a:t>Note : données de 1982 à 2017, corrigées pour les ruptures de série.</a:t>
          </a:r>
        </a:p>
        <a:p>
          <a:r>
            <a:rPr lang="fr-FR" sz="1000" i="1">
              <a:solidFill>
                <a:schemeClr val="tx1"/>
              </a:solidFill>
              <a:effectLst/>
              <a:latin typeface="Times New Roman" panose="02020603050405020304" pitchFamily="18" charset="0"/>
              <a:ea typeface="+mn-ea"/>
              <a:cs typeface="Times New Roman" panose="02020603050405020304" pitchFamily="18" charset="0"/>
            </a:rPr>
            <a:t>Champ : France hors Mayotte, population des ménages, personnes de 15 ans et plus.</a:t>
          </a:r>
        </a:p>
        <a:p>
          <a:r>
            <a:rPr lang="fr-FR" sz="1000" i="1">
              <a:solidFill>
                <a:schemeClr val="tx1"/>
              </a:solidFill>
              <a:effectLst/>
              <a:latin typeface="Times New Roman" panose="02020603050405020304" pitchFamily="18" charset="0"/>
              <a:ea typeface="+mn-ea"/>
              <a:cs typeface="Times New Roman" panose="02020603050405020304" pitchFamily="18" charset="0"/>
            </a:rPr>
            <a:t>Source : INSEE, enquêtes Emploi (calculs INSEE).</a:t>
          </a:r>
        </a:p>
        <a:p>
          <a:endParaRPr lang="fr-FR" sz="1100"/>
        </a:p>
      </xdr:txBody>
    </xdr:sp>
    <xdr:clientData/>
  </xdr:oneCellAnchor>
</xdr:wsDr>
</file>

<file path=xl/drawings/drawing69.xml><?xml version="1.0" encoding="utf-8"?>
<xdr:wsDr xmlns:xdr="http://schemas.openxmlformats.org/drawingml/2006/spreadsheetDrawing" xmlns:a="http://schemas.openxmlformats.org/drawingml/2006/main">
  <xdr:twoCellAnchor>
    <xdr:from>
      <xdr:col>1</xdr:col>
      <xdr:colOff>0</xdr:colOff>
      <xdr:row>7</xdr:row>
      <xdr:rowOff>142875</xdr:rowOff>
    </xdr:from>
    <xdr:to>
      <xdr:col>6</xdr:col>
      <xdr:colOff>320250</xdr:colOff>
      <xdr:row>23</xdr:row>
      <xdr:rowOff>72075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xdr:col>
      <xdr:colOff>19050</xdr:colOff>
      <xdr:row>25</xdr:row>
      <xdr:rowOff>47625</xdr:rowOff>
    </xdr:from>
    <xdr:ext cx="4558684" cy="534762"/>
    <xdr:sp macro="" textlink="">
      <xdr:nvSpPr>
        <xdr:cNvPr id="3" name="ZoneTexte 2"/>
        <xdr:cNvSpPr txBox="1"/>
      </xdr:nvSpPr>
      <xdr:spPr>
        <a:xfrm>
          <a:off x="781050" y="4267200"/>
          <a:ext cx="4558684" cy="534762"/>
        </a:xfrm>
        <a:prstGeom prst="rect">
          <a:avLst/>
        </a:prstGeom>
        <a:noFill/>
        <a:ln>
          <a:solidFill>
            <a:schemeClr val="bg1">
              <a:lumMod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000" i="1">
              <a:solidFill>
                <a:schemeClr val="tx1"/>
              </a:solidFill>
              <a:effectLst/>
              <a:latin typeface="Times New Roman" panose="02020603050405020304" pitchFamily="18" charset="0"/>
              <a:ea typeface="+mn-ea"/>
              <a:cs typeface="Times New Roman" panose="02020603050405020304" pitchFamily="18" charset="0"/>
            </a:rPr>
            <a:t>Note : données de 1975 à 2017, corrigées pour les ruptures de série.</a:t>
          </a:r>
          <a:endParaRPr lang="fr-FR" sz="1000">
            <a:solidFill>
              <a:schemeClr val="tx1"/>
            </a:solidFill>
            <a:effectLst/>
            <a:latin typeface="Times New Roman" panose="02020603050405020304" pitchFamily="18" charset="0"/>
            <a:ea typeface="+mn-ea"/>
            <a:cs typeface="Times New Roman" panose="02020603050405020304" pitchFamily="18" charset="0"/>
          </a:endParaRPr>
        </a:p>
        <a:p>
          <a:r>
            <a:rPr lang="fr-FR" sz="1000" i="1">
              <a:solidFill>
                <a:schemeClr val="tx1"/>
              </a:solidFill>
              <a:effectLst/>
              <a:latin typeface="Times New Roman" panose="02020603050405020304" pitchFamily="18" charset="0"/>
              <a:ea typeface="+mn-ea"/>
              <a:cs typeface="Times New Roman" panose="02020603050405020304" pitchFamily="18" charset="0"/>
            </a:rPr>
            <a:t>Champ : France hors Mayotte, population des ménages, personnes de 15 ans et plus.</a:t>
          </a:r>
          <a:endParaRPr lang="fr-FR" sz="1000">
            <a:solidFill>
              <a:schemeClr val="tx1"/>
            </a:solidFill>
            <a:effectLst/>
            <a:latin typeface="Times New Roman" panose="02020603050405020304" pitchFamily="18" charset="0"/>
            <a:ea typeface="+mn-ea"/>
            <a:cs typeface="Times New Roman" panose="02020603050405020304" pitchFamily="18" charset="0"/>
          </a:endParaRPr>
        </a:p>
        <a:p>
          <a:r>
            <a:rPr lang="fr-FR" sz="1000" i="1">
              <a:solidFill>
                <a:schemeClr val="tx1"/>
              </a:solidFill>
              <a:effectLst/>
              <a:latin typeface="Times New Roman" panose="02020603050405020304" pitchFamily="18" charset="0"/>
              <a:ea typeface="+mn-ea"/>
              <a:cs typeface="Times New Roman" panose="02020603050405020304" pitchFamily="18" charset="0"/>
            </a:rPr>
            <a:t>Source : Insee, enquêtes Emploi (calculs INSEE).</a:t>
          </a:r>
          <a:endParaRPr lang="fr-FR" sz="1000">
            <a:latin typeface="Times New Roman" panose="02020603050405020304" pitchFamily="18" charset="0"/>
            <a:cs typeface="Times New Roman" panose="02020603050405020304" pitchFamily="18" charset="0"/>
          </a:endParaRPr>
        </a:p>
      </xdr:txBody>
    </xdr:sp>
    <xdr:clientData/>
  </xdr:oneCellAnchor>
</xdr:wsDr>
</file>

<file path=xl/drawings/drawing7.xml><?xml version="1.0" encoding="utf-8"?>
<xdr:wsDr xmlns:xdr="http://schemas.openxmlformats.org/drawingml/2006/spreadsheetDrawing" xmlns:a="http://schemas.openxmlformats.org/drawingml/2006/main">
  <xdr:twoCellAnchor>
    <xdr:from>
      <xdr:col>1</xdr:col>
      <xdr:colOff>38100</xdr:colOff>
      <xdr:row>16</xdr:row>
      <xdr:rowOff>158116</xdr:rowOff>
    </xdr:from>
    <xdr:to>
      <xdr:col>9</xdr:col>
      <xdr:colOff>670560</xdr:colOff>
      <xdr:row>19</xdr:row>
      <xdr:rowOff>144780</xdr:rowOff>
    </xdr:to>
    <xdr:sp macro="" textlink="">
      <xdr:nvSpPr>
        <xdr:cNvPr id="2" name="ZoneTexte 1"/>
        <xdr:cNvSpPr txBox="1"/>
      </xdr:nvSpPr>
      <xdr:spPr>
        <a:xfrm>
          <a:off x="198120" y="3297556"/>
          <a:ext cx="6903720" cy="581024"/>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Lecture : dans le scénario 1 % et en 2070, le niveau des dépenses projeté en 2019 est inférieur de 4,9 % à celui qui avait été projeté en 2018 et le niveau du PIB est inférieur de 0,9 %. </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Source : projections COR – juin 2018 et juin 2019.</a:t>
          </a:r>
          <a:endParaRPr lang="fr-FR" sz="10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0</xdr:col>
      <xdr:colOff>752475</xdr:colOff>
      <xdr:row>8</xdr:row>
      <xdr:rowOff>19050</xdr:rowOff>
    </xdr:from>
    <xdr:to>
      <xdr:col>5</xdr:col>
      <xdr:colOff>272625</xdr:colOff>
      <xdr:row>23</xdr:row>
      <xdr:rowOff>110175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761999</xdr:colOff>
      <xdr:row>25</xdr:row>
      <xdr:rowOff>0</xdr:rowOff>
    </xdr:from>
    <xdr:ext cx="5800725" cy="387286"/>
    <xdr:sp macro="" textlink="">
      <xdr:nvSpPr>
        <xdr:cNvPr id="3" name="ZoneTexte 2"/>
        <xdr:cNvSpPr txBox="1"/>
      </xdr:nvSpPr>
      <xdr:spPr>
        <a:xfrm>
          <a:off x="761999" y="4048125"/>
          <a:ext cx="5800725" cy="387286"/>
        </a:xfrm>
        <a:prstGeom prst="rect">
          <a:avLst/>
        </a:prstGeom>
        <a:noFill/>
        <a:ln>
          <a:solidFill>
            <a:schemeClr val="bg1">
              <a:lumMod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FR" sz="1000" i="1">
              <a:solidFill>
                <a:schemeClr val="tx1"/>
              </a:solidFill>
              <a:effectLst/>
              <a:latin typeface="Times New Roman" panose="02020603050405020304" pitchFamily="18" charset="0"/>
              <a:ea typeface="+mn-ea"/>
              <a:cs typeface="Times New Roman" panose="02020603050405020304" pitchFamily="18" charset="0"/>
            </a:rPr>
            <a:t>Champ : ensemble des salariés,</a:t>
          </a:r>
          <a:r>
            <a:rPr lang="fr-FR" sz="1000" i="1" baseline="0">
              <a:solidFill>
                <a:schemeClr val="tx1"/>
              </a:solidFill>
              <a:effectLst/>
              <a:latin typeface="Times New Roman" panose="02020603050405020304" pitchFamily="18" charset="0"/>
              <a:ea typeface="+mn-ea"/>
              <a:cs typeface="Times New Roman" panose="02020603050405020304" pitchFamily="18" charset="0"/>
            </a:rPr>
            <a:t> hors salariés des employeurs particuliers, en France.</a:t>
          </a:r>
          <a:endParaRPr lang="fr-FR" sz="1000">
            <a:solidFill>
              <a:schemeClr val="tx1"/>
            </a:solidFill>
            <a:effectLst/>
            <a:latin typeface="Times New Roman" panose="02020603050405020304" pitchFamily="18" charset="0"/>
            <a:ea typeface="+mn-ea"/>
            <a:cs typeface="Times New Roman" panose="02020603050405020304" pitchFamily="18" charset="0"/>
          </a:endParaRPr>
        </a:p>
        <a:p>
          <a:r>
            <a:rPr lang="fr-FR" sz="1000" i="1">
              <a:solidFill>
                <a:schemeClr val="tx1"/>
              </a:solidFill>
              <a:effectLst/>
              <a:latin typeface="Times New Roman" panose="02020603050405020304" pitchFamily="18" charset="0"/>
              <a:ea typeface="+mn-ea"/>
              <a:cs typeface="Times New Roman" panose="02020603050405020304" pitchFamily="18" charset="0"/>
            </a:rPr>
            <a:t>Source : INSEE, à partir de DADS.</a:t>
          </a:r>
          <a:endParaRPr lang="fr-FR" sz="1000">
            <a:latin typeface="Times New Roman" panose="02020603050405020304" pitchFamily="18" charset="0"/>
            <a:cs typeface="Times New Roman" panose="02020603050405020304" pitchFamily="18" charset="0"/>
          </a:endParaRPr>
        </a:p>
      </xdr:txBody>
    </xdr:sp>
    <xdr:clientData/>
  </xdr:oneCellAnchor>
</xdr:wsDr>
</file>

<file path=xl/drawings/drawing71.xml><?xml version="1.0" encoding="utf-8"?>
<xdr:wsDr xmlns:xdr="http://schemas.openxmlformats.org/drawingml/2006/spreadsheetDrawing" xmlns:a="http://schemas.openxmlformats.org/drawingml/2006/main">
  <xdr:twoCellAnchor>
    <xdr:from>
      <xdr:col>0</xdr:col>
      <xdr:colOff>771525</xdr:colOff>
      <xdr:row>5</xdr:row>
      <xdr:rowOff>161925</xdr:rowOff>
    </xdr:from>
    <xdr:to>
      <xdr:col>7</xdr:col>
      <xdr:colOff>72600</xdr:colOff>
      <xdr:row>19</xdr:row>
      <xdr:rowOff>14925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733425</xdr:colOff>
      <xdr:row>19</xdr:row>
      <xdr:rowOff>114300</xdr:rowOff>
    </xdr:from>
    <xdr:to>
      <xdr:col>7</xdr:col>
      <xdr:colOff>47625</xdr:colOff>
      <xdr:row>23</xdr:row>
      <xdr:rowOff>66675</xdr:rowOff>
    </xdr:to>
    <xdr:sp macro="" textlink="">
      <xdr:nvSpPr>
        <xdr:cNvPr id="3" name="ZoneTexte 2"/>
        <xdr:cNvSpPr txBox="1"/>
      </xdr:nvSpPr>
      <xdr:spPr>
        <a:xfrm>
          <a:off x="733425" y="3781425"/>
          <a:ext cx="5953125" cy="714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Champ : retraités de la CNAV (courbe en trait plein) ; retraités résidant en France ou à l'étranger, vivant au 31 décembre 2016, pondérés pour être représentatifs de des retraités de la génération en vie à l'âge de 66 ans (courbe en pointillés).</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Sources : CNAV – projections SG-COR 2019 ; DREES, EIR 2016</a:t>
          </a:r>
          <a:r>
            <a:rPr lang="fr-FR" sz="1000" i="1">
              <a:solidFill>
                <a:schemeClr val="dk1"/>
              </a:solidFill>
              <a:effectLst/>
              <a:latin typeface="+mn-lt"/>
              <a:ea typeface="+mn-ea"/>
              <a:cs typeface="+mn-cs"/>
            </a:rPr>
            <a:t>.</a:t>
          </a:r>
          <a:endParaRPr lang="fr-FR" sz="1000">
            <a:solidFill>
              <a:schemeClr val="dk1"/>
            </a:solidFill>
            <a:effectLst/>
            <a:latin typeface="+mn-lt"/>
            <a:ea typeface="+mn-ea"/>
            <a:cs typeface="+mn-cs"/>
          </a:endParaRPr>
        </a:p>
        <a:p>
          <a:endParaRPr lang="fr-FR" sz="1100"/>
        </a:p>
      </xdr:txBody>
    </xdr:sp>
    <xdr:clientData/>
  </xdr:twoCellAnchor>
</xdr:wsDr>
</file>

<file path=xl/drawings/drawing72.xml><?xml version="1.0" encoding="utf-8"?>
<c:userShapes xmlns:c="http://schemas.openxmlformats.org/drawingml/2006/chart">
  <cdr:relSizeAnchor xmlns:cdr="http://schemas.openxmlformats.org/drawingml/2006/chartDrawing">
    <cdr:from>
      <cdr:x>0.79177</cdr:x>
      <cdr:y>0.63715</cdr:y>
    </cdr:from>
    <cdr:to>
      <cdr:x>0.97942</cdr:x>
      <cdr:y>0.72743</cdr:y>
    </cdr:to>
    <cdr:sp macro="" textlink="">
      <cdr:nvSpPr>
        <cdr:cNvPr id="2" name="ZoneTexte 1"/>
        <cdr:cNvSpPr txBox="1"/>
      </cdr:nvSpPr>
      <cdr:spPr>
        <a:xfrm xmlns:a="http://schemas.openxmlformats.org/drawingml/2006/main">
          <a:off x="6229350" y="1747839"/>
          <a:ext cx="1476375" cy="2476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0.83064</cdr:x>
      <cdr:y>0.61702</cdr:y>
    </cdr:from>
    <cdr:to>
      <cdr:x>0.98287</cdr:x>
      <cdr:y>0.71438</cdr:y>
    </cdr:to>
    <cdr:sp macro="" textlink="">
      <cdr:nvSpPr>
        <cdr:cNvPr id="3" name="ZoneTexte 2"/>
        <cdr:cNvSpPr txBox="1"/>
      </cdr:nvSpPr>
      <cdr:spPr>
        <a:xfrm xmlns:a="http://schemas.openxmlformats.org/drawingml/2006/main">
          <a:off x="4933973" y="1554889"/>
          <a:ext cx="904247" cy="24534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100"/>
            <a:t>générations</a:t>
          </a:r>
        </a:p>
      </cdr:txBody>
    </cdr:sp>
  </cdr:relSizeAnchor>
  <cdr:relSizeAnchor xmlns:cdr="http://schemas.openxmlformats.org/drawingml/2006/chartDrawing">
    <cdr:from>
      <cdr:x>0.79177</cdr:x>
      <cdr:y>0.63715</cdr:y>
    </cdr:from>
    <cdr:to>
      <cdr:x>0.97942</cdr:x>
      <cdr:y>0.72743</cdr:y>
    </cdr:to>
    <cdr:sp macro="" textlink="">
      <cdr:nvSpPr>
        <cdr:cNvPr id="4" name="ZoneTexte 1"/>
        <cdr:cNvSpPr txBox="1"/>
      </cdr:nvSpPr>
      <cdr:spPr>
        <a:xfrm xmlns:a="http://schemas.openxmlformats.org/drawingml/2006/main">
          <a:off x="6229350" y="1747839"/>
          <a:ext cx="1476375" cy="2476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userShapes>
</file>

<file path=xl/drawings/drawing73.xml><?xml version="1.0" encoding="utf-8"?>
<xdr:wsDr xmlns:xdr="http://schemas.openxmlformats.org/drawingml/2006/spreadsheetDrawing" xmlns:a="http://schemas.openxmlformats.org/drawingml/2006/main">
  <xdr:twoCellAnchor>
    <xdr:from>
      <xdr:col>0</xdr:col>
      <xdr:colOff>742950</xdr:colOff>
      <xdr:row>11</xdr:row>
      <xdr:rowOff>180975</xdr:rowOff>
    </xdr:from>
    <xdr:to>
      <xdr:col>6</xdr:col>
      <xdr:colOff>86325</xdr:colOff>
      <xdr:row>25</xdr:row>
      <xdr:rowOff>33975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xdr:col>
      <xdr:colOff>0</xdr:colOff>
      <xdr:row>26</xdr:row>
      <xdr:rowOff>28575</xdr:rowOff>
    </xdr:from>
    <xdr:ext cx="2539157" cy="387286"/>
    <xdr:sp macro="" textlink="">
      <xdr:nvSpPr>
        <xdr:cNvPr id="3" name="ZoneTexte 2"/>
        <xdr:cNvSpPr txBox="1"/>
      </xdr:nvSpPr>
      <xdr:spPr>
        <a:xfrm>
          <a:off x="762000" y="5010150"/>
          <a:ext cx="2539157" cy="387286"/>
        </a:xfrm>
        <a:prstGeom prst="rect">
          <a:avLst/>
        </a:prstGeom>
        <a:noFill/>
        <a:ln>
          <a:solidFill>
            <a:schemeClr val="bg1">
              <a:lumMod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000" i="1">
              <a:solidFill>
                <a:schemeClr val="tx1"/>
              </a:solidFill>
              <a:effectLst/>
              <a:latin typeface="Times New Roman" panose="02020603050405020304" pitchFamily="18" charset="0"/>
              <a:ea typeface="+mn-ea"/>
              <a:cs typeface="Times New Roman" panose="02020603050405020304" pitchFamily="18" charset="0"/>
            </a:rPr>
            <a:t>Champ : retraités de la CNAV.</a:t>
          </a:r>
          <a:endParaRPr lang="fr-FR" sz="1000">
            <a:solidFill>
              <a:schemeClr val="tx1"/>
            </a:solidFill>
            <a:effectLst/>
            <a:latin typeface="Times New Roman" panose="02020603050405020304" pitchFamily="18" charset="0"/>
            <a:ea typeface="+mn-ea"/>
            <a:cs typeface="Times New Roman" panose="02020603050405020304" pitchFamily="18" charset="0"/>
          </a:endParaRPr>
        </a:p>
        <a:p>
          <a:r>
            <a:rPr lang="fr-FR" sz="1000" i="1">
              <a:solidFill>
                <a:schemeClr val="tx1"/>
              </a:solidFill>
              <a:effectLst/>
              <a:latin typeface="Times New Roman" panose="02020603050405020304" pitchFamily="18" charset="0"/>
              <a:ea typeface="+mn-ea"/>
              <a:cs typeface="Times New Roman" panose="02020603050405020304" pitchFamily="18" charset="0"/>
            </a:rPr>
            <a:t>Sources : CNAV – projections SG-COR 2019.</a:t>
          </a:r>
          <a:endParaRPr lang="fr-FR" sz="1000">
            <a:latin typeface="Times New Roman" panose="02020603050405020304" pitchFamily="18" charset="0"/>
            <a:cs typeface="Times New Roman" panose="02020603050405020304" pitchFamily="18" charset="0"/>
          </a:endParaRPr>
        </a:p>
      </xdr:txBody>
    </xdr:sp>
    <xdr:clientData/>
  </xdr:oneCellAnchor>
</xdr:wsDr>
</file>

<file path=xl/drawings/drawing74.xml><?xml version="1.0" encoding="utf-8"?>
<xdr:wsDr xmlns:xdr="http://schemas.openxmlformats.org/drawingml/2006/spreadsheetDrawing" xmlns:a="http://schemas.openxmlformats.org/drawingml/2006/main">
  <xdr:twoCellAnchor>
    <xdr:from>
      <xdr:col>0</xdr:col>
      <xdr:colOff>438150</xdr:colOff>
      <xdr:row>87</xdr:row>
      <xdr:rowOff>19050</xdr:rowOff>
    </xdr:from>
    <xdr:to>
      <xdr:col>6</xdr:col>
      <xdr:colOff>548850</xdr:colOff>
      <xdr:row>102</xdr:row>
      <xdr:rowOff>41550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657225</xdr:colOff>
      <xdr:row>87</xdr:row>
      <xdr:rowOff>19050</xdr:rowOff>
    </xdr:from>
    <xdr:to>
      <xdr:col>15</xdr:col>
      <xdr:colOff>501225</xdr:colOff>
      <xdr:row>102</xdr:row>
      <xdr:rowOff>41550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7</xdr:col>
      <xdr:colOff>676275</xdr:colOff>
      <xdr:row>103</xdr:row>
      <xdr:rowOff>114300</xdr:rowOff>
    </xdr:from>
    <xdr:ext cx="5762625" cy="1133708"/>
    <xdr:sp macro="" textlink="">
      <xdr:nvSpPr>
        <xdr:cNvPr id="4" name="ZoneTexte 3"/>
        <xdr:cNvSpPr txBox="1"/>
      </xdr:nvSpPr>
      <xdr:spPr>
        <a:xfrm>
          <a:off x="7267575" y="20602575"/>
          <a:ext cx="5762625" cy="1133708"/>
        </a:xfrm>
        <a:prstGeom prst="rect">
          <a:avLst/>
        </a:prstGeom>
        <a:noFill/>
        <a:ln>
          <a:solidFill>
            <a:schemeClr val="bg1">
              <a:lumMod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FR" sz="1000" i="1">
              <a:solidFill>
                <a:schemeClr val="tx1"/>
              </a:solidFill>
              <a:effectLst/>
              <a:latin typeface="Times New Roman" panose="02020603050405020304" pitchFamily="18" charset="0"/>
              <a:ea typeface="+mn-ea"/>
              <a:cs typeface="Times New Roman" panose="02020603050405020304" pitchFamily="18" charset="0"/>
            </a:rPr>
            <a:t>Lecture : en 2018, le montant moyen des pensions (y compris majorations et réversions) parmi l’ensemble des femmes retraitées de droit direct représente 76 % du montant moyen des pensions parmi l’ensemble des hommes. Selon les projections du COR, ce rapport augmenterait pour atteindre 88 % en 2070 sous l'hypothèse de gains de productivité tendanciels de 1,3 %.</a:t>
          </a:r>
        </a:p>
        <a:p>
          <a:r>
            <a:rPr lang="fr-FR" sz="1000" i="1">
              <a:solidFill>
                <a:schemeClr val="tx1"/>
              </a:solidFill>
              <a:effectLst/>
              <a:latin typeface="Times New Roman" panose="02020603050405020304" pitchFamily="18" charset="0"/>
              <a:ea typeface="+mn-ea"/>
              <a:cs typeface="Times New Roman" panose="02020603050405020304" pitchFamily="18" charset="0"/>
            </a:rPr>
            <a:t>Champ : retraités percevant un droit direct résidant en France ou à l’étranger.</a:t>
          </a:r>
          <a:endParaRPr lang="fr-FR" sz="1000">
            <a:solidFill>
              <a:schemeClr val="tx1"/>
            </a:solidFill>
            <a:effectLst/>
            <a:latin typeface="Times New Roman" panose="02020603050405020304" pitchFamily="18" charset="0"/>
            <a:ea typeface="+mn-ea"/>
            <a:cs typeface="Times New Roman" panose="02020603050405020304" pitchFamily="18" charset="0"/>
          </a:endParaRPr>
        </a:p>
        <a:p>
          <a:r>
            <a:rPr lang="fr-FR" sz="1000" i="1">
              <a:solidFill>
                <a:schemeClr val="tx1"/>
              </a:solidFill>
              <a:effectLst/>
              <a:latin typeface="Times New Roman" panose="02020603050405020304" pitchFamily="18" charset="0"/>
              <a:ea typeface="+mn-ea"/>
              <a:cs typeface="Times New Roman" panose="02020603050405020304" pitchFamily="18" charset="0"/>
            </a:rPr>
            <a:t>Sources : pour les générations 1938 à 1950 et les années 2005 à 2016, DREES, modèle ANCETRE, EIR 2016 ; pour les années 2017 à 2070 : INSEE, modèle DESTINIE, projections COR.</a:t>
          </a:r>
          <a:endParaRPr lang="fr-FR" sz="1100"/>
        </a:p>
      </xdr:txBody>
    </xdr:sp>
    <xdr:clientData/>
  </xdr:oneCellAnchor>
  <xdr:oneCellAnchor>
    <xdr:from>
      <xdr:col>0</xdr:col>
      <xdr:colOff>333376</xdr:colOff>
      <xdr:row>103</xdr:row>
      <xdr:rowOff>114301</xdr:rowOff>
    </xdr:from>
    <xdr:ext cx="6048374" cy="1162050"/>
    <xdr:sp macro="" textlink="">
      <xdr:nvSpPr>
        <xdr:cNvPr id="5" name="ZoneTexte 4"/>
        <xdr:cNvSpPr txBox="1"/>
      </xdr:nvSpPr>
      <xdr:spPr>
        <a:xfrm>
          <a:off x="333376" y="20602576"/>
          <a:ext cx="6048374" cy="1162050"/>
        </a:xfrm>
        <a:prstGeom prst="rect">
          <a:avLst/>
        </a:prstGeom>
        <a:noFill/>
        <a:ln>
          <a:solidFill>
            <a:schemeClr val="bg1">
              <a:lumMod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r>
            <a:rPr lang="fr-FR" sz="1000" i="1">
              <a:solidFill>
                <a:schemeClr val="tx1"/>
              </a:solidFill>
              <a:effectLst/>
              <a:latin typeface="Times New Roman" panose="02020603050405020304" pitchFamily="18" charset="0"/>
              <a:ea typeface="+mn-ea"/>
              <a:cs typeface="Times New Roman" panose="02020603050405020304" pitchFamily="18" charset="0"/>
            </a:rPr>
            <a:t>Lecture : en 2017, le montant moyen des pensions (y compris majorations et réversions) de l’ensemble des femmes retraitées de droit direct représente 75,4 % de celui de l’ensemble des hommes retraités de droit direct. Pour la seule génération née en 1951 (qui a 66 ans en 2017), le montant moyen des pensions (hors majorations et réversions) des femmes retraitées de droit direct représente 67,9 % de celui des hommes.</a:t>
          </a:r>
        </a:p>
        <a:p>
          <a:r>
            <a:rPr lang="fr-FR" sz="1000" i="1">
              <a:solidFill>
                <a:schemeClr val="tx1"/>
              </a:solidFill>
              <a:effectLst/>
              <a:latin typeface="Times New Roman" panose="02020603050405020304" pitchFamily="18" charset="0"/>
              <a:ea typeface="+mn-ea"/>
              <a:cs typeface="Times New Roman" panose="02020603050405020304" pitchFamily="18" charset="0"/>
            </a:rPr>
            <a:t>Champ : retraités percevant un droit direct résidant en France ou à l’étranger.</a:t>
          </a:r>
          <a:endParaRPr lang="fr-FR" sz="1000">
            <a:solidFill>
              <a:schemeClr val="tx1"/>
            </a:solidFill>
            <a:effectLst/>
            <a:latin typeface="Times New Roman" panose="02020603050405020304" pitchFamily="18" charset="0"/>
            <a:ea typeface="+mn-ea"/>
            <a:cs typeface="Times New Roman" panose="02020603050405020304" pitchFamily="18" charset="0"/>
          </a:endParaRPr>
        </a:p>
        <a:p>
          <a:r>
            <a:rPr lang="fr-FR" sz="1000" i="1">
              <a:solidFill>
                <a:schemeClr val="tx1"/>
              </a:solidFill>
              <a:effectLst/>
              <a:latin typeface="Times New Roman" panose="02020603050405020304" pitchFamily="18" charset="0"/>
              <a:ea typeface="+mn-ea"/>
              <a:cs typeface="Times New Roman" panose="02020603050405020304" pitchFamily="18" charset="0"/>
            </a:rPr>
            <a:t>Sources : pour les générations 1938 à 1950 et les années 2005 à 2016, DREES, modèle ANCETRE, EIR 2016 ; pour les années 2017 à 2070 : INSEE, modèle DESTINIE, projections COR.</a:t>
          </a:r>
          <a:endParaRPr lang="fr-FR" sz="1100"/>
        </a:p>
      </xdr:txBody>
    </xdr:sp>
    <xdr:clientData/>
  </xdr:oneCellAnchor>
</xdr:wsDr>
</file>

<file path=xl/drawings/drawing75.xml><?xml version="1.0" encoding="utf-8"?>
<c:userShapes xmlns:c="http://schemas.openxmlformats.org/drawingml/2006/chart">
  <cdr:relSizeAnchor xmlns:cdr="http://schemas.openxmlformats.org/drawingml/2006/chartDrawing">
    <cdr:from>
      <cdr:x>0.86821</cdr:x>
      <cdr:y>0.48227</cdr:y>
    </cdr:from>
    <cdr:to>
      <cdr:x>1</cdr:x>
      <cdr:y>0.54655</cdr:y>
    </cdr:to>
    <cdr:sp macro="" textlink="">
      <cdr:nvSpPr>
        <cdr:cNvPr id="2" name="ZoneTexte 1"/>
        <cdr:cNvSpPr txBox="1"/>
      </cdr:nvSpPr>
      <cdr:spPr>
        <a:xfrm xmlns:a="http://schemas.openxmlformats.org/drawingml/2006/main">
          <a:off x="5557239" y="1529673"/>
          <a:ext cx="843561" cy="20387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900" b="0"/>
            <a:t>génération</a:t>
          </a:r>
        </a:p>
      </cdr:txBody>
    </cdr:sp>
  </cdr:relSizeAnchor>
  <cdr:relSizeAnchor xmlns:cdr="http://schemas.openxmlformats.org/drawingml/2006/chartDrawing">
    <cdr:from>
      <cdr:x>0.87478</cdr:x>
      <cdr:y>0.7914</cdr:y>
    </cdr:from>
    <cdr:to>
      <cdr:x>1</cdr:x>
      <cdr:y>0.89018</cdr:y>
    </cdr:to>
    <cdr:sp macro="" textlink="">
      <cdr:nvSpPr>
        <cdr:cNvPr id="3" name="ZoneTexte 1"/>
        <cdr:cNvSpPr txBox="1"/>
      </cdr:nvSpPr>
      <cdr:spPr>
        <a:xfrm xmlns:a="http://schemas.openxmlformats.org/drawingml/2006/main">
          <a:off x="5038725" y="2136774"/>
          <a:ext cx="721275" cy="26670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900" b="0"/>
            <a:t>année</a:t>
          </a:r>
        </a:p>
      </cdr:txBody>
    </cdr:sp>
  </cdr:relSizeAnchor>
  <cdr:relSizeAnchor xmlns:cdr="http://schemas.openxmlformats.org/drawingml/2006/chartDrawing">
    <cdr:from>
      <cdr:x>0.87874</cdr:x>
      <cdr:y>0.5457</cdr:y>
    </cdr:from>
    <cdr:to>
      <cdr:x>0.906</cdr:x>
      <cdr:y>0.57547</cdr:y>
    </cdr:to>
    <cdr:cxnSp macro="">
      <cdr:nvCxnSpPr>
        <cdr:cNvPr id="5" name="Connecteur droit avec flèche 4"/>
        <cdr:cNvCxnSpPr/>
      </cdr:nvCxnSpPr>
      <cdr:spPr>
        <a:xfrm xmlns:a="http://schemas.openxmlformats.org/drawingml/2006/main" flipH="1">
          <a:off x="5219700" y="1571625"/>
          <a:ext cx="161927" cy="85725"/>
        </a:xfrm>
        <a:prstGeom xmlns:a="http://schemas.openxmlformats.org/drawingml/2006/main" prst="straightConnector1">
          <a:avLst/>
        </a:prstGeom>
        <a:ln xmlns:a="http://schemas.openxmlformats.org/drawingml/2006/main">
          <a:solidFill>
            <a:sysClr val="windowText" lastClr="000000"/>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0.87974</cdr:x>
      <cdr:y>0.74436</cdr:y>
    </cdr:from>
    <cdr:to>
      <cdr:x>0.90454</cdr:x>
      <cdr:y>0.80433</cdr:y>
    </cdr:to>
    <cdr:cxnSp macro="">
      <cdr:nvCxnSpPr>
        <cdr:cNvPr id="7" name="Connecteur droit avec flèche 6"/>
        <cdr:cNvCxnSpPr/>
      </cdr:nvCxnSpPr>
      <cdr:spPr>
        <a:xfrm xmlns:a="http://schemas.openxmlformats.org/drawingml/2006/main" flipH="1" flipV="1">
          <a:off x="5067300" y="2009775"/>
          <a:ext cx="142875" cy="161925"/>
        </a:xfrm>
        <a:prstGeom xmlns:a="http://schemas.openxmlformats.org/drawingml/2006/main" prst="straightConnector1">
          <a:avLst/>
        </a:prstGeom>
        <a:ln xmlns:a="http://schemas.openxmlformats.org/drawingml/2006/main">
          <a:solidFill>
            <a:sysClr val="windowText" lastClr="000000"/>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6.xml><?xml version="1.0" encoding="utf-8"?>
<c:userShapes xmlns:c="http://schemas.openxmlformats.org/drawingml/2006/chart">
  <cdr:relSizeAnchor xmlns:cdr="http://schemas.openxmlformats.org/drawingml/2006/chartDrawing">
    <cdr:from>
      <cdr:x>0.89504</cdr:x>
      <cdr:y>0.63391</cdr:y>
    </cdr:from>
    <cdr:to>
      <cdr:x>0.99426</cdr:x>
      <cdr:y>0.7232</cdr:y>
    </cdr:to>
    <cdr:sp macro="" textlink="">
      <cdr:nvSpPr>
        <cdr:cNvPr id="2" name="ZoneTexte 1"/>
        <cdr:cNvSpPr txBox="1"/>
      </cdr:nvSpPr>
      <cdr:spPr>
        <a:xfrm xmlns:a="http://schemas.openxmlformats.org/drawingml/2006/main">
          <a:off x="5316559" y="1825653"/>
          <a:ext cx="589367" cy="25715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fr-FR" sz="1000" b="0"/>
            <a:t>année</a:t>
          </a:r>
        </a:p>
      </cdr:txBody>
    </cdr:sp>
  </cdr:relSizeAnchor>
  <cdr:relSizeAnchor xmlns:cdr="http://schemas.openxmlformats.org/drawingml/2006/chartDrawing">
    <cdr:from>
      <cdr:x>0.29931</cdr:x>
      <cdr:y>0.05313</cdr:y>
    </cdr:from>
    <cdr:to>
      <cdr:x>0.56055</cdr:x>
      <cdr:y>0.13168</cdr:y>
    </cdr:to>
    <cdr:sp macro="" textlink="">
      <cdr:nvSpPr>
        <cdr:cNvPr id="7" name="ZoneTexte 5"/>
        <cdr:cNvSpPr txBox="1"/>
      </cdr:nvSpPr>
      <cdr:spPr>
        <a:xfrm xmlns:a="http://schemas.openxmlformats.org/drawingml/2006/main">
          <a:off x="1647835" y="165383"/>
          <a:ext cx="1438243" cy="244508"/>
        </a:xfrm>
        <a:prstGeom xmlns:a="http://schemas.openxmlformats.org/drawingml/2006/main" prst="rect">
          <a:avLst/>
        </a:prstGeom>
        <a:solidFill xmlns:a="http://schemas.openxmlformats.org/drawingml/2006/main">
          <a:sysClr val="window" lastClr="FFFFFF">
            <a:lumMod val="50000"/>
            <a:alpha val="0"/>
          </a:sysClr>
        </a:solidFill>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fr-FR" sz="1100" b="1">
              <a:solidFill>
                <a:sysClr val="window" lastClr="FFFFFF">
                  <a:lumMod val="65000"/>
                </a:sysClr>
              </a:solidFill>
            </a:rPr>
            <a:t>données projetées</a:t>
          </a:r>
        </a:p>
      </cdr:txBody>
    </cdr:sp>
  </cdr:relSizeAnchor>
  <cdr:relSizeAnchor xmlns:cdr="http://schemas.openxmlformats.org/drawingml/2006/chartDrawing">
    <cdr:from>
      <cdr:x>0.31804</cdr:x>
      <cdr:y>0.06284</cdr:y>
    </cdr:from>
    <cdr:to>
      <cdr:x>0.96668</cdr:x>
      <cdr:y>0.71616</cdr:y>
    </cdr:to>
    <cdr:sp macro="" textlink="">
      <cdr:nvSpPr>
        <cdr:cNvPr id="6" name="Rectangle 5"/>
        <cdr:cNvSpPr/>
      </cdr:nvSpPr>
      <cdr:spPr>
        <a:xfrm xmlns:a="http://schemas.openxmlformats.org/drawingml/2006/main">
          <a:off x="1889140" y="180975"/>
          <a:ext cx="3852922" cy="1881579"/>
        </a:xfrm>
        <a:prstGeom xmlns:a="http://schemas.openxmlformats.org/drawingml/2006/main" prst="rect">
          <a:avLst/>
        </a:prstGeom>
        <a:solidFill xmlns:a="http://schemas.openxmlformats.org/drawingml/2006/main">
          <a:schemeClr val="bg1">
            <a:lumMod val="65000"/>
            <a:alpha val="2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fr-FR" sz="1100"/>
        </a:p>
      </cdr:txBody>
    </cdr:sp>
  </cdr:relSizeAnchor>
</c:userShapes>
</file>

<file path=xl/drawings/drawing77.xml><?xml version="1.0" encoding="utf-8"?>
<xdr:wsDr xmlns:xdr="http://schemas.openxmlformats.org/drawingml/2006/spreadsheetDrawing" xmlns:a="http://schemas.openxmlformats.org/drawingml/2006/main">
  <xdr:twoCellAnchor>
    <xdr:from>
      <xdr:col>1</xdr:col>
      <xdr:colOff>30956</xdr:colOff>
      <xdr:row>7</xdr:row>
      <xdr:rowOff>128587</xdr:rowOff>
    </xdr:from>
    <xdr:to>
      <xdr:col>6</xdr:col>
      <xdr:colOff>25631</xdr:colOff>
      <xdr:row>20</xdr:row>
      <xdr:rowOff>172087</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745331</xdr:colOff>
      <xdr:row>7</xdr:row>
      <xdr:rowOff>161924</xdr:rowOff>
    </xdr:from>
    <xdr:to>
      <xdr:col>13</xdr:col>
      <xdr:colOff>656006</xdr:colOff>
      <xdr:row>21</xdr:row>
      <xdr:rowOff>14924</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xdr:col>
      <xdr:colOff>47625</xdr:colOff>
      <xdr:row>22</xdr:row>
      <xdr:rowOff>152400</xdr:rowOff>
    </xdr:from>
    <xdr:ext cx="6646691" cy="534762"/>
    <xdr:sp macro="" textlink="">
      <xdr:nvSpPr>
        <xdr:cNvPr id="4" name="ZoneTexte 3"/>
        <xdr:cNvSpPr txBox="1"/>
      </xdr:nvSpPr>
      <xdr:spPr>
        <a:xfrm>
          <a:off x="238125" y="4371975"/>
          <a:ext cx="6646691" cy="534762"/>
        </a:xfrm>
        <a:prstGeom prst="rect">
          <a:avLst/>
        </a:prstGeom>
        <a:noFill/>
        <a:ln>
          <a:solidFill>
            <a:schemeClr val="bg1">
              <a:lumMod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000" b="0" i="1" u="none" strike="noStrike">
              <a:solidFill>
                <a:schemeClr val="tx1"/>
              </a:solidFill>
              <a:effectLst/>
              <a:latin typeface="Times New Roman" panose="02020603050405020304" pitchFamily="18" charset="0"/>
              <a:ea typeface="+mn-ea"/>
              <a:cs typeface="Times New Roman" panose="02020603050405020304" pitchFamily="18" charset="0"/>
            </a:rPr>
            <a:t>Note : montant</a:t>
          </a:r>
          <a:r>
            <a:rPr lang="fr-FR" sz="1000" b="0" i="1" u="none" strike="noStrike" baseline="0">
              <a:solidFill>
                <a:schemeClr val="tx1"/>
              </a:solidFill>
              <a:effectLst/>
              <a:latin typeface="Times New Roman" panose="02020603050405020304" pitchFamily="18" charset="0"/>
              <a:ea typeface="+mn-ea"/>
              <a:cs typeface="Times New Roman" panose="02020603050405020304" pitchFamily="18" charset="0"/>
            </a:rPr>
            <a:t> de pensions brutes, hors </a:t>
          </a:r>
          <a:r>
            <a:rPr lang="fr-FR" sz="1000" b="0" i="1" u="none" strike="noStrike">
              <a:solidFill>
                <a:schemeClr val="tx1"/>
              </a:solidFill>
              <a:effectLst/>
              <a:latin typeface="Times New Roman" panose="02020603050405020304" pitchFamily="18" charset="0"/>
              <a:ea typeface="+mn-ea"/>
              <a:cs typeface="Times New Roman" panose="02020603050405020304" pitchFamily="18" charset="0"/>
            </a:rPr>
            <a:t>versement forfaitaire unique. </a:t>
          </a:r>
        </a:p>
        <a:p>
          <a:r>
            <a:rPr lang="fr-FR" sz="1000" b="0" i="1" u="none" strike="noStrike">
              <a:solidFill>
                <a:schemeClr val="tx1"/>
              </a:solidFill>
              <a:effectLst/>
              <a:latin typeface="Times New Roman" panose="02020603050405020304" pitchFamily="18" charset="0"/>
              <a:ea typeface="+mn-ea"/>
              <a:cs typeface="Times New Roman" panose="02020603050405020304" pitchFamily="18" charset="0"/>
            </a:rPr>
            <a:t>Champ : retraités ayant perçu un droit direct au cours de l’année n, résidant en France, vivants au 31 décembre de l’année.</a:t>
          </a:r>
          <a:br>
            <a:rPr lang="fr-FR" sz="1000" b="0" i="1" u="none" strike="noStrike">
              <a:solidFill>
                <a:schemeClr val="tx1"/>
              </a:solidFill>
              <a:effectLst/>
              <a:latin typeface="Times New Roman" panose="02020603050405020304" pitchFamily="18" charset="0"/>
              <a:ea typeface="+mn-ea"/>
              <a:cs typeface="Times New Roman" panose="02020603050405020304" pitchFamily="18" charset="0"/>
            </a:rPr>
          </a:br>
          <a:r>
            <a:rPr lang="fr-FR" sz="1000" b="0" i="1" u="none" strike="noStrike">
              <a:solidFill>
                <a:schemeClr val="tx1"/>
              </a:solidFill>
              <a:effectLst/>
              <a:latin typeface="Times New Roman" panose="02020603050405020304" pitchFamily="18" charset="0"/>
              <a:ea typeface="+mn-ea"/>
              <a:cs typeface="Times New Roman" panose="02020603050405020304" pitchFamily="18" charset="0"/>
            </a:rPr>
            <a:t>Sources : DREES, EACR, EIR, modèle ANCETRE.</a:t>
          </a:r>
          <a:r>
            <a:rPr lang="fr-FR" sz="1000" i="1">
              <a:latin typeface="Times New Roman" panose="02020603050405020304" pitchFamily="18" charset="0"/>
              <a:cs typeface="Times New Roman" panose="02020603050405020304" pitchFamily="18" charset="0"/>
            </a:rPr>
            <a:t> </a:t>
          </a:r>
        </a:p>
      </xdr:txBody>
    </xdr:sp>
    <xdr:clientData/>
  </xdr:oneCellAnchor>
</xdr:wsDr>
</file>

<file path=xl/drawings/drawing78.xml><?xml version="1.0" encoding="utf-8"?>
<xdr:wsDr xmlns:xdr="http://schemas.openxmlformats.org/drawingml/2006/spreadsheetDrawing" xmlns:a="http://schemas.openxmlformats.org/drawingml/2006/main">
  <xdr:twoCellAnchor>
    <xdr:from>
      <xdr:col>0</xdr:col>
      <xdr:colOff>314325</xdr:colOff>
      <xdr:row>8</xdr:row>
      <xdr:rowOff>0</xdr:rowOff>
    </xdr:from>
    <xdr:to>
      <xdr:col>6</xdr:col>
      <xdr:colOff>101175</xdr:colOff>
      <xdr:row>21</xdr:row>
      <xdr:rowOff>43500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295274</xdr:colOff>
      <xdr:row>22</xdr:row>
      <xdr:rowOff>123825</xdr:rowOff>
    </xdr:from>
    <xdr:ext cx="5991225" cy="1001941"/>
    <xdr:sp macro="" textlink="">
      <xdr:nvSpPr>
        <xdr:cNvPr id="3" name="ZoneTexte 2"/>
        <xdr:cNvSpPr txBox="1"/>
      </xdr:nvSpPr>
      <xdr:spPr>
        <a:xfrm>
          <a:off x="295274" y="4352925"/>
          <a:ext cx="5991225" cy="1001941"/>
        </a:xfrm>
        <a:prstGeom prst="rect">
          <a:avLst/>
        </a:prstGeom>
        <a:noFill/>
        <a:ln>
          <a:solidFill>
            <a:schemeClr val="bg1">
              <a:lumMod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FR" sz="1000" i="1">
              <a:solidFill>
                <a:schemeClr val="tx1"/>
              </a:solidFill>
              <a:effectLst/>
              <a:latin typeface="Times New Roman" panose="02020603050405020304" pitchFamily="18" charset="0"/>
              <a:ea typeface="+mn-ea"/>
              <a:cs typeface="Times New Roman" panose="02020603050405020304" pitchFamily="18" charset="0"/>
            </a:rPr>
            <a:t>Lecture : en 2018, l’écart entre le montant moyen de pension de droit direct des femmes et celui des hommes est de 37,3 %. Cet écart se réduit à 23,7 % une fois prises en compte les pensions de réversion. </a:t>
          </a:r>
        </a:p>
        <a:p>
          <a:r>
            <a:rPr lang="fr-FR" sz="1000" i="1">
              <a:solidFill>
                <a:schemeClr val="tx1"/>
              </a:solidFill>
              <a:effectLst/>
              <a:latin typeface="Times New Roman" panose="02020603050405020304" pitchFamily="18" charset="0"/>
              <a:ea typeface="+mn-ea"/>
              <a:cs typeface="Times New Roman" panose="02020603050405020304" pitchFamily="18" charset="0"/>
            </a:rPr>
            <a:t>Sous l'hypothèse de gains de productivité de 1,3 %, ces écarts respectifs seraient de 24,8 % et 11,7 % en 2070.</a:t>
          </a:r>
          <a:endParaRPr lang="fr-FR" sz="1000">
            <a:solidFill>
              <a:schemeClr val="tx1"/>
            </a:solidFill>
            <a:effectLst/>
            <a:latin typeface="Times New Roman" panose="02020603050405020304" pitchFamily="18" charset="0"/>
            <a:ea typeface="+mn-ea"/>
            <a:cs typeface="Times New Roman" panose="02020603050405020304" pitchFamily="18" charset="0"/>
          </a:endParaRPr>
        </a:p>
        <a:p>
          <a:r>
            <a:rPr lang="fr-FR" sz="1000" i="1">
              <a:solidFill>
                <a:schemeClr val="tx1"/>
              </a:solidFill>
              <a:effectLst/>
              <a:latin typeface="Times New Roman" panose="02020603050405020304" pitchFamily="18" charset="0"/>
              <a:ea typeface="+mn-ea"/>
              <a:cs typeface="Times New Roman" panose="02020603050405020304" pitchFamily="18" charset="0"/>
            </a:rPr>
            <a:t>Champ : retraités percevant un droit direct résidant en France.</a:t>
          </a:r>
          <a:endParaRPr lang="fr-FR" sz="1000">
            <a:solidFill>
              <a:schemeClr val="tx1"/>
            </a:solidFill>
            <a:effectLst/>
            <a:latin typeface="Times New Roman" panose="02020603050405020304" pitchFamily="18" charset="0"/>
            <a:ea typeface="+mn-ea"/>
            <a:cs typeface="Times New Roman" panose="02020603050405020304" pitchFamily="18" charset="0"/>
          </a:endParaRPr>
        </a:p>
        <a:p>
          <a:r>
            <a:rPr lang="fr-FR" sz="1000" i="1">
              <a:solidFill>
                <a:schemeClr val="tx1"/>
              </a:solidFill>
              <a:effectLst/>
              <a:latin typeface="Times New Roman" panose="02020603050405020304" pitchFamily="18" charset="0"/>
              <a:ea typeface="+mn-ea"/>
              <a:cs typeface="Times New Roman" panose="02020603050405020304" pitchFamily="18" charset="0"/>
            </a:rPr>
            <a:t>Sources : INSEE, modèle DESTINIE, projections COR.</a:t>
          </a:r>
          <a:endParaRPr lang="fr-FR" sz="1000">
            <a:solidFill>
              <a:schemeClr val="tx1"/>
            </a:solidFill>
            <a:effectLst/>
            <a:latin typeface="Times New Roman" panose="02020603050405020304" pitchFamily="18" charset="0"/>
            <a:ea typeface="+mn-ea"/>
            <a:cs typeface="Times New Roman" panose="02020603050405020304" pitchFamily="18" charset="0"/>
          </a:endParaRPr>
        </a:p>
        <a:p>
          <a:endParaRPr lang="fr-FR" sz="1100"/>
        </a:p>
      </xdr:txBody>
    </xdr:sp>
    <xdr:clientData/>
  </xdr:oneCellAnchor>
</xdr:wsDr>
</file>

<file path=xl/drawings/drawing79.xml><?xml version="1.0" encoding="utf-8"?>
<xdr:wsDr xmlns:xdr="http://schemas.openxmlformats.org/drawingml/2006/spreadsheetDrawing" xmlns:a="http://schemas.openxmlformats.org/drawingml/2006/main">
  <xdr:twoCellAnchor>
    <xdr:from>
      <xdr:col>1</xdr:col>
      <xdr:colOff>0</xdr:colOff>
      <xdr:row>19</xdr:row>
      <xdr:rowOff>1</xdr:rowOff>
    </xdr:from>
    <xdr:to>
      <xdr:col>6</xdr:col>
      <xdr:colOff>9524</xdr:colOff>
      <xdr:row>26</xdr:row>
      <xdr:rowOff>95250</xdr:rowOff>
    </xdr:to>
    <xdr:sp macro="" textlink="">
      <xdr:nvSpPr>
        <xdr:cNvPr id="2" name="ZoneTexte 1"/>
        <xdr:cNvSpPr txBox="1"/>
      </xdr:nvSpPr>
      <xdr:spPr>
        <a:xfrm>
          <a:off x="762000" y="4676776"/>
          <a:ext cx="6000749" cy="14287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latin typeface="Times New Roman" panose="02020603050405020304" pitchFamily="18" charset="0"/>
              <a:cs typeface="Times New Roman" panose="02020603050405020304" pitchFamily="18" charset="0"/>
            </a:rPr>
            <a:t>Lecture : en 2016, la masse des pensions de droit direct, y compris les majorations pour trois enfants et plus , versées</a:t>
          </a:r>
          <a:r>
            <a:rPr lang="fr-FR" sz="1000" i="1" baseline="0">
              <a:latin typeface="Times New Roman" panose="02020603050405020304" pitchFamily="18" charset="0"/>
              <a:cs typeface="Times New Roman" panose="02020603050405020304" pitchFamily="18" charset="0"/>
            </a:rPr>
            <a:t> aux femmes </a:t>
          </a:r>
          <a:r>
            <a:rPr lang="fr-FR" sz="1000" i="1">
              <a:latin typeface="Times New Roman" panose="02020603050405020304" pitchFamily="18" charset="0"/>
              <a:cs typeface="Times New Roman" panose="02020603050405020304" pitchFamily="18" charset="0"/>
            </a:rPr>
            <a:t>s’élève à 107,5 milliards d’euros. Les majorations</a:t>
          </a:r>
          <a:r>
            <a:rPr lang="fr-FR" sz="1000" i="1" baseline="0">
              <a:latin typeface="Times New Roman" panose="02020603050405020304" pitchFamily="18" charset="0"/>
              <a:cs typeface="Times New Roman" panose="02020603050405020304" pitchFamily="18" charset="0"/>
            </a:rPr>
            <a:t> pour trois enfants et plus versées aux femmes se montent à 3 milliards d'euros (soit 2,8 % des pensions qu'elles reçoivent). </a:t>
          </a:r>
        </a:p>
        <a:p>
          <a:pPr marL="0" marR="0" indent="0" defTabSz="914400" eaLnBrk="1" fontAlgn="auto" latinLnBrk="0" hangingPunct="1">
            <a:lnSpc>
              <a:spcPct val="100000"/>
            </a:lnSpc>
            <a:spcBef>
              <a:spcPts val="0"/>
            </a:spcBef>
            <a:spcAft>
              <a:spcPts val="0"/>
            </a:spcAft>
            <a:buClrTx/>
            <a:buSzTx/>
            <a:buFontTx/>
            <a:buNone/>
            <a:tabLst/>
            <a:defRPr/>
          </a:pPr>
          <a:r>
            <a:rPr lang="fr-FR" sz="1000" i="1">
              <a:solidFill>
                <a:schemeClr val="dk1"/>
              </a:solidFill>
              <a:effectLst/>
              <a:latin typeface="Times New Roman" panose="02020603050405020304" pitchFamily="18" charset="0"/>
              <a:ea typeface="+mn-ea"/>
              <a:cs typeface="Times New Roman" panose="02020603050405020304" pitchFamily="18" charset="0"/>
            </a:rPr>
            <a:t>Note : les masses des différents dispositifs de solidarité s’appliquant aux pensions de droit direct  sont calculées par différences successives en simulant ce que serait la masse des pensions de droit direct en l’absence de majorations pour trois enfants et plus, puis en l’absence de majorations pour trois enfants et plus et de départs anticipés, et ainsi de suite jusqu’à soustraction de l’ensemble des dispositifs de solidarité.</a:t>
          </a:r>
          <a:endParaRPr lang="fr-FR" sz="1000" i="1">
            <a:latin typeface="Times New Roman" panose="02020603050405020304" pitchFamily="18" charset="0"/>
            <a:cs typeface="Times New Roman" panose="02020603050405020304" pitchFamily="18" charset="0"/>
          </a:endParaRPr>
        </a:p>
        <a:p>
          <a:r>
            <a:rPr lang="fr-FR" sz="1000" i="1">
              <a:latin typeface="Times New Roman" panose="02020603050405020304" pitchFamily="18" charset="0"/>
              <a:cs typeface="Times New Roman" panose="02020603050405020304" pitchFamily="18" charset="0"/>
            </a:rPr>
            <a:t>Champ : ensemble des retraités de droit direct au 31 décembre 2016.</a:t>
          </a:r>
        </a:p>
        <a:p>
          <a:r>
            <a:rPr lang="fr-FR" sz="1000" i="1">
              <a:latin typeface="Times New Roman" panose="02020603050405020304" pitchFamily="18" charset="0"/>
              <a:cs typeface="Times New Roman" panose="02020603050405020304" pitchFamily="18" charset="0"/>
            </a:rPr>
            <a:t>Source : calculs SG-COR d’après évaluations DREES à partir de l’EIR 2016.</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777240</xdr:colOff>
      <xdr:row>11</xdr:row>
      <xdr:rowOff>129540</xdr:rowOff>
    </xdr:from>
    <xdr:to>
      <xdr:col>13</xdr:col>
      <xdr:colOff>13335</xdr:colOff>
      <xdr:row>14</xdr:row>
      <xdr:rowOff>127635</xdr:rowOff>
    </xdr:to>
    <xdr:sp macro="" textlink="">
      <xdr:nvSpPr>
        <xdr:cNvPr id="2" name="ZoneTexte 1"/>
        <xdr:cNvSpPr txBox="1"/>
      </xdr:nvSpPr>
      <xdr:spPr>
        <a:xfrm>
          <a:off x="777240" y="3017520"/>
          <a:ext cx="8883015" cy="523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Lecture : en 2018, le taux de cotisation pour la retraite (part salariale + part employeur, CNAV + ARRCO, y compris AGFF) du cas type est de 27,5 % de son salaire brut pour un salarié au taux minimum obligatoire ARRCO. </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Source : législation.</a:t>
          </a:r>
          <a:endParaRPr lang="fr-FR" sz="10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twoCellAnchor>
    <xdr:from>
      <xdr:col>1</xdr:col>
      <xdr:colOff>129539</xdr:colOff>
      <xdr:row>16</xdr:row>
      <xdr:rowOff>106680</xdr:rowOff>
    </xdr:from>
    <xdr:to>
      <xdr:col>3</xdr:col>
      <xdr:colOff>60960</xdr:colOff>
      <xdr:row>30</xdr:row>
      <xdr:rowOff>60960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17</xdr:row>
      <xdr:rowOff>0</xdr:rowOff>
    </xdr:from>
    <xdr:to>
      <xdr:col>12</xdr:col>
      <xdr:colOff>335280</xdr:colOff>
      <xdr:row>31</xdr:row>
      <xdr:rowOff>83820</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0.xml><?xml version="1.0" encoding="utf-8"?>
<xdr:wsDr xmlns:xdr="http://schemas.openxmlformats.org/drawingml/2006/spreadsheetDrawing" xmlns:a="http://schemas.openxmlformats.org/drawingml/2006/main">
  <xdr:oneCellAnchor>
    <xdr:from>
      <xdr:col>0</xdr:col>
      <xdr:colOff>571500</xdr:colOff>
      <xdr:row>13</xdr:row>
      <xdr:rowOff>142875</xdr:rowOff>
    </xdr:from>
    <xdr:ext cx="6896100" cy="1124667"/>
    <xdr:sp macro="" textlink="">
      <xdr:nvSpPr>
        <xdr:cNvPr id="2" name="ZoneTexte 1"/>
        <xdr:cNvSpPr txBox="1"/>
      </xdr:nvSpPr>
      <xdr:spPr>
        <a:xfrm>
          <a:off x="571500" y="3667125"/>
          <a:ext cx="6896100" cy="1124667"/>
        </a:xfrm>
        <a:prstGeom prst="rect">
          <a:avLst/>
        </a:prstGeom>
        <a:noFill/>
        <a:ln>
          <a:solidFill>
            <a:schemeClr val="bg1">
              <a:lumMod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FR" sz="1000" i="1">
              <a:solidFill>
                <a:schemeClr val="tx1"/>
              </a:solidFill>
              <a:effectLst/>
              <a:latin typeface="Times New Roman" panose="02020603050405020304" pitchFamily="18" charset="0"/>
              <a:ea typeface="+mn-ea"/>
              <a:cs typeface="Times New Roman" panose="02020603050405020304" pitchFamily="18" charset="0"/>
            </a:rPr>
            <a:t>Lecture : en 2016, la pension moyenne de droit direct hors dispositifs de solidarité s’élevait à 795 euros pour les femmes et 1483 euros pour les hommes, soit un ratio femmes/hommes de 53,6 %. En ajoutant successivement les différents dispositifs de solidarité, la pension des femmes s’élevait à 1066 euros et 1690 euros pour les hommes, soit un ratio de 63,1 %.</a:t>
          </a:r>
          <a:endParaRPr lang="fr-FR" sz="1000">
            <a:solidFill>
              <a:schemeClr val="tx1"/>
            </a:solidFill>
            <a:effectLst/>
            <a:latin typeface="Times New Roman" panose="02020603050405020304" pitchFamily="18" charset="0"/>
            <a:ea typeface="+mn-ea"/>
            <a:cs typeface="Times New Roman" panose="02020603050405020304" pitchFamily="18" charset="0"/>
          </a:endParaRPr>
        </a:p>
        <a:p>
          <a:r>
            <a:rPr lang="fr-FR" sz="1000" i="1">
              <a:solidFill>
                <a:schemeClr val="tx1"/>
              </a:solidFill>
              <a:effectLst/>
              <a:latin typeface="Times New Roman" panose="02020603050405020304" pitchFamily="18" charset="0"/>
              <a:ea typeface="+mn-ea"/>
              <a:cs typeface="Times New Roman" panose="02020603050405020304" pitchFamily="18" charset="0"/>
            </a:rPr>
            <a:t>Note : les départs anticipés n’apparaissent pas ici parmi les dispositifs de solidarité car ils ont pour effet d’augmenter les effectifs de retraités et non d’accroître le montant de la pension des bénéficiaires.</a:t>
          </a:r>
          <a:endParaRPr lang="fr-FR" sz="1000">
            <a:solidFill>
              <a:schemeClr val="tx1"/>
            </a:solidFill>
            <a:effectLst/>
            <a:latin typeface="Times New Roman" panose="02020603050405020304" pitchFamily="18" charset="0"/>
            <a:ea typeface="+mn-ea"/>
            <a:cs typeface="Times New Roman" panose="02020603050405020304" pitchFamily="18" charset="0"/>
          </a:endParaRPr>
        </a:p>
        <a:p>
          <a:r>
            <a:rPr lang="fr-FR" sz="1000" i="1">
              <a:solidFill>
                <a:schemeClr val="tx1"/>
              </a:solidFill>
              <a:effectLst/>
              <a:latin typeface="Times New Roman" panose="02020603050405020304" pitchFamily="18" charset="0"/>
              <a:ea typeface="+mn-ea"/>
              <a:cs typeface="Times New Roman" panose="02020603050405020304" pitchFamily="18" charset="0"/>
            </a:rPr>
            <a:t>Champ : ensemble des retraités de droit direct âgés de 62 ans et plus en 2016.</a:t>
          </a:r>
          <a:endParaRPr lang="fr-FR" sz="1000">
            <a:solidFill>
              <a:schemeClr val="tx1"/>
            </a:solidFill>
            <a:effectLst/>
            <a:latin typeface="Times New Roman" panose="02020603050405020304" pitchFamily="18" charset="0"/>
            <a:ea typeface="+mn-ea"/>
            <a:cs typeface="Times New Roman" panose="02020603050405020304" pitchFamily="18" charset="0"/>
          </a:endParaRPr>
        </a:p>
        <a:p>
          <a:r>
            <a:rPr lang="fr-FR" sz="1000" i="1">
              <a:solidFill>
                <a:schemeClr val="tx1"/>
              </a:solidFill>
              <a:effectLst/>
              <a:latin typeface="Times New Roman" panose="02020603050405020304" pitchFamily="18" charset="0"/>
              <a:ea typeface="+mn-ea"/>
              <a:cs typeface="Times New Roman" panose="02020603050405020304" pitchFamily="18" charset="0"/>
            </a:rPr>
            <a:t>Source : calculs SG-COR d’après évaluation DREES à partir de l’EIR 2016.</a:t>
          </a:r>
          <a:endParaRPr lang="fr-FR" sz="1000">
            <a:solidFill>
              <a:schemeClr val="tx1"/>
            </a:solidFill>
            <a:effectLst/>
            <a:latin typeface="Times New Roman" panose="02020603050405020304" pitchFamily="18" charset="0"/>
            <a:ea typeface="+mn-ea"/>
            <a:cs typeface="Times New Roman" panose="02020603050405020304" pitchFamily="18" charset="0"/>
          </a:endParaRPr>
        </a:p>
      </xdr:txBody>
    </xdr:sp>
    <xdr:clientData/>
  </xdr:oneCellAnchor>
</xdr:wsDr>
</file>

<file path=xl/drawings/drawing81.xml><?xml version="1.0" encoding="utf-8"?>
<xdr:wsDr xmlns:xdr="http://schemas.openxmlformats.org/drawingml/2006/spreadsheetDrawing" xmlns:a="http://schemas.openxmlformats.org/drawingml/2006/main">
  <xdr:oneCellAnchor>
    <xdr:from>
      <xdr:col>0</xdr:col>
      <xdr:colOff>600075</xdr:colOff>
      <xdr:row>8</xdr:row>
      <xdr:rowOff>104775</xdr:rowOff>
    </xdr:from>
    <xdr:ext cx="6905625" cy="829714"/>
    <xdr:sp macro="" textlink="">
      <xdr:nvSpPr>
        <xdr:cNvPr id="2" name="ZoneTexte 1"/>
        <xdr:cNvSpPr txBox="1"/>
      </xdr:nvSpPr>
      <xdr:spPr>
        <a:xfrm>
          <a:off x="600075" y="2628900"/>
          <a:ext cx="6905625" cy="829714"/>
        </a:xfrm>
        <a:prstGeom prst="rect">
          <a:avLst/>
        </a:prstGeom>
        <a:noFill/>
        <a:ln>
          <a:solidFill>
            <a:schemeClr val="bg1">
              <a:lumMod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FR" sz="1000" b="0" i="1" u="none" strike="noStrike" baseline="0" smtClean="0">
              <a:solidFill>
                <a:schemeClr val="tx1"/>
              </a:solidFill>
              <a:latin typeface="Times New Roman" panose="02020603050405020304" pitchFamily="18" charset="0"/>
              <a:ea typeface="+mn-ea"/>
              <a:cs typeface="Times New Roman" panose="02020603050405020304" pitchFamily="18" charset="0"/>
            </a:rPr>
            <a:t>Lecture : en 2016, la pension moyenne de droit direct (hors majorations pour les parent s de trois enfants et plus) s’élevait à 831 euros par mois pour une retraitée mère de trois enfants ou plus ; en ajoutant les majorations pour les parents de trois enfants et plus, le montant moyen de sa pension s’élevait à 908 euros.</a:t>
          </a:r>
        </a:p>
        <a:p>
          <a:r>
            <a:rPr lang="fr-FR" sz="1000" b="0" i="1" u="none" strike="noStrike" baseline="0" smtClean="0">
              <a:solidFill>
                <a:schemeClr val="tx1"/>
              </a:solidFill>
              <a:latin typeface="Times New Roman" panose="02020603050405020304" pitchFamily="18" charset="0"/>
              <a:ea typeface="+mn-ea"/>
              <a:cs typeface="Times New Roman" panose="02020603050405020304" pitchFamily="18" charset="0"/>
            </a:rPr>
            <a:t>Champ : ensemble des retraités de droit direct en 2016.</a:t>
          </a:r>
        </a:p>
        <a:p>
          <a:r>
            <a:rPr lang="fr-FR" sz="1000" b="0" i="1" u="none" strike="noStrike" baseline="0" smtClean="0">
              <a:solidFill>
                <a:schemeClr val="tx1"/>
              </a:solidFill>
              <a:latin typeface="Times New Roman" panose="02020603050405020304" pitchFamily="18" charset="0"/>
              <a:ea typeface="+mn-ea"/>
              <a:cs typeface="Times New Roman" panose="02020603050405020304" pitchFamily="18" charset="0"/>
            </a:rPr>
            <a:t>Source : calculs SG-COR d’après évaluation DREES à partir de l’EIR 2016.</a:t>
          </a:r>
          <a:endParaRPr lang="fr-FR" sz="1000">
            <a:latin typeface="Times New Roman" panose="02020603050405020304" pitchFamily="18" charset="0"/>
            <a:cs typeface="Times New Roman" panose="02020603050405020304" pitchFamily="18" charset="0"/>
          </a:endParaRPr>
        </a:p>
      </xdr:txBody>
    </xdr:sp>
    <xdr:clientData/>
  </xdr:oneCellAnchor>
</xdr:wsDr>
</file>

<file path=xl/drawings/drawing82.xml><?xml version="1.0" encoding="utf-8"?>
<xdr:wsDr xmlns:xdr="http://schemas.openxmlformats.org/drawingml/2006/spreadsheetDrawing" xmlns:a="http://schemas.openxmlformats.org/drawingml/2006/main">
  <xdr:twoCellAnchor>
    <xdr:from>
      <xdr:col>0</xdr:col>
      <xdr:colOff>698500</xdr:colOff>
      <xdr:row>18</xdr:row>
      <xdr:rowOff>158750</xdr:rowOff>
    </xdr:from>
    <xdr:to>
      <xdr:col>8</xdr:col>
      <xdr:colOff>24342</xdr:colOff>
      <xdr:row>27</xdr:row>
      <xdr:rowOff>43393</xdr:rowOff>
    </xdr:to>
    <xdr:sp macro="" textlink="">
      <xdr:nvSpPr>
        <xdr:cNvPr id="2" name="ZoneTexte 1"/>
        <xdr:cNvSpPr txBox="1"/>
      </xdr:nvSpPr>
      <xdr:spPr>
        <a:xfrm>
          <a:off x="698500" y="4006850"/>
          <a:ext cx="6050492" cy="1599143"/>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latin typeface="Times New Roman" pitchFamily="18" charset="0"/>
              <a:cs typeface="Times New Roman" pitchFamily="18" charset="0"/>
            </a:rPr>
            <a:t>Lecture : en 2016, le niveau de vie moyen des veuves retraitées vivant seules était égal à 1 820</a:t>
          </a:r>
          <a:r>
            <a:rPr lang="fr-FR" sz="1000" i="1" baseline="0">
              <a:latin typeface="Times New Roman" pitchFamily="18" charset="0"/>
              <a:cs typeface="Times New Roman" pitchFamily="18" charset="0"/>
            </a:rPr>
            <a:t> </a:t>
          </a:r>
          <a:r>
            <a:rPr lang="fr-FR" sz="1000" i="1">
              <a:latin typeface="Times New Roman" pitchFamily="18" charset="0"/>
              <a:cs typeface="Times New Roman" pitchFamily="18" charset="0"/>
            </a:rPr>
            <a:t>euros par mois et par unité de consommation (en euros 2065),  ce qui représentait 82 % du niveau de vie moyen de l'ensemble des retraités (hommes ou femmes) vivant en couple ; leur taux de pauvreté était de 1026 %.</a:t>
          </a:r>
        </a:p>
        <a:p>
          <a:r>
            <a:rPr lang="fr-FR" sz="1000" i="1">
              <a:latin typeface="Times New Roman" pitchFamily="18" charset="0"/>
              <a:cs typeface="Times New Roman" pitchFamily="18" charset="0"/>
            </a:rPr>
            <a:t>Note : les personnes divorcées incluent les personnes mariées mais séparées de leur conjoint. Le niveau de vie d’une personne désigne le revenu disponible par unité de consommation du ménage auquel appartient cette personne. Les loyers imputés aux propriétaires ne sont pas pris en compte ici.</a:t>
          </a:r>
        </a:p>
        <a:p>
          <a:r>
            <a:rPr lang="fr-FR" sz="1000" i="1">
              <a:latin typeface="Times New Roman" pitchFamily="18" charset="0"/>
              <a:cs typeface="Times New Roman" pitchFamily="18" charset="0"/>
            </a:rPr>
            <a:t>Champ : personnes retraitées vivant en France métropolitaine dans un ménage ordinaire dont le revenu déclaré au fisc est positif ou nul et dont la personne de référence n'est pas étudiante. Les personnes âgées vivant en institution sont hors champ.</a:t>
          </a:r>
        </a:p>
        <a:p>
          <a:r>
            <a:rPr lang="fr-FR" sz="1000" i="1">
              <a:latin typeface="Times New Roman" pitchFamily="18" charset="0"/>
              <a:cs typeface="Times New Roman" pitchFamily="18" charset="0"/>
            </a:rPr>
            <a:t>Sources : INSEE-DGFiP-CNAF-CNAV-CCMSA, enquête Revenus fiscaux et sociaux </a:t>
          </a:r>
          <a:r>
            <a:rPr lang="fr-FR" sz="1000" i="1" baseline="0">
              <a:latin typeface="Times New Roman" pitchFamily="18" charset="0"/>
              <a:cs typeface="Times New Roman" pitchFamily="18" charset="0"/>
            </a:rPr>
            <a:t>2016</a:t>
          </a:r>
          <a:r>
            <a:rPr lang="fr-FR" sz="1000" i="1">
              <a:latin typeface="Times New Roman" pitchFamily="18" charset="0"/>
              <a:cs typeface="Times New Roman" pitchFamily="18" charset="0"/>
            </a:rPr>
            <a:t>.</a:t>
          </a:r>
        </a:p>
      </xdr:txBody>
    </xdr:sp>
    <xdr:clientData/>
  </xdr:twoCellAnchor>
</xdr:wsDr>
</file>

<file path=xl/drawings/drawing83.xml><?xml version="1.0" encoding="utf-8"?>
<xdr:wsDr xmlns:xdr="http://schemas.openxmlformats.org/drawingml/2006/spreadsheetDrawing" xmlns:a="http://schemas.openxmlformats.org/drawingml/2006/main">
  <xdr:twoCellAnchor>
    <xdr:from>
      <xdr:col>1</xdr:col>
      <xdr:colOff>0</xdr:colOff>
      <xdr:row>13</xdr:row>
      <xdr:rowOff>0</xdr:rowOff>
    </xdr:from>
    <xdr:to>
      <xdr:col>7</xdr:col>
      <xdr:colOff>307500</xdr:colOff>
      <xdr:row>28</xdr:row>
      <xdr:rowOff>22500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xdr:col>
      <xdr:colOff>66675</xdr:colOff>
      <xdr:row>29</xdr:row>
      <xdr:rowOff>161925</xdr:rowOff>
    </xdr:from>
    <xdr:ext cx="4533900" cy="447675"/>
    <xdr:sp macro="" textlink="">
      <xdr:nvSpPr>
        <xdr:cNvPr id="3" name="ZoneTexte 2"/>
        <xdr:cNvSpPr txBox="1"/>
      </xdr:nvSpPr>
      <xdr:spPr>
        <a:xfrm>
          <a:off x="828675" y="6457950"/>
          <a:ext cx="4533900" cy="447675"/>
        </a:xfrm>
        <a:prstGeom prst="rect">
          <a:avLst/>
        </a:prstGeom>
        <a:noFill/>
        <a:ln>
          <a:solidFill>
            <a:schemeClr val="bg1">
              <a:lumMod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1000" b="0" i="1" u="none" strike="noStrike" baseline="0" smtClean="0">
              <a:solidFill>
                <a:schemeClr val="tx1"/>
              </a:solidFill>
              <a:latin typeface="Times New Roman" panose="02020603050405020304" pitchFamily="18" charset="0"/>
              <a:ea typeface="+mn-ea"/>
              <a:cs typeface="Times New Roman" panose="02020603050405020304" pitchFamily="18" charset="0"/>
            </a:rPr>
            <a:t>Champ : retraités de droit direct, tous régimes confondus, résidant en France.</a:t>
          </a:r>
        </a:p>
        <a:p>
          <a:r>
            <a:rPr lang="fr-FR" sz="1000" b="0" i="1" u="none" strike="noStrike" baseline="0" smtClean="0">
              <a:solidFill>
                <a:schemeClr val="tx1"/>
              </a:solidFill>
              <a:latin typeface="Times New Roman" panose="02020603050405020304" pitchFamily="18" charset="0"/>
              <a:ea typeface="+mn-ea"/>
              <a:cs typeface="Times New Roman" panose="02020603050405020304" pitchFamily="18" charset="0"/>
            </a:rPr>
            <a:t>Sources : DREES, modèle ANCETRE ; projections du COR – juin 2019.</a:t>
          </a:r>
          <a:endParaRPr lang="fr-FR" sz="1000">
            <a:latin typeface="Times New Roman" panose="02020603050405020304" pitchFamily="18" charset="0"/>
            <a:cs typeface="Times New Roman" panose="02020603050405020304" pitchFamily="18" charset="0"/>
          </a:endParaRPr>
        </a:p>
      </xdr:txBody>
    </xdr:sp>
    <xdr:clientData/>
  </xdr:oneCellAnchor>
</xdr:wsDr>
</file>

<file path=xl/drawings/drawing84.xml><?xml version="1.0" encoding="utf-8"?>
<xdr:wsDr xmlns:xdr="http://schemas.openxmlformats.org/drawingml/2006/spreadsheetDrawing" xmlns:a="http://schemas.openxmlformats.org/drawingml/2006/main">
  <xdr:twoCellAnchor>
    <xdr:from>
      <xdr:col>0</xdr:col>
      <xdr:colOff>1211789</xdr:colOff>
      <xdr:row>9</xdr:row>
      <xdr:rowOff>137848</xdr:rowOff>
    </xdr:from>
    <xdr:to>
      <xdr:col>6</xdr:col>
      <xdr:colOff>480039</xdr:colOff>
      <xdr:row>24</xdr:row>
      <xdr:rowOff>160348</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1217083</xdr:colOff>
      <xdr:row>25</xdr:row>
      <xdr:rowOff>158750</xdr:rowOff>
    </xdr:from>
    <xdr:ext cx="4209742" cy="387286"/>
    <xdr:sp macro="" textlink="">
      <xdr:nvSpPr>
        <xdr:cNvPr id="3" name="ZoneTexte 2"/>
        <xdr:cNvSpPr txBox="1"/>
      </xdr:nvSpPr>
      <xdr:spPr>
        <a:xfrm>
          <a:off x="1217083" y="4963583"/>
          <a:ext cx="4209742" cy="387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000" b="0" i="1" u="none" strike="noStrike" baseline="0" smtClean="0">
              <a:solidFill>
                <a:schemeClr val="tx1"/>
              </a:solidFill>
              <a:latin typeface="Times New Roman" panose="02020603050405020304" pitchFamily="18" charset="0"/>
              <a:ea typeface="+mn-ea"/>
              <a:cs typeface="Times New Roman" panose="02020603050405020304" pitchFamily="18" charset="0"/>
            </a:rPr>
            <a:t>Champ : retraités de droit direct, tous régimes confondus, résidant en France.</a:t>
          </a:r>
        </a:p>
        <a:p>
          <a:r>
            <a:rPr lang="fr-FR" sz="1000" b="0" i="1" u="none" strike="noStrike" baseline="0" smtClean="0">
              <a:solidFill>
                <a:schemeClr val="tx1"/>
              </a:solidFill>
              <a:latin typeface="Times New Roman" panose="02020603050405020304" pitchFamily="18" charset="0"/>
              <a:ea typeface="+mn-ea"/>
              <a:cs typeface="Times New Roman" panose="02020603050405020304" pitchFamily="18" charset="0"/>
            </a:rPr>
            <a:t>Sources : DREES, modèle ANCETRE ; projections du COR – juin 2019.</a:t>
          </a:r>
          <a:endParaRPr lang="fr-FR" sz="1000">
            <a:latin typeface="Times New Roman" panose="02020603050405020304" pitchFamily="18" charset="0"/>
            <a:cs typeface="Times New Roman" panose="02020603050405020304" pitchFamily="18" charset="0"/>
          </a:endParaRPr>
        </a:p>
      </xdr:txBody>
    </xdr:sp>
    <xdr:clientData/>
  </xdr:oneCellAnchor>
</xdr:wsDr>
</file>

<file path=xl/drawings/drawing85.xml><?xml version="1.0" encoding="utf-8"?>
<xdr:wsDr xmlns:xdr="http://schemas.openxmlformats.org/drawingml/2006/spreadsheetDrawing" xmlns:a="http://schemas.openxmlformats.org/drawingml/2006/main">
  <xdr:twoCellAnchor>
    <xdr:from>
      <xdr:col>1</xdr:col>
      <xdr:colOff>7833</xdr:colOff>
      <xdr:row>87</xdr:row>
      <xdr:rowOff>125505</xdr:rowOff>
    </xdr:from>
    <xdr:to>
      <xdr:col>5</xdr:col>
      <xdr:colOff>428625</xdr:colOff>
      <xdr:row>104</xdr:row>
      <xdr:rowOff>77880</xdr:rowOff>
    </xdr:to>
    <xdr:grpSp>
      <xdr:nvGrpSpPr>
        <xdr:cNvPr id="2" name="Groupe 1"/>
        <xdr:cNvGrpSpPr/>
      </xdr:nvGrpSpPr>
      <xdr:grpSpPr>
        <a:xfrm>
          <a:off x="792693" y="15769365"/>
          <a:ext cx="5556672" cy="2931795"/>
          <a:chOff x="474558" y="17394330"/>
          <a:chExt cx="5411892" cy="3190875"/>
        </a:xfrm>
      </xdr:grpSpPr>
      <xdr:graphicFrame macro="">
        <xdr:nvGraphicFramePr>
          <xdr:cNvPr id="3" name="Graphique 2"/>
          <xdr:cNvGraphicFramePr>
            <a:graphicFrameLocks/>
          </xdr:cNvGraphicFramePr>
        </xdr:nvGraphicFramePr>
        <xdr:xfrm>
          <a:off x="474558" y="17394330"/>
          <a:ext cx="5411892" cy="3190875"/>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Rectangle 3"/>
          <xdr:cNvSpPr/>
        </xdr:nvSpPr>
        <xdr:spPr>
          <a:xfrm>
            <a:off x="1952625" y="17726025"/>
            <a:ext cx="1485900" cy="2085975"/>
          </a:xfrm>
          <a:prstGeom prst="rect">
            <a:avLst/>
          </a:prstGeom>
          <a:solidFill>
            <a:schemeClr val="bg1">
              <a:lumMod val="65000"/>
              <a:alpha val="2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fr-FR"/>
          </a:p>
        </xdr:txBody>
      </xdr:sp>
      <xdr:sp macro="" textlink="">
        <xdr:nvSpPr>
          <xdr:cNvPr id="5" name="Rectangle 4"/>
          <xdr:cNvSpPr/>
        </xdr:nvSpPr>
        <xdr:spPr>
          <a:xfrm>
            <a:off x="3419475" y="17716500"/>
            <a:ext cx="2352675" cy="2085968"/>
          </a:xfrm>
          <a:prstGeom prst="rect">
            <a:avLst/>
          </a:prstGeom>
          <a:solidFill>
            <a:schemeClr val="bg1">
              <a:lumMod val="65000"/>
              <a:alpha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fr-FR"/>
          </a:p>
        </xdr:txBody>
      </xdr:sp>
    </xdr:grpSp>
    <xdr:clientData/>
  </xdr:twoCellAnchor>
  <xdr:twoCellAnchor>
    <xdr:from>
      <xdr:col>0</xdr:col>
      <xdr:colOff>703419</xdr:colOff>
      <xdr:row>75</xdr:row>
      <xdr:rowOff>161925</xdr:rowOff>
    </xdr:from>
    <xdr:to>
      <xdr:col>7</xdr:col>
      <xdr:colOff>180974</xdr:colOff>
      <xdr:row>85</xdr:row>
      <xdr:rowOff>123825</xdr:rowOff>
    </xdr:to>
    <xdr:sp macro="" textlink="">
      <xdr:nvSpPr>
        <xdr:cNvPr id="6" name="ZoneTexte 5"/>
        <xdr:cNvSpPr txBox="1"/>
      </xdr:nvSpPr>
      <xdr:spPr>
        <a:xfrm>
          <a:off x="703419" y="14849475"/>
          <a:ext cx="6754655" cy="1866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Lecture : la durée de retraite relative (rapport entre la durée moyenne espérée de retraite et l'espérance de vie) des femmes nées en 1946 représente 96,6 % de celle des hommes de la même génération, si on considère une même espérance de vie (moyenne) pour les deux sexes, ou bien 110,3 % de celle des hommes de la même génération, si on calcule les espérances de vie séparément pour les femmes et pour les hommes.</a:t>
          </a:r>
        </a:p>
        <a:p>
          <a:r>
            <a:rPr lang="fr-FR" sz="1000" i="1">
              <a:solidFill>
                <a:schemeClr val="dk1"/>
              </a:solidFill>
              <a:effectLst/>
              <a:latin typeface="Times New Roman" panose="02020603050405020304" pitchFamily="18" charset="0"/>
              <a:ea typeface="+mn-ea"/>
              <a:cs typeface="Times New Roman" panose="02020603050405020304" pitchFamily="18" charset="0"/>
            </a:rPr>
            <a:t>Note : la durée espérée de retraite est calculée à partir de l'âge de départ à la retraite et de l'espérance de vie de la génération. L'âge de départ à la retraite est observé pour les générations entièrement parties à la retraite</a:t>
          </a:r>
          <a:r>
            <a:rPr lang="fr-FR" sz="1000" i="1" baseline="0">
              <a:solidFill>
                <a:schemeClr val="dk1"/>
              </a:solidFill>
              <a:effectLst/>
              <a:latin typeface="Times New Roman" panose="02020603050405020304" pitchFamily="18" charset="0"/>
              <a:ea typeface="+mn-ea"/>
              <a:cs typeface="Times New Roman" panose="02020603050405020304" pitchFamily="18" charset="0"/>
            </a:rPr>
            <a:t> en 2017 (nées avant 1947), partiellement projeté pour les générations partiellement parties à la retraite  en 2017 (nées entre 1948 et 1967, plage en grisé clair) </a:t>
          </a:r>
          <a:r>
            <a:rPr lang="fr-FR" sz="1000" i="1">
              <a:solidFill>
                <a:schemeClr val="dk1"/>
              </a:solidFill>
              <a:effectLst/>
              <a:latin typeface="Times New Roman" panose="02020603050405020304" pitchFamily="18" charset="0"/>
              <a:ea typeface="+mn-ea"/>
              <a:cs typeface="Times New Roman" panose="02020603050405020304" pitchFamily="18" charset="0"/>
            </a:rPr>
            <a:t>ou projeté pour les générations non encore parties à la retraite en 2017 (nées après</a:t>
          </a:r>
          <a:r>
            <a:rPr lang="fr-FR" sz="1000" i="1" baseline="0">
              <a:solidFill>
                <a:schemeClr val="dk1"/>
              </a:solidFill>
              <a:effectLst/>
              <a:latin typeface="Times New Roman" panose="02020603050405020304" pitchFamily="18" charset="0"/>
              <a:ea typeface="+mn-ea"/>
              <a:cs typeface="Times New Roman" panose="02020603050405020304" pitchFamily="18" charset="0"/>
            </a:rPr>
            <a:t> 1967, plage en grisé foncé)</a:t>
          </a:r>
          <a:r>
            <a:rPr lang="fr-FR" sz="1000" i="1">
              <a:solidFill>
                <a:schemeClr val="dk1"/>
              </a:solidFill>
              <a:effectLst/>
              <a:latin typeface="Times New Roman" panose="02020603050405020304" pitchFamily="18" charset="0"/>
              <a:ea typeface="+mn-ea"/>
              <a:cs typeface="Times New Roman" panose="02020603050405020304" pitchFamily="18" charset="0"/>
            </a:rPr>
            <a:t>. Les espérances de vie à 60 ans par génération sont projetées sous les hypothèses du scénario démographique central de l’INSEE, et ce quelle que soit la génération .</a:t>
          </a:r>
        </a:p>
        <a:p>
          <a:r>
            <a:rPr lang="fr-FR" sz="1000" i="1">
              <a:solidFill>
                <a:schemeClr val="dk1"/>
              </a:solidFill>
              <a:effectLst/>
              <a:latin typeface="Times New Roman" panose="02020603050405020304" pitchFamily="18" charset="0"/>
              <a:ea typeface="+mn-ea"/>
              <a:cs typeface="Times New Roman" panose="02020603050405020304" pitchFamily="18" charset="0"/>
            </a:rPr>
            <a:t>Champ : retraités résidant en France.</a:t>
          </a:r>
        </a:p>
        <a:p>
          <a:r>
            <a:rPr lang="fr-FR" sz="1000" i="1">
              <a:solidFill>
                <a:schemeClr val="dk1"/>
              </a:solidFill>
              <a:effectLst/>
              <a:latin typeface="Times New Roman" panose="02020603050405020304" pitchFamily="18" charset="0"/>
              <a:ea typeface="+mn-ea"/>
              <a:cs typeface="Times New Roman" panose="02020603050405020304" pitchFamily="18" charset="0"/>
            </a:rPr>
            <a:t>Sources : DREES, modèle ANCETRE ;INSEE, projections de population 2013-2070 ; projections du COR – juin 2019.</a:t>
          </a:r>
        </a:p>
      </xdr:txBody>
    </xdr:sp>
    <xdr:clientData/>
  </xdr:twoCellAnchor>
</xdr:wsDr>
</file>

<file path=xl/drawings/drawing86.xml><?xml version="1.0" encoding="utf-8"?>
<c:userShapes xmlns:c="http://schemas.openxmlformats.org/drawingml/2006/chart">
  <cdr:relSizeAnchor xmlns:cdr="http://schemas.openxmlformats.org/drawingml/2006/chartDrawing">
    <cdr:from>
      <cdr:x>0.60878</cdr:x>
      <cdr:y>0.64425</cdr:y>
    </cdr:from>
    <cdr:to>
      <cdr:x>0.84078</cdr:x>
      <cdr:y>0.69552</cdr:y>
    </cdr:to>
    <cdr:sp macro="" textlink="">
      <cdr:nvSpPr>
        <cdr:cNvPr id="6" name="ZoneTexte 5"/>
        <cdr:cNvSpPr txBox="1"/>
      </cdr:nvSpPr>
      <cdr:spPr>
        <a:xfrm xmlns:a="http://schemas.openxmlformats.org/drawingml/2006/main">
          <a:off x="3149661" y="2055720"/>
          <a:ext cx="1200314" cy="16359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900">
              <a:solidFill>
                <a:schemeClr val="bg1">
                  <a:lumMod val="50000"/>
                </a:schemeClr>
              </a:solidFill>
            </a:rPr>
            <a:t>Données projetées</a:t>
          </a:r>
        </a:p>
      </cdr:txBody>
    </cdr:sp>
  </cdr:relSizeAnchor>
  <cdr:relSizeAnchor xmlns:cdr="http://schemas.openxmlformats.org/drawingml/2006/chartDrawing">
    <cdr:from>
      <cdr:x>0.15497</cdr:x>
      <cdr:y>0.21738</cdr:y>
    </cdr:from>
    <cdr:to>
      <cdr:x>0.22911</cdr:x>
      <cdr:y>0.75171</cdr:y>
    </cdr:to>
    <cdr:sp macro="" textlink="">
      <cdr:nvSpPr>
        <cdr:cNvPr id="18" name="ZoneTexte 5"/>
        <cdr:cNvSpPr txBox="1"/>
      </cdr:nvSpPr>
      <cdr:spPr>
        <a:xfrm xmlns:a="http://schemas.openxmlformats.org/drawingml/2006/main">
          <a:off x="838681" y="693632"/>
          <a:ext cx="401261" cy="1704981"/>
        </a:xfrm>
        <a:prstGeom xmlns:a="http://schemas.openxmlformats.org/drawingml/2006/main" prst="rect">
          <a:avLst/>
        </a:prstGeom>
      </cdr:spPr>
      <cdr:txBody>
        <a:bodyPr xmlns:a="http://schemas.openxmlformats.org/drawingml/2006/main" rot="0" vert="wordArtVert"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fr-FR" sz="900" b="0">
              <a:solidFill>
                <a:schemeClr val="bg1">
                  <a:lumMod val="50000"/>
                </a:schemeClr>
              </a:solidFill>
            </a:rPr>
            <a:t>Données </a:t>
          </a:r>
        </a:p>
        <a:p xmlns:a="http://schemas.openxmlformats.org/drawingml/2006/main">
          <a:pPr algn="ctr"/>
          <a:r>
            <a:rPr lang="fr-FR" sz="900" b="0">
              <a:solidFill>
                <a:schemeClr val="bg1">
                  <a:lumMod val="50000"/>
                </a:schemeClr>
              </a:solidFill>
            </a:rPr>
            <a:t>observées</a:t>
          </a:r>
        </a:p>
      </cdr:txBody>
    </cdr:sp>
  </cdr:relSizeAnchor>
  <cdr:relSizeAnchor xmlns:cdr="http://schemas.openxmlformats.org/drawingml/2006/chartDrawing">
    <cdr:from>
      <cdr:x>0.25903</cdr:x>
      <cdr:y>0.63828</cdr:y>
    </cdr:from>
    <cdr:to>
      <cdr:x>0.54703</cdr:x>
      <cdr:y>0.75172</cdr:y>
    </cdr:to>
    <cdr:sp macro="" textlink="">
      <cdr:nvSpPr>
        <cdr:cNvPr id="20" name="ZoneTexte 5"/>
        <cdr:cNvSpPr txBox="1"/>
      </cdr:nvSpPr>
      <cdr:spPr>
        <a:xfrm xmlns:a="http://schemas.openxmlformats.org/drawingml/2006/main">
          <a:off x="1401842" y="2036670"/>
          <a:ext cx="1558625" cy="361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fr-FR" sz="900" b="0">
              <a:solidFill>
                <a:schemeClr val="bg1">
                  <a:lumMod val="50000"/>
                </a:schemeClr>
              </a:solidFill>
            </a:rPr>
            <a:t>Données partiellement</a:t>
          </a:r>
          <a:r>
            <a:rPr lang="fr-FR" sz="900" b="0" baseline="0">
              <a:solidFill>
                <a:schemeClr val="bg1">
                  <a:lumMod val="50000"/>
                </a:schemeClr>
              </a:solidFill>
            </a:rPr>
            <a:t> </a:t>
          </a:r>
          <a:r>
            <a:rPr lang="fr-FR" sz="900" b="0">
              <a:solidFill>
                <a:schemeClr val="bg1">
                  <a:lumMod val="50000"/>
                </a:schemeClr>
              </a:solidFill>
            </a:rPr>
            <a:t>projetées</a:t>
          </a:r>
        </a:p>
      </cdr:txBody>
    </cdr:sp>
  </cdr:relSizeAnchor>
</c:userShapes>
</file>

<file path=xl/drawings/drawing9.xml><?xml version="1.0" encoding="utf-8"?>
<xdr:wsDr xmlns:xdr="http://schemas.openxmlformats.org/drawingml/2006/spreadsheetDrawing" xmlns:a="http://schemas.openxmlformats.org/drawingml/2006/main">
  <xdr:twoCellAnchor>
    <xdr:from>
      <xdr:col>0</xdr:col>
      <xdr:colOff>777239</xdr:colOff>
      <xdr:row>15</xdr:row>
      <xdr:rowOff>45721</xdr:rowOff>
    </xdr:from>
    <xdr:to>
      <xdr:col>16</xdr:col>
      <xdr:colOff>114300</xdr:colOff>
      <xdr:row>17</xdr:row>
      <xdr:rowOff>152401</xdr:rowOff>
    </xdr:to>
    <xdr:sp macro="" textlink="">
      <xdr:nvSpPr>
        <xdr:cNvPr id="2" name="ZoneTexte 1"/>
        <xdr:cNvSpPr txBox="1"/>
      </xdr:nvSpPr>
      <xdr:spPr>
        <a:xfrm>
          <a:off x="777239" y="2842261"/>
          <a:ext cx="8336281" cy="4724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Note : régimes équilibrés = régime de la fonction publique de l’État, SNCF, RATP, BdF, CANSSM, ENIM, CNIEG et FSPOEIE.</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Sources : projections COR et comptes nationaux de l’INSEE – juin 2019.</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pPr algn="just">
            <a:spcAft>
              <a:spcPts val="0"/>
            </a:spcAft>
          </a:pPr>
          <a:endParaRPr lang="fr-FR" sz="1050">
            <a:effectLst/>
            <a:latin typeface="Times New Roman" panose="02020603050405020304" pitchFamily="18" charset="0"/>
            <a:ea typeface="Calibri"/>
            <a:cs typeface="Times New Roman" panose="02020603050405020304" pitchFamily="18" charset="0"/>
          </a:endParaRPr>
        </a:p>
      </xdr:txBody>
    </xdr:sp>
    <xdr:clientData/>
  </xdr:twoCellAnchor>
  <xdr:twoCellAnchor>
    <xdr:from>
      <xdr:col>10</xdr:col>
      <xdr:colOff>333374</xdr:colOff>
      <xdr:row>21</xdr:row>
      <xdr:rowOff>9525</xdr:rowOff>
    </xdr:from>
    <xdr:to>
      <xdr:col>18</xdr:col>
      <xdr:colOff>133349</xdr:colOff>
      <xdr:row>24</xdr:row>
      <xdr:rowOff>171451</xdr:rowOff>
    </xdr:to>
    <xdr:sp macro="" textlink="">
      <xdr:nvSpPr>
        <xdr:cNvPr id="3" name="ZoneTexte 2"/>
        <xdr:cNvSpPr txBox="1"/>
      </xdr:nvSpPr>
      <xdr:spPr>
        <a:xfrm>
          <a:off x="7000874" y="3903345"/>
          <a:ext cx="2908935" cy="7105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000" i="0">
              <a:solidFill>
                <a:schemeClr val="dk1"/>
              </a:solidFill>
              <a:latin typeface="Times New Roman" panose="02020603050405020304" pitchFamily="18" charset="0"/>
              <a:ea typeface="+mn-ea"/>
              <a:cs typeface="Times New Roman" panose="02020603050405020304" pitchFamily="18" charset="0"/>
            </a:rPr>
            <a:t>2.9b Taux de prélèvement global</a:t>
          </a:r>
        </a:p>
        <a:p>
          <a:pPr algn="ctr"/>
          <a:r>
            <a:rPr lang="fr-FR" sz="1000" i="0">
              <a:solidFill>
                <a:schemeClr val="dk1"/>
              </a:solidFill>
              <a:latin typeface="Times New Roman" panose="02020603050405020304" pitchFamily="18" charset="0"/>
              <a:ea typeface="+mn-ea"/>
              <a:cs typeface="Times New Roman" panose="02020603050405020304" pitchFamily="18" charset="0"/>
            </a:rPr>
            <a:t>(en % de la masse des revenus d’activité bruts)</a:t>
          </a:r>
        </a:p>
      </xdr:txBody>
    </xdr:sp>
    <xdr:clientData/>
  </xdr:twoCellAnchor>
  <xdr:twoCellAnchor>
    <xdr:from>
      <xdr:col>10</xdr:col>
      <xdr:colOff>342898</xdr:colOff>
      <xdr:row>25</xdr:row>
      <xdr:rowOff>9525</xdr:rowOff>
    </xdr:from>
    <xdr:to>
      <xdr:col>18</xdr:col>
      <xdr:colOff>106680</xdr:colOff>
      <xdr:row>38</xdr:row>
      <xdr:rowOff>122923</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647699</xdr:colOff>
      <xdr:row>21</xdr:row>
      <xdr:rowOff>9525</xdr:rowOff>
    </xdr:from>
    <xdr:to>
      <xdr:col>10</xdr:col>
      <xdr:colOff>190499</xdr:colOff>
      <xdr:row>24</xdr:row>
      <xdr:rowOff>171451</xdr:rowOff>
    </xdr:to>
    <xdr:sp macro="" textlink="">
      <xdr:nvSpPr>
        <xdr:cNvPr id="5" name="ZoneTexte 4"/>
        <xdr:cNvSpPr txBox="1"/>
      </xdr:nvSpPr>
      <xdr:spPr>
        <a:xfrm>
          <a:off x="3863339" y="3903345"/>
          <a:ext cx="2994660" cy="7105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000" i="0">
              <a:solidFill>
                <a:schemeClr val="dk1"/>
              </a:solidFill>
              <a:latin typeface="Times New Roman" panose="02020603050405020304" pitchFamily="18" charset="0"/>
              <a:ea typeface="+mn-ea"/>
              <a:cs typeface="Times New Roman" panose="02020603050405020304" pitchFamily="18" charset="0"/>
            </a:rPr>
            <a:t>2.9a Part de la masse salariale des régimes équilibrés et de la CNRACL dans la masse totale des revenus</a:t>
          </a:r>
          <a:r>
            <a:rPr lang="fr-FR" sz="1000" i="0" baseline="0">
              <a:solidFill>
                <a:schemeClr val="dk1"/>
              </a:solidFill>
              <a:latin typeface="Times New Roman" panose="02020603050405020304" pitchFamily="18" charset="0"/>
              <a:ea typeface="+mn-ea"/>
              <a:cs typeface="Times New Roman" panose="02020603050405020304" pitchFamily="18" charset="0"/>
            </a:rPr>
            <a:t> d'activité bruts</a:t>
          </a:r>
          <a:endParaRPr lang="fr-FR" sz="1000" i="0">
            <a:solidFill>
              <a:schemeClr val="dk1"/>
            </a:solidFill>
            <a:latin typeface="Times New Roman" panose="02020603050405020304" pitchFamily="18" charset="0"/>
            <a:ea typeface="+mn-ea"/>
            <a:cs typeface="Times New Roman" panose="02020603050405020304" pitchFamily="18" charset="0"/>
          </a:endParaRPr>
        </a:p>
      </xdr:txBody>
    </xdr:sp>
    <xdr:clientData/>
  </xdr:twoCellAnchor>
  <xdr:twoCellAnchor>
    <xdr:from>
      <xdr:col>2</xdr:col>
      <xdr:colOff>619124</xdr:colOff>
      <xdr:row>25</xdr:row>
      <xdr:rowOff>38100</xdr:rowOff>
    </xdr:from>
    <xdr:to>
      <xdr:col>10</xdr:col>
      <xdr:colOff>238126</xdr:colOff>
      <xdr:row>38</xdr:row>
      <xdr:rowOff>133350</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TEMP\prod%20levels%20manufacturin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main.oecd.org\sdataELS\Applic\APW94\SOPTABLE\ANNEXE\Restruct\ANXA01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TEMP\prod%20levels%20manufacturing.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C\TEMP\IJSTECH.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C\Applic\APW94\SOPTABLE\ANNEXE\Restruct\ANXA01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1"/>
      <sheetName val="A12"/>
      <sheetName val="A13"/>
      <sheetName val="A14"/>
      <sheetName val="A15"/>
      <sheetName val="A16"/>
      <sheetName val="A21"/>
      <sheetName val="A22"/>
      <sheetName val="A23"/>
      <sheetName val="A24"/>
      <sheetName val="A13old"/>
      <sheetName val="A13 old"/>
      <sheetName val="A14 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1"/>
      <sheetName val="A12"/>
      <sheetName val="A13"/>
      <sheetName val="A14"/>
      <sheetName val="A15"/>
      <sheetName val="A16"/>
      <sheetName val="A21"/>
      <sheetName val="A22"/>
      <sheetName val="A23"/>
      <sheetName val="A13 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9.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2.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3.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4.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35.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37.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38.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39.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40.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41.bin"/></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43.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44.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45.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46.bin"/></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47.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48.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49.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50.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5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52.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53.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54.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55.bin"/></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56.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57.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5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B94"/>
  <sheetViews>
    <sheetView workbookViewId="0">
      <selection activeCell="A6" sqref="A6:N6"/>
    </sheetView>
  </sheetViews>
  <sheetFormatPr baseColWidth="10" defaultColWidth="11.5703125" defaultRowHeight="12.75"/>
  <cols>
    <col min="1" max="14" width="11.5703125" style="1706"/>
    <col min="15" max="16384" width="11.5703125" style="1704"/>
  </cols>
  <sheetData>
    <row r="1" spans="1:14" ht="18.75">
      <c r="A1" s="1713" t="s">
        <v>311</v>
      </c>
      <c r="B1" s="1713"/>
      <c r="C1" s="1713"/>
      <c r="D1" s="1713"/>
      <c r="E1" s="1713"/>
      <c r="F1" s="1713"/>
      <c r="G1" s="1713"/>
      <c r="H1" s="1713"/>
      <c r="I1" s="1713"/>
      <c r="J1" s="1713"/>
      <c r="K1" s="1713"/>
      <c r="L1" s="1713"/>
      <c r="M1" s="1713"/>
      <c r="N1" s="1713"/>
    </row>
    <row r="2" spans="1:14" ht="15.75">
      <c r="A2" s="1705"/>
    </row>
    <row r="3" spans="1:14" ht="15">
      <c r="A3" s="1712" t="s">
        <v>171</v>
      </c>
      <c r="B3" s="1712"/>
      <c r="C3" s="1712"/>
      <c r="D3" s="1712"/>
      <c r="E3" s="1712"/>
      <c r="F3" s="1712"/>
      <c r="G3" s="1712"/>
      <c r="H3" s="1712"/>
      <c r="I3" s="1712"/>
      <c r="J3" s="1712"/>
      <c r="K3" s="1712"/>
      <c r="L3" s="1712"/>
      <c r="M3" s="1712"/>
      <c r="N3" s="1712"/>
    </row>
    <row r="4" spans="1:14" ht="15.75">
      <c r="A4" s="1705"/>
    </row>
    <row r="5" spans="1:14" ht="15.75">
      <c r="A5" s="1714" t="s">
        <v>312</v>
      </c>
      <c r="B5" s="1714"/>
      <c r="C5" s="1714"/>
      <c r="D5" s="1714"/>
      <c r="E5" s="1714"/>
      <c r="F5" s="1714"/>
      <c r="G5" s="1714"/>
      <c r="H5" s="1714"/>
      <c r="I5" s="1714"/>
      <c r="J5" s="1714"/>
      <c r="K5" s="1714"/>
      <c r="L5" s="1714"/>
      <c r="M5" s="1714"/>
      <c r="N5" s="1714"/>
    </row>
    <row r="6" spans="1:14" ht="15">
      <c r="A6" s="1712" t="s">
        <v>313</v>
      </c>
      <c r="B6" s="1712"/>
      <c r="C6" s="1712"/>
      <c r="D6" s="1712"/>
      <c r="E6" s="1712"/>
      <c r="F6" s="1712"/>
      <c r="G6" s="1712"/>
      <c r="H6" s="1712"/>
      <c r="I6" s="1712"/>
      <c r="J6" s="1712"/>
      <c r="K6" s="1712"/>
      <c r="L6" s="1712"/>
      <c r="M6" s="1712"/>
      <c r="N6" s="1712"/>
    </row>
    <row r="7" spans="1:14" ht="15">
      <c r="A7" s="1712" t="s">
        <v>314</v>
      </c>
      <c r="B7" s="1712"/>
      <c r="C7" s="1712"/>
      <c r="D7" s="1712"/>
      <c r="E7" s="1712"/>
      <c r="F7" s="1712"/>
      <c r="G7" s="1712"/>
      <c r="H7" s="1712"/>
      <c r="I7" s="1712"/>
      <c r="J7" s="1712"/>
      <c r="K7" s="1712"/>
      <c r="L7" s="1712"/>
      <c r="M7" s="1712"/>
      <c r="N7" s="1712"/>
    </row>
    <row r="8" spans="1:14" ht="15">
      <c r="A8" s="1712" t="s">
        <v>193</v>
      </c>
      <c r="B8" s="1712"/>
      <c r="C8" s="1712"/>
      <c r="D8" s="1712"/>
      <c r="E8" s="1712"/>
      <c r="F8" s="1712"/>
      <c r="G8" s="1712"/>
      <c r="H8" s="1712"/>
      <c r="I8" s="1712"/>
      <c r="J8" s="1712"/>
      <c r="K8" s="1712"/>
      <c r="L8" s="1712"/>
      <c r="M8" s="1712"/>
      <c r="N8" s="1712"/>
    </row>
    <row r="9" spans="1:14" ht="15">
      <c r="A9" s="1712" t="s">
        <v>195</v>
      </c>
      <c r="B9" s="1712"/>
      <c r="C9" s="1712"/>
      <c r="D9" s="1712"/>
      <c r="E9" s="1712"/>
      <c r="F9" s="1712"/>
      <c r="G9" s="1712"/>
      <c r="H9" s="1712"/>
      <c r="I9" s="1712"/>
      <c r="J9" s="1712"/>
      <c r="K9" s="1712"/>
      <c r="L9" s="1712"/>
      <c r="M9" s="1712"/>
      <c r="N9" s="1712"/>
    </row>
    <row r="10" spans="1:14" ht="15">
      <c r="A10" s="1712" t="s">
        <v>315</v>
      </c>
      <c r="B10" s="1712"/>
      <c r="C10" s="1712"/>
      <c r="D10" s="1712"/>
      <c r="E10" s="1712"/>
      <c r="F10" s="1712"/>
      <c r="G10" s="1712"/>
      <c r="H10" s="1712"/>
      <c r="I10" s="1712"/>
      <c r="J10" s="1712"/>
      <c r="K10" s="1712"/>
      <c r="L10" s="1712"/>
      <c r="M10" s="1712"/>
      <c r="N10" s="1712"/>
    </row>
    <row r="11" spans="1:14" ht="15">
      <c r="A11" s="1712" t="s">
        <v>316</v>
      </c>
      <c r="B11" s="1712"/>
      <c r="C11" s="1712"/>
      <c r="D11" s="1712"/>
      <c r="E11" s="1712"/>
      <c r="F11" s="1712"/>
      <c r="G11" s="1712"/>
      <c r="H11" s="1712"/>
      <c r="I11" s="1712"/>
      <c r="J11" s="1712"/>
      <c r="K11" s="1712"/>
      <c r="L11" s="1712"/>
      <c r="M11" s="1712"/>
      <c r="N11" s="1712"/>
    </row>
    <row r="12" spans="1:14" ht="15.75" customHeight="1">
      <c r="A12" s="1707"/>
    </row>
    <row r="13" spans="1:14" ht="15.75">
      <c r="A13" s="1714" t="s">
        <v>317</v>
      </c>
      <c r="B13" s="1714"/>
      <c r="C13" s="1714"/>
      <c r="D13" s="1714"/>
      <c r="E13" s="1714"/>
      <c r="F13" s="1714"/>
      <c r="G13" s="1714"/>
      <c r="H13" s="1714"/>
      <c r="I13" s="1714"/>
      <c r="J13" s="1714"/>
      <c r="K13" s="1714"/>
      <c r="L13" s="1714"/>
      <c r="M13" s="1714"/>
      <c r="N13" s="1714"/>
    </row>
    <row r="14" spans="1:14" ht="12.75" customHeight="1">
      <c r="A14" s="1712" t="s">
        <v>381</v>
      </c>
      <c r="B14" s="1712"/>
      <c r="C14" s="1712"/>
      <c r="D14" s="1712"/>
      <c r="E14" s="1712"/>
      <c r="F14" s="1712"/>
      <c r="G14" s="1712"/>
      <c r="H14" s="1712"/>
      <c r="I14" s="1712"/>
      <c r="J14" s="1712"/>
      <c r="K14" s="1712"/>
      <c r="L14" s="1712"/>
      <c r="M14" s="1712"/>
      <c r="N14" s="1712"/>
    </row>
    <row r="15" spans="1:14" ht="12.75" customHeight="1">
      <c r="A15" s="1712" t="s">
        <v>318</v>
      </c>
      <c r="B15" s="1712"/>
      <c r="C15" s="1712"/>
      <c r="D15" s="1712"/>
      <c r="E15" s="1712"/>
      <c r="F15" s="1712"/>
      <c r="G15" s="1712"/>
      <c r="H15" s="1712"/>
      <c r="I15" s="1712"/>
      <c r="J15" s="1712"/>
      <c r="K15" s="1712"/>
      <c r="L15" s="1712"/>
      <c r="M15" s="1712"/>
      <c r="N15" s="1712"/>
    </row>
    <row r="16" spans="1:14" ht="12.75" customHeight="1">
      <c r="A16" s="1712" t="s">
        <v>226</v>
      </c>
      <c r="B16" s="1712"/>
      <c r="C16" s="1712"/>
      <c r="D16" s="1712"/>
      <c r="E16" s="1712"/>
      <c r="F16" s="1712"/>
      <c r="G16" s="1712"/>
      <c r="H16" s="1712"/>
      <c r="I16" s="1712"/>
      <c r="J16" s="1712"/>
      <c r="K16" s="1712"/>
      <c r="L16" s="1712"/>
      <c r="M16" s="1712"/>
      <c r="N16" s="1712"/>
    </row>
    <row r="17" spans="1:28" ht="12.75" customHeight="1">
      <c r="A17" s="1712" t="s">
        <v>232</v>
      </c>
      <c r="B17" s="1712"/>
      <c r="C17" s="1712"/>
      <c r="D17" s="1712"/>
      <c r="E17" s="1712"/>
      <c r="F17" s="1712"/>
      <c r="G17" s="1712"/>
      <c r="H17" s="1712"/>
      <c r="I17" s="1712"/>
      <c r="J17" s="1712"/>
      <c r="K17" s="1712"/>
      <c r="L17" s="1712"/>
      <c r="M17" s="1712"/>
      <c r="N17" s="1712"/>
    </row>
    <row r="18" spans="1:28" ht="12.75" customHeight="1">
      <c r="A18" s="1712" t="s">
        <v>319</v>
      </c>
      <c r="B18" s="1712"/>
      <c r="C18" s="1712"/>
      <c r="D18" s="1712"/>
      <c r="E18" s="1712"/>
      <c r="F18" s="1712"/>
      <c r="G18" s="1712"/>
      <c r="H18" s="1712"/>
      <c r="I18" s="1712"/>
      <c r="J18" s="1712"/>
      <c r="K18" s="1712"/>
      <c r="L18" s="1712"/>
      <c r="M18" s="1712"/>
      <c r="N18" s="1712"/>
    </row>
    <row r="19" spans="1:28" ht="12.75" customHeight="1">
      <c r="A19" s="1712" t="s">
        <v>373</v>
      </c>
      <c r="B19" s="1712"/>
      <c r="C19" s="1712"/>
      <c r="D19" s="1712"/>
      <c r="E19" s="1712"/>
      <c r="F19" s="1712"/>
      <c r="G19" s="1712"/>
      <c r="H19" s="1712"/>
      <c r="I19" s="1712"/>
      <c r="J19" s="1712"/>
      <c r="K19" s="1712"/>
      <c r="L19" s="1712"/>
      <c r="M19" s="1712"/>
      <c r="N19" s="1712"/>
    </row>
    <row r="20" spans="1:28" ht="12.75" customHeight="1">
      <c r="A20" s="1712" t="s">
        <v>374</v>
      </c>
      <c r="B20" s="1712"/>
      <c r="C20" s="1712"/>
      <c r="D20" s="1712"/>
      <c r="E20" s="1712"/>
      <c r="F20" s="1712"/>
      <c r="G20" s="1712"/>
      <c r="H20" s="1712"/>
      <c r="I20" s="1712"/>
      <c r="J20" s="1712"/>
      <c r="K20" s="1712"/>
      <c r="L20" s="1712"/>
      <c r="M20" s="1712"/>
      <c r="N20" s="1712"/>
    </row>
    <row r="21" spans="1:28" ht="12.75" customHeight="1">
      <c r="A21" s="1712" t="s">
        <v>320</v>
      </c>
      <c r="B21" s="1712"/>
      <c r="C21" s="1712"/>
      <c r="D21" s="1712"/>
      <c r="E21" s="1712"/>
      <c r="F21" s="1712"/>
      <c r="G21" s="1712"/>
      <c r="H21" s="1712"/>
      <c r="I21" s="1712"/>
      <c r="J21" s="1712"/>
      <c r="K21" s="1712"/>
      <c r="L21" s="1712"/>
      <c r="M21" s="1712"/>
      <c r="N21" s="1712"/>
    </row>
    <row r="22" spans="1:28" ht="12.75" customHeight="1">
      <c r="A22" s="1712" t="s">
        <v>321</v>
      </c>
      <c r="B22" s="1712"/>
      <c r="C22" s="1712"/>
      <c r="D22" s="1712"/>
      <c r="E22" s="1712"/>
      <c r="F22" s="1712"/>
      <c r="G22" s="1712"/>
      <c r="H22" s="1712"/>
      <c r="I22" s="1712"/>
      <c r="J22" s="1712"/>
      <c r="K22" s="1712"/>
      <c r="L22" s="1712"/>
      <c r="M22" s="1712"/>
      <c r="N22" s="1712"/>
    </row>
    <row r="23" spans="1:28" ht="12.75" customHeight="1">
      <c r="A23" s="1712" t="s">
        <v>322</v>
      </c>
      <c r="B23" s="1712"/>
      <c r="C23" s="1712"/>
      <c r="D23" s="1712"/>
      <c r="E23" s="1712"/>
      <c r="F23" s="1712"/>
      <c r="G23" s="1712"/>
      <c r="H23" s="1712"/>
      <c r="I23" s="1712"/>
      <c r="J23" s="1712"/>
      <c r="K23" s="1712"/>
      <c r="L23" s="1712"/>
      <c r="M23" s="1712"/>
      <c r="N23" s="1712"/>
    </row>
    <row r="24" spans="1:28" ht="12.75" customHeight="1">
      <c r="A24" s="1712" t="s">
        <v>265</v>
      </c>
      <c r="B24" s="1712"/>
      <c r="C24" s="1712"/>
      <c r="D24" s="1712"/>
      <c r="E24" s="1712"/>
      <c r="F24" s="1712"/>
      <c r="G24" s="1712"/>
      <c r="H24" s="1712"/>
      <c r="I24" s="1712"/>
      <c r="J24" s="1712"/>
      <c r="K24" s="1712"/>
      <c r="L24" s="1712"/>
      <c r="M24" s="1712"/>
      <c r="N24" s="1712"/>
    </row>
    <row r="25" spans="1:28" ht="12.75" customHeight="1">
      <c r="A25" s="1712" t="s">
        <v>274</v>
      </c>
      <c r="B25" s="1712"/>
      <c r="C25" s="1712"/>
      <c r="D25" s="1712"/>
      <c r="E25" s="1712"/>
      <c r="F25" s="1712"/>
      <c r="G25" s="1712"/>
      <c r="H25" s="1712"/>
      <c r="I25" s="1712"/>
      <c r="J25" s="1712"/>
      <c r="K25" s="1712"/>
      <c r="L25" s="1712"/>
      <c r="M25" s="1712"/>
      <c r="N25" s="1712"/>
    </row>
    <row r="26" spans="1:28" ht="15.75">
      <c r="A26" s="1708"/>
    </row>
    <row r="27" spans="1:28" ht="15.75">
      <c r="A27" s="1714" t="s">
        <v>323</v>
      </c>
      <c r="B27" s="1714"/>
      <c r="C27" s="1714"/>
      <c r="D27" s="1714"/>
      <c r="E27" s="1714"/>
      <c r="F27" s="1714"/>
      <c r="G27" s="1714"/>
      <c r="H27" s="1714"/>
      <c r="I27" s="1714"/>
      <c r="J27" s="1714"/>
      <c r="K27" s="1714"/>
      <c r="L27" s="1714"/>
      <c r="M27" s="1714"/>
      <c r="N27" s="1714"/>
      <c r="O27" s="1712"/>
      <c r="P27" s="1712"/>
      <c r="Q27" s="1712"/>
      <c r="R27" s="1712"/>
      <c r="S27" s="1712"/>
      <c r="T27" s="1712"/>
      <c r="U27" s="1712"/>
      <c r="V27" s="1712"/>
      <c r="W27" s="1712"/>
      <c r="X27" s="1712"/>
      <c r="Y27" s="1712"/>
      <c r="Z27" s="1712"/>
      <c r="AA27" s="1712"/>
      <c r="AB27" s="1712"/>
    </row>
    <row r="28" spans="1:28" ht="15">
      <c r="A28" s="1712" t="s">
        <v>324</v>
      </c>
      <c r="B28" s="1712"/>
      <c r="C28" s="1712"/>
      <c r="D28" s="1712"/>
      <c r="E28" s="1712"/>
      <c r="F28" s="1712"/>
      <c r="G28" s="1712"/>
      <c r="H28" s="1712"/>
      <c r="I28" s="1712"/>
      <c r="J28" s="1712"/>
      <c r="K28" s="1712"/>
      <c r="L28" s="1712"/>
      <c r="M28" s="1712"/>
      <c r="N28" s="1712"/>
    </row>
    <row r="29" spans="1:28" ht="15">
      <c r="A29" s="1712" t="s">
        <v>325</v>
      </c>
      <c r="B29" s="1712"/>
      <c r="C29" s="1712"/>
      <c r="D29" s="1712"/>
      <c r="E29" s="1712"/>
      <c r="F29" s="1712"/>
      <c r="G29" s="1712"/>
      <c r="H29" s="1712"/>
      <c r="I29" s="1712"/>
      <c r="J29" s="1712"/>
      <c r="K29" s="1712"/>
      <c r="L29" s="1712"/>
      <c r="M29" s="1712"/>
      <c r="N29" s="1712"/>
    </row>
    <row r="30" spans="1:28" ht="15.75">
      <c r="A30" s="1709"/>
    </row>
    <row r="31" spans="1:28" ht="15.75">
      <c r="A31" s="1714" t="s">
        <v>326</v>
      </c>
      <c r="B31" s="1714"/>
      <c r="C31" s="1714"/>
      <c r="D31" s="1714"/>
      <c r="E31" s="1714"/>
      <c r="F31" s="1714"/>
      <c r="G31" s="1714"/>
      <c r="H31" s="1714"/>
      <c r="I31" s="1714"/>
      <c r="J31" s="1714"/>
      <c r="K31" s="1714"/>
      <c r="L31" s="1714"/>
      <c r="M31" s="1714"/>
      <c r="N31" s="1714"/>
    </row>
    <row r="32" spans="1:28" ht="15">
      <c r="A32" s="1712" t="s">
        <v>327</v>
      </c>
      <c r="B32" s="1712"/>
      <c r="C32" s="1712"/>
      <c r="D32" s="1712"/>
      <c r="E32" s="1712"/>
      <c r="F32" s="1712"/>
      <c r="G32" s="1712"/>
      <c r="H32" s="1712"/>
      <c r="I32" s="1712"/>
      <c r="J32" s="1712"/>
      <c r="K32" s="1712"/>
      <c r="L32" s="1712"/>
      <c r="M32" s="1712"/>
      <c r="N32" s="1712"/>
    </row>
    <row r="33" spans="1:14" ht="15">
      <c r="A33" s="1712" t="s">
        <v>328</v>
      </c>
      <c r="B33" s="1712"/>
      <c r="C33" s="1712"/>
      <c r="D33" s="1712"/>
      <c r="E33" s="1712"/>
      <c r="F33" s="1712"/>
      <c r="G33" s="1712"/>
      <c r="H33" s="1712"/>
      <c r="I33" s="1712"/>
      <c r="J33" s="1712"/>
      <c r="K33" s="1712"/>
      <c r="L33" s="1712"/>
      <c r="M33" s="1712"/>
      <c r="N33" s="1712"/>
    </row>
    <row r="34" spans="1:14" ht="15">
      <c r="A34" s="1712" t="s">
        <v>306</v>
      </c>
      <c r="B34" s="1712"/>
      <c r="C34" s="1712"/>
      <c r="D34" s="1712"/>
      <c r="E34" s="1712"/>
      <c r="F34" s="1712"/>
      <c r="G34" s="1712"/>
      <c r="H34" s="1712"/>
      <c r="I34" s="1712"/>
      <c r="J34" s="1712"/>
      <c r="K34" s="1712"/>
      <c r="L34" s="1712"/>
      <c r="M34" s="1712"/>
      <c r="N34" s="1712"/>
    </row>
    <row r="35" spans="1:14" ht="15">
      <c r="A35" s="1712" t="s">
        <v>310</v>
      </c>
      <c r="B35" s="1712"/>
      <c r="C35" s="1712"/>
      <c r="D35" s="1712"/>
      <c r="E35" s="1712"/>
      <c r="F35" s="1712"/>
      <c r="G35" s="1712"/>
      <c r="H35" s="1712"/>
      <c r="I35" s="1712"/>
      <c r="J35" s="1712"/>
      <c r="K35" s="1712"/>
      <c r="L35" s="1712"/>
      <c r="M35" s="1712"/>
      <c r="N35" s="1712"/>
    </row>
    <row r="36" spans="1:14" ht="15.75">
      <c r="A36" s="1708"/>
    </row>
    <row r="37" spans="1:14" ht="15.75">
      <c r="A37" s="1714" t="s">
        <v>329</v>
      </c>
      <c r="B37" s="1714"/>
      <c r="C37" s="1714"/>
      <c r="D37" s="1714"/>
      <c r="E37" s="1714"/>
      <c r="F37" s="1714"/>
      <c r="G37" s="1714"/>
      <c r="H37" s="1714"/>
      <c r="I37" s="1714"/>
      <c r="J37" s="1714"/>
      <c r="K37" s="1714"/>
      <c r="L37" s="1714"/>
      <c r="M37" s="1714"/>
      <c r="N37" s="1714"/>
    </row>
    <row r="38" spans="1:14" ht="12.75" customHeight="1">
      <c r="A38" s="1712" t="s">
        <v>330</v>
      </c>
      <c r="B38" s="1712"/>
      <c r="C38" s="1712"/>
      <c r="D38" s="1712"/>
      <c r="E38" s="1712"/>
      <c r="F38" s="1712"/>
      <c r="G38" s="1712"/>
      <c r="H38" s="1712"/>
      <c r="I38" s="1712"/>
      <c r="J38" s="1712"/>
      <c r="K38" s="1712"/>
      <c r="L38" s="1712"/>
      <c r="M38" s="1712"/>
      <c r="N38" s="1712"/>
    </row>
    <row r="39" spans="1:14" ht="12.75" customHeight="1">
      <c r="A39" s="1712" t="s">
        <v>331</v>
      </c>
      <c r="B39" s="1712"/>
      <c r="C39" s="1712"/>
      <c r="D39" s="1712"/>
      <c r="E39" s="1712"/>
      <c r="F39" s="1712"/>
      <c r="G39" s="1712"/>
      <c r="H39" s="1712"/>
      <c r="I39" s="1712"/>
      <c r="J39" s="1712"/>
      <c r="K39" s="1712"/>
      <c r="L39" s="1712"/>
      <c r="M39" s="1712"/>
      <c r="N39" s="1712"/>
    </row>
    <row r="40" spans="1:14" ht="12.75" customHeight="1">
      <c r="A40" s="1712" t="s">
        <v>332</v>
      </c>
      <c r="B40" s="1712"/>
      <c r="C40" s="1712"/>
      <c r="D40" s="1712"/>
      <c r="E40" s="1712"/>
      <c r="F40" s="1712"/>
      <c r="G40" s="1712"/>
      <c r="H40" s="1712"/>
      <c r="I40" s="1712"/>
      <c r="J40" s="1712"/>
      <c r="K40" s="1712"/>
      <c r="L40" s="1712"/>
      <c r="M40" s="1712"/>
      <c r="N40" s="1712"/>
    </row>
    <row r="41" spans="1:14" ht="12.75" customHeight="1">
      <c r="A41" s="1712" t="s">
        <v>375</v>
      </c>
      <c r="B41" s="1712"/>
      <c r="C41" s="1712"/>
      <c r="D41" s="1712"/>
      <c r="E41" s="1712"/>
      <c r="F41" s="1712"/>
      <c r="G41" s="1712"/>
      <c r="H41" s="1712"/>
      <c r="I41" s="1712"/>
      <c r="J41" s="1712"/>
      <c r="K41" s="1712"/>
      <c r="L41" s="1712"/>
      <c r="M41" s="1712"/>
      <c r="N41" s="1712"/>
    </row>
    <row r="42" spans="1:14" ht="12.75" customHeight="1">
      <c r="A42" s="1715" t="s">
        <v>333</v>
      </c>
      <c r="B42" s="1715"/>
      <c r="C42" s="1715"/>
      <c r="D42" s="1715"/>
      <c r="E42" s="1715"/>
      <c r="F42" s="1715"/>
      <c r="G42" s="1715"/>
      <c r="H42" s="1715"/>
      <c r="I42" s="1715"/>
      <c r="J42" s="1715"/>
      <c r="K42" s="1715"/>
      <c r="L42" s="1715"/>
      <c r="M42" s="1715"/>
      <c r="N42" s="1715"/>
    </row>
    <row r="43" spans="1:14" ht="12.75" customHeight="1">
      <c r="A43" s="1715" t="s">
        <v>376</v>
      </c>
      <c r="B43" s="1715"/>
      <c r="C43" s="1715"/>
      <c r="D43" s="1715"/>
      <c r="E43" s="1715"/>
      <c r="F43" s="1715"/>
      <c r="G43" s="1715"/>
      <c r="H43" s="1715"/>
      <c r="I43" s="1715"/>
      <c r="J43" s="1715"/>
      <c r="K43" s="1715"/>
      <c r="L43" s="1715"/>
      <c r="M43" s="1715"/>
      <c r="N43" s="1715"/>
    </row>
    <row r="44" spans="1:14" ht="12.75" customHeight="1">
      <c r="A44" s="1715" t="s">
        <v>334</v>
      </c>
      <c r="B44" s="1715"/>
      <c r="C44" s="1715"/>
      <c r="D44" s="1715"/>
      <c r="E44" s="1715"/>
      <c r="F44" s="1715"/>
      <c r="G44" s="1715"/>
      <c r="H44" s="1715"/>
      <c r="I44" s="1715"/>
      <c r="J44" s="1715"/>
      <c r="K44" s="1715"/>
      <c r="L44" s="1715"/>
      <c r="M44" s="1715"/>
      <c r="N44" s="1715"/>
    </row>
    <row r="45" spans="1:14" ht="12.75" customHeight="1">
      <c r="A45" s="1715" t="s">
        <v>377</v>
      </c>
      <c r="B45" s="1715"/>
      <c r="C45" s="1715"/>
      <c r="D45" s="1715"/>
      <c r="E45" s="1715"/>
      <c r="F45" s="1715"/>
      <c r="G45" s="1715"/>
      <c r="H45" s="1715"/>
      <c r="I45" s="1715"/>
      <c r="J45" s="1715"/>
      <c r="K45" s="1715"/>
      <c r="L45" s="1715"/>
      <c r="M45" s="1715"/>
      <c r="N45" s="1715"/>
    </row>
    <row r="46" spans="1:14" ht="12.75" customHeight="1">
      <c r="A46" s="1715" t="s">
        <v>335</v>
      </c>
      <c r="B46" s="1715"/>
      <c r="C46" s="1715"/>
      <c r="D46" s="1715"/>
      <c r="E46" s="1715"/>
      <c r="F46" s="1715"/>
      <c r="G46" s="1715"/>
      <c r="H46" s="1715"/>
      <c r="I46" s="1715"/>
      <c r="J46" s="1715"/>
      <c r="K46" s="1715"/>
      <c r="L46" s="1715"/>
      <c r="M46" s="1715"/>
      <c r="N46" s="1715"/>
    </row>
    <row r="47" spans="1:14" ht="12.75" customHeight="1">
      <c r="A47" s="1715" t="s">
        <v>336</v>
      </c>
      <c r="B47" s="1715"/>
      <c r="C47" s="1715"/>
      <c r="D47" s="1715"/>
      <c r="E47" s="1715"/>
      <c r="F47" s="1715"/>
      <c r="G47" s="1715"/>
      <c r="H47" s="1715"/>
      <c r="I47" s="1715"/>
      <c r="J47" s="1715"/>
      <c r="K47" s="1715"/>
      <c r="L47" s="1715"/>
      <c r="M47" s="1715"/>
      <c r="N47" s="1715"/>
    </row>
    <row r="48" spans="1:14" ht="12.75" customHeight="1">
      <c r="A48" s="1715" t="s">
        <v>337</v>
      </c>
      <c r="B48" s="1715"/>
      <c r="C48" s="1715"/>
      <c r="D48" s="1715"/>
      <c r="E48" s="1715"/>
      <c r="F48" s="1715"/>
      <c r="G48" s="1715"/>
      <c r="H48" s="1715"/>
      <c r="I48" s="1715"/>
      <c r="J48" s="1715"/>
      <c r="K48" s="1715"/>
      <c r="L48" s="1715"/>
      <c r="M48" s="1715"/>
      <c r="N48" s="1715"/>
    </row>
    <row r="49" spans="1:14" ht="15.75" customHeight="1">
      <c r="A49" s="1710"/>
    </row>
    <row r="50" spans="1:14" ht="15.75" customHeight="1">
      <c r="A50" s="1714" t="s">
        <v>338</v>
      </c>
      <c r="B50" s="1714"/>
      <c r="C50" s="1714"/>
      <c r="D50" s="1714"/>
      <c r="E50" s="1714"/>
      <c r="F50" s="1714"/>
      <c r="G50" s="1714"/>
      <c r="H50" s="1714"/>
      <c r="I50" s="1714"/>
      <c r="J50" s="1714"/>
      <c r="K50" s="1714"/>
      <c r="L50" s="1714"/>
      <c r="M50" s="1714"/>
      <c r="N50" s="1714"/>
    </row>
    <row r="51" spans="1:14" ht="12.75" customHeight="1">
      <c r="A51" s="1712" t="s">
        <v>339</v>
      </c>
      <c r="B51" s="1712"/>
      <c r="C51" s="1712"/>
      <c r="D51" s="1712"/>
      <c r="E51" s="1712"/>
      <c r="F51" s="1712"/>
      <c r="G51" s="1712"/>
      <c r="H51" s="1712"/>
      <c r="I51" s="1712"/>
      <c r="J51" s="1712"/>
      <c r="K51" s="1712"/>
      <c r="L51" s="1712"/>
      <c r="M51" s="1712"/>
      <c r="N51" s="1712"/>
    </row>
    <row r="52" spans="1:14" ht="12.75" customHeight="1">
      <c r="A52" s="1712" t="s">
        <v>340</v>
      </c>
      <c r="B52" s="1712"/>
      <c r="C52" s="1712"/>
      <c r="D52" s="1712"/>
      <c r="E52" s="1712"/>
      <c r="F52" s="1712"/>
      <c r="G52" s="1712"/>
      <c r="H52" s="1712"/>
      <c r="I52" s="1712"/>
      <c r="J52" s="1712"/>
      <c r="K52" s="1712"/>
      <c r="L52" s="1712"/>
      <c r="M52" s="1712"/>
      <c r="N52" s="1712"/>
    </row>
    <row r="53" spans="1:14" s="1711" customFormat="1" ht="12.75" customHeight="1">
      <c r="A53" s="1712" t="s">
        <v>341</v>
      </c>
      <c r="B53" s="1712"/>
      <c r="C53" s="1712"/>
      <c r="D53" s="1712"/>
      <c r="E53" s="1712"/>
      <c r="F53" s="1712"/>
      <c r="G53" s="1712"/>
      <c r="H53" s="1712"/>
      <c r="I53" s="1712"/>
      <c r="J53" s="1712"/>
      <c r="K53" s="1712"/>
      <c r="L53" s="1712"/>
      <c r="M53" s="1712"/>
      <c r="N53" s="1712"/>
    </row>
    <row r="54" spans="1:14" ht="12.75" customHeight="1">
      <c r="A54" s="1712" t="s">
        <v>342</v>
      </c>
      <c r="B54" s="1712"/>
      <c r="C54" s="1712"/>
      <c r="D54" s="1712"/>
      <c r="E54" s="1712"/>
      <c r="F54" s="1712"/>
      <c r="G54" s="1712"/>
      <c r="H54" s="1712"/>
      <c r="I54" s="1712"/>
      <c r="J54" s="1712"/>
      <c r="K54" s="1712"/>
      <c r="L54" s="1712"/>
      <c r="M54" s="1712"/>
      <c r="N54" s="1712"/>
    </row>
    <row r="55" spans="1:14" ht="12.75" customHeight="1">
      <c r="A55" s="1712" t="s">
        <v>613</v>
      </c>
      <c r="B55" s="1712"/>
      <c r="C55" s="1712"/>
      <c r="D55" s="1712"/>
      <c r="E55" s="1712"/>
      <c r="F55" s="1712"/>
      <c r="G55" s="1712"/>
      <c r="H55" s="1712"/>
      <c r="I55" s="1712"/>
      <c r="J55" s="1712"/>
      <c r="K55" s="1712"/>
      <c r="L55" s="1712"/>
      <c r="M55" s="1712"/>
      <c r="N55" s="1712"/>
    </row>
    <row r="56" spans="1:14" ht="12.75" customHeight="1">
      <c r="A56" s="1712" t="s">
        <v>343</v>
      </c>
      <c r="B56" s="1712"/>
      <c r="C56" s="1712"/>
      <c r="D56" s="1712"/>
      <c r="E56" s="1712"/>
      <c r="F56" s="1712"/>
      <c r="G56" s="1712"/>
      <c r="H56" s="1712"/>
      <c r="I56" s="1712"/>
      <c r="J56" s="1712"/>
      <c r="K56" s="1712"/>
      <c r="L56" s="1712"/>
      <c r="M56" s="1712"/>
      <c r="N56" s="1712"/>
    </row>
    <row r="57" spans="1:14" ht="12.75" customHeight="1">
      <c r="A57" s="1712" t="s">
        <v>344</v>
      </c>
      <c r="B57" s="1712"/>
      <c r="C57" s="1712"/>
      <c r="D57" s="1712"/>
      <c r="E57" s="1712"/>
      <c r="F57" s="1712"/>
      <c r="G57" s="1712"/>
      <c r="H57" s="1712"/>
      <c r="I57" s="1712"/>
      <c r="J57" s="1712"/>
      <c r="K57" s="1712"/>
      <c r="L57" s="1712"/>
      <c r="M57" s="1712"/>
      <c r="N57" s="1712"/>
    </row>
    <row r="58" spans="1:14" ht="12.75" customHeight="1">
      <c r="A58" s="1712" t="s">
        <v>345</v>
      </c>
      <c r="B58" s="1712"/>
      <c r="C58" s="1712"/>
      <c r="D58" s="1712"/>
      <c r="E58" s="1712"/>
      <c r="F58" s="1712"/>
      <c r="G58" s="1712"/>
      <c r="H58" s="1712"/>
      <c r="I58" s="1712"/>
      <c r="J58" s="1712"/>
      <c r="K58" s="1712"/>
      <c r="L58" s="1712"/>
      <c r="M58" s="1712"/>
      <c r="N58" s="1712"/>
    </row>
    <row r="59" spans="1:14" ht="12.75" customHeight="1">
      <c r="A59" s="1712" t="s">
        <v>346</v>
      </c>
      <c r="B59" s="1712"/>
      <c r="C59" s="1712"/>
      <c r="D59" s="1712"/>
      <c r="E59" s="1712"/>
      <c r="F59" s="1712"/>
      <c r="G59" s="1712"/>
      <c r="H59" s="1712"/>
      <c r="I59" s="1712"/>
      <c r="J59" s="1712"/>
      <c r="K59" s="1712"/>
      <c r="L59" s="1712"/>
      <c r="M59" s="1712"/>
      <c r="N59" s="1712"/>
    </row>
    <row r="60" spans="1:14" ht="12.75" customHeight="1">
      <c r="A60" s="1712" t="s">
        <v>347</v>
      </c>
      <c r="B60" s="1712"/>
      <c r="C60" s="1712"/>
      <c r="D60" s="1712"/>
      <c r="E60" s="1712"/>
      <c r="F60" s="1712"/>
      <c r="G60" s="1712"/>
      <c r="H60" s="1712"/>
      <c r="I60" s="1712"/>
      <c r="J60" s="1712"/>
      <c r="K60" s="1712"/>
      <c r="L60" s="1712"/>
      <c r="M60" s="1712"/>
      <c r="N60" s="1712"/>
    </row>
    <row r="61" spans="1:14" ht="12.75" customHeight="1">
      <c r="A61" s="1715" t="s">
        <v>378</v>
      </c>
      <c r="B61" s="1715"/>
      <c r="C61" s="1715"/>
      <c r="D61" s="1715"/>
      <c r="E61" s="1715"/>
      <c r="F61" s="1715"/>
      <c r="G61" s="1715"/>
      <c r="H61" s="1715"/>
      <c r="I61" s="1715"/>
      <c r="J61" s="1715"/>
      <c r="K61" s="1715"/>
      <c r="L61" s="1715"/>
      <c r="M61" s="1715"/>
      <c r="N61" s="1715"/>
    </row>
    <row r="62" spans="1:14" ht="12.75" customHeight="1">
      <c r="A62" s="1712" t="s">
        <v>348</v>
      </c>
      <c r="B62" s="1712"/>
      <c r="C62" s="1712"/>
      <c r="D62" s="1712"/>
      <c r="E62" s="1712"/>
      <c r="F62" s="1712"/>
      <c r="G62" s="1712"/>
      <c r="H62" s="1712"/>
      <c r="I62" s="1712"/>
      <c r="J62" s="1712"/>
      <c r="K62" s="1712"/>
      <c r="L62" s="1712"/>
      <c r="M62" s="1712"/>
      <c r="N62" s="1712"/>
    </row>
    <row r="63" spans="1:14" ht="12.75" customHeight="1">
      <c r="A63" s="1712" t="s">
        <v>349</v>
      </c>
      <c r="B63" s="1712"/>
      <c r="C63" s="1712"/>
      <c r="D63" s="1712"/>
      <c r="E63" s="1712"/>
      <c r="F63" s="1712"/>
      <c r="G63" s="1712"/>
      <c r="H63" s="1712"/>
      <c r="I63" s="1712"/>
      <c r="J63" s="1712"/>
      <c r="K63" s="1712"/>
      <c r="L63" s="1712"/>
      <c r="M63" s="1712"/>
      <c r="N63" s="1712"/>
    </row>
    <row r="64" spans="1:14" ht="12.75" customHeight="1">
      <c r="A64" s="1712" t="s">
        <v>350</v>
      </c>
      <c r="B64" s="1712"/>
      <c r="C64" s="1712"/>
      <c r="D64" s="1712"/>
      <c r="E64" s="1712"/>
      <c r="F64" s="1712"/>
      <c r="G64" s="1712"/>
      <c r="H64" s="1712"/>
      <c r="I64" s="1712"/>
      <c r="J64" s="1712"/>
      <c r="K64" s="1712"/>
      <c r="L64" s="1712"/>
      <c r="M64" s="1712"/>
      <c r="N64" s="1712"/>
    </row>
    <row r="65" spans="1:14" ht="12.75" customHeight="1">
      <c r="A65" s="1712" t="s">
        <v>351</v>
      </c>
      <c r="B65" s="1712"/>
      <c r="C65" s="1712"/>
      <c r="D65" s="1712"/>
      <c r="E65" s="1712"/>
      <c r="F65" s="1712"/>
      <c r="G65" s="1712"/>
      <c r="H65" s="1712"/>
      <c r="I65" s="1712"/>
      <c r="J65" s="1712"/>
      <c r="K65" s="1712"/>
      <c r="L65" s="1712"/>
      <c r="M65" s="1712"/>
      <c r="N65" s="1712"/>
    </row>
    <row r="66" spans="1:14" ht="12.75" customHeight="1">
      <c r="A66" s="1715" t="s">
        <v>352</v>
      </c>
      <c r="B66" s="1715"/>
      <c r="C66" s="1715"/>
      <c r="D66" s="1715"/>
      <c r="E66" s="1715"/>
      <c r="F66" s="1715"/>
      <c r="G66" s="1715"/>
      <c r="H66" s="1715"/>
      <c r="I66" s="1715"/>
      <c r="J66" s="1715"/>
      <c r="K66" s="1715"/>
      <c r="L66" s="1715"/>
      <c r="M66" s="1715"/>
      <c r="N66" s="1715"/>
    </row>
    <row r="67" spans="1:14" ht="12.75" customHeight="1">
      <c r="A67" s="1712" t="s">
        <v>379</v>
      </c>
      <c r="B67" s="1712"/>
      <c r="C67" s="1712"/>
      <c r="D67" s="1712"/>
      <c r="E67" s="1712"/>
      <c r="F67" s="1712"/>
      <c r="G67" s="1712"/>
      <c r="H67" s="1712"/>
      <c r="I67" s="1712"/>
      <c r="J67" s="1712"/>
      <c r="K67" s="1712"/>
      <c r="L67" s="1712"/>
      <c r="M67" s="1712"/>
      <c r="N67" s="1712"/>
    </row>
    <row r="68" spans="1:14" ht="15.75">
      <c r="A68" s="1708"/>
    </row>
    <row r="69" spans="1:14" ht="15.75">
      <c r="A69" s="1714" t="s">
        <v>353</v>
      </c>
      <c r="B69" s="1714"/>
      <c r="C69" s="1714"/>
      <c r="D69" s="1714"/>
      <c r="E69" s="1714"/>
      <c r="F69" s="1714"/>
      <c r="G69" s="1714"/>
      <c r="H69" s="1714"/>
      <c r="I69" s="1714"/>
      <c r="J69" s="1714"/>
      <c r="K69" s="1714"/>
      <c r="L69" s="1714"/>
      <c r="M69" s="1714"/>
      <c r="N69" s="1714"/>
    </row>
    <row r="70" spans="1:14" ht="15">
      <c r="A70" s="1712" t="s">
        <v>354</v>
      </c>
      <c r="B70" s="1712"/>
      <c r="C70" s="1712"/>
      <c r="D70" s="1712"/>
      <c r="E70" s="1712"/>
      <c r="F70" s="1712"/>
      <c r="G70" s="1712"/>
      <c r="H70" s="1712"/>
      <c r="I70" s="1712"/>
      <c r="J70" s="1712"/>
      <c r="K70" s="1712"/>
      <c r="L70" s="1712"/>
      <c r="M70" s="1712"/>
      <c r="N70" s="1712"/>
    </row>
    <row r="71" spans="1:14" ht="15">
      <c r="A71" s="1712" t="s">
        <v>355</v>
      </c>
      <c r="B71" s="1712"/>
      <c r="C71" s="1712"/>
      <c r="D71" s="1712"/>
      <c r="E71" s="1712"/>
      <c r="F71" s="1712"/>
      <c r="G71" s="1712"/>
      <c r="H71" s="1712"/>
      <c r="I71" s="1712"/>
      <c r="J71" s="1712"/>
      <c r="K71" s="1712"/>
      <c r="L71" s="1712"/>
      <c r="M71" s="1712"/>
      <c r="N71" s="1712"/>
    </row>
    <row r="72" spans="1:14" ht="15">
      <c r="A72" s="1712" t="s">
        <v>356</v>
      </c>
      <c r="B72" s="1712"/>
      <c r="C72" s="1712"/>
      <c r="D72" s="1712"/>
      <c r="E72" s="1712"/>
      <c r="F72" s="1712"/>
      <c r="G72" s="1712"/>
      <c r="H72" s="1712"/>
      <c r="I72" s="1712"/>
      <c r="J72" s="1712"/>
      <c r="K72" s="1712"/>
      <c r="L72" s="1712"/>
      <c r="M72" s="1712"/>
      <c r="N72" s="1712"/>
    </row>
    <row r="73" spans="1:14" ht="15">
      <c r="A73" s="1712" t="s">
        <v>380</v>
      </c>
      <c r="B73" s="1712"/>
      <c r="C73" s="1712"/>
      <c r="D73" s="1712"/>
      <c r="E73" s="1712"/>
      <c r="F73" s="1712"/>
      <c r="G73" s="1712"/>
      <c r="H73" s="1712"/>
      <c r="I73" s="1712"/>
      <c r="J73" s="1712"/>
      <c r="K73" s="1712"/>
      <c r="L73" s="1712"/>
      <c r="M73" s="1712"/>
      <c r="N73" s="1712"/>
    </row>
    <row r="74" spans="1:14" ht="15">
      <c r="A74" s="1712" t="s">
        <v>357</v>
      </c>
      <c r="B74" s="1712"/>
      <c r="C74" s="1712"/>
      <c r="D74" s="1712"/>
      <c r="E74" s="1712"/>
      <c r="F74" s="1712"/>
      <c r="G74" s="1712"/>
      <c r="H74" s="1712"/>
      <c r="I74" s="1712"/>
      <c r="J74" s="1712"/>
      <c r="K74" s="1712"/>
      <c r="L74" s="1712"/>
      <c r="M74" s="1712"/>
      <c r="N74" s="1712"/>
    </row>
    <row r="75" spans="1:14" ht="15">
      <c r="A75" s="1712" t="s">
        <v>358</v>
      </c>
      <c r="B75" s="1712"/>
      <c r="C75" s="1712"/>
      <c r="D75" s="1712"/>
      <c r="E75" s="1712"/>
      <c r="F75" s="1712"/>
      <c r="G75" s="1712"/>
      <c r="H75" s="1712"/>
      <c r="I75" s="1712"/>
      <c r="J75" s="1712"/>
      <c r="K75" s="1712"/>
      <c r="L75" s="1712"/>
      <c r="M75" s="1712"/>
      <c r="N75" s="1712"/>
    </row>
    <row r="76" spans="1:14" ht="15.75">
      <c r="A76" s="1705"/>
    </row>
    <row r="77" spans="1:14" ht="15.75">
      <c r="A77" s="1714" t="s">
        <v>359</v>
      </c>
      <c r="B77" s="1714"/>
      <c r="C77" s="1714"/>
      <c r="D77" s="1714"/>
      <c r="E77" s="1714"/>
      <c r="F77" s="1714"/>
      <c r="G77" s="1714"/>
      <c r="H77" s="1714"/>
      <c r="I77" s="1714"/>
      <c r="J77" s="1714"/>
      <c r="K77" s="1714"/>
      <c r="L77" s="1714"/>
      <c r="M77" s="1714"/>
      <c r="N77" s="1714"/>
    </row>
    <row r="78" spans="1:14" ht="15">
      <c r="A78" s="1712" t="s">
        <v>360</v>
      </c>
      <c r="B78" s="1712"/>
      <c r="C78" s="1712"/>
      <c r="D78" s="1712"/>
      <c r="E78" s="1712"/>
      <c r="F78" s="1712"/>
      <c r="G78" s="1712"/>
      <c r="H78" s="1712"/>
      <c r="I78" s="1712"/>
      <c r="J78" s="1712"/>
      <c r="K78" s="1712"/>
      <c r="L78" s="1712"/>
      <c r="M78" s="1712"/>
      <c r="N78" s="1712"/>
    </row>
    <row r="79" spans="1:14" ht="15">
      <c r="A79" s="1712" t="s">
        <v>361</v>
      </c>
      <c r="B79" s="1712"/>
      <c r="C79" s="1712"/>
      <c r="D79" s="1712"/>
      <c r="E79" s="1712"/>
      <c r="F79" s="1712"/>
      <c r="G79" s="1712"/>
      <c r="H79" s="1712"/>
      <c r="I79" s="1712"/>
      <c r="J79" s="1712"/>
      <c r="K79" s="1712"/>
      <c r="L79" s="1712"/>
      <c r="M79" s="1712"/>
      <c r="N79" s="1712"/>
    </row>
    <row r="80" spans="1:14" ht="15">
      <c r="A80" s="1712" t="s">
        <v>20</v>
      </c>
      <c r="B80" s="1712"/>
      <c r="C80" s="1712"/>
      <c r="D80" s="1712"/>
      <c r="E80" s="1712"/>
      <c r="F80" s="1712"/>
      <c r="G80" s="1712"/>
      <c r="H80" s="1712"/>
      <c r="I80" s="1712"/>
      <c r="J80" s="1712"/>
      <c r="K80" s="1712"/>
      <c r="L80" s="1712"/>
      <c r="M80" s="1712"/>
      <c r="N80" s="1712"/>
    </row>
    <row r="81" spans="1:14" ht="15">
      <c r="A81" s="1712" t="s">
        <v>23</v>
      </c>
      <c r="B81" s="1712"/>
      <c r="C81" s="1712"/>
      <c r="D81" s="1712"/>
      <c r="E81" s="1712"/>
      <c r="F81" s="1712"/>
      <c r="G81" s="1712"/>
      <c r="H81" s="1712"/>
      <c r="I81" s="1712"/>
      <c r="J81" s="1712"/>
      <c r="K81" s="1712"/>
      <c r="L81" s="1712"/>
      <c r="M81" s="1712"/>
      <c r="N81" s="1712"/>
    </row>
    <row r="82" spans="1:14" ht="15">
      <c r="A82" s="1712" t="s">
        <v>26</v>
      </c>
      <c r="B82" s="1712"/>
      <c r="C82" s="1712"/>
      <c r="D82" s="1712"/>
      <c r="E82" s="1712"/>
      <c r="F82" s="1712"/>
      <c r="G82" s="1712"/>
      <c r="H82" s="1712"/>
      <c r="I82" s="1712"/>
      <c r="J82" s="1712"/>
      <c r="K82" s="1712"/>
      <c r="L82" s="1712"/>
      <c r="M82" s="1712"/>
      <c r="N82" s="1712"/>
    </row>
    <row r="83" spans="1:14" ht="15">
      <c r="A83" s="1712" t="s">
        <v>362</v>
      </c>
      <c r="B83" s="1712"/>
      <c r="C83" s="1712"/>
      <c r="D83" s="1712"/>
      <c r="E83" s="1712"/>
      <c r="F83" s="1712"/>
      <c r="G83" s="1712"/>
      <c r="H83" s="1712"/>
      <c r="I83" s="1712"/>
      <c r="J83" s="1712"/>
      <c r="K83" s="1712"/>
      <c r="L83" s="1712"/>
      <c r="M83" s="1712"/>
      <c r="N83" s="1712"/>
    </row>
    <row r="84" spans="1:14" ht="15">
      <c r="A84" s="1712" t="s">
        <v>363</v>
      </c>
      <c r="B84" s="1712"/>
      <c r="C84" s="1712"/>
      <c r="D84" s="1712"/>
      <c r="E84" s="1712"/>
      <c r="F84" s="1712"/>
      <c r="G84" s="1712"/>
      <c r="H84" s="1712"/>
      <c r="I84" s="1712"/>
      <c r="J84" s="1712"/>
      <c r="K84" s="1712"/>
      <c r="L84" s="1712"/>
      <c r="M84" s="1712"/>
      <c r="N84" s="1712"/>
    </row>
    <row r="85" spans="1:14" ht="15">
      <c r="A85" s="1712" t="s">
        <v>38</v>
      </c>
      <c r="B85" s="1712"/>
      <c r="C85" s="1712"/>
      <c r="D85" s="1712"/>
      <c r="E85" s="1712"/>
      <c r="F85" s="1712"/>
      <c r="G85" s="1712"/>
      <c r="H85" s="1712"/>
      <c r="I85" s="1712"/>
      <c r="J85" s="1712"/>
      <c r="K85" s="1712"/>
      <c r="L85" s="1712"/>
      <c r="M85" s="1712"/>
      <c r="N85" s="1712"/>
    </row>
    <row r="86" spans="1:14" ht="15">
      <c r="A86" s="1712" t="s">
        <v>364</v>
      </c>
      <c r="B86" s="1712"/>
      <c r="C86" s="1712"/>
      <c r="D86" s="1712"/>
      <c r="E86" s="1712"/>
      <c r="F86" s="1712"/>
      <c r="G86" s="1712"/>
      <c r="H86" s="1712"/>
      <c r="I86" s="1712"/>
      <c r="J86" s="1712"/>
      <c r="K86" s="1712"/>
      <c r="L86" s="1712"/>
      <c r="M86" s="1712"/>
      <c r="N86" s="1712"/>
    </row>
    <row r="87" spans="1:14" ht="15">
      <c r="A87" s="1712" t="s">
        <v>365</v>
      </c>
      <c r="B87" s="1712"/>
      <c r="C87" s="1712"/>
      <c r="D87" s="1712"/>
      <c r="E87" s="1712"/>
      <c r="F87" s="1712"/>
      <c r="G87" s="1712"/>
      <c r="H87" s="1712"/>
      <c r="I87" s="1712"/>
      <c r="J87" s="1712"/>
      <c r="K87" s="1712"/>
      <c r="L87" s="1712"/>
      <c r="M87" s="1712"/>
      <c r="N87" s="1712"/>
    </row>
    <row r="88" spans="1:14" ht="15">
      <c r="A88" s="1712" t="s">
        <v>366</v>
      </c>
      <c r="B88" s="1712"/>
      <c r="C88" s="1712"/>
      <c r="D88" s="1712"/>
      <c r="E88" s="1712"/>
      <c r="F88" s="1712"/>
      <c r="G88" s="1712"/>
      <c r="H88" s="1712"/>
      <c r="I88" s="1712"/>
      <c r="J88" s="1712"/>
      <c r="K88" s="1712"/>
      <c r="L88" s="1712"/>
      <c r="M88" s="1712"/>
      <c r="N88" s="1712"/>
    </row>
    <row r="89" spans="1:14" ht="15">
      <c r="A89" s="1712" t="s">
        <v>367</v>
      </c>
      <c r="B89" s="1712"/>
      <c r="C89" s="1712"/>
      <c r="D89" s="1712"/>
      <c r="E89" s="1712"/>
      <c r="F89" s="1712"/>
      <c r="G89" s="1712"/>
      <c r="H89" s="1712"/>
      <c r="I89" s="1712"/>
      <c r="J89" s="1712"/>
      <c r="K89" s="1712"/>
      <c r="L89" s="1712"/>
      <c r="M89" s="1712"/>
      <c r="N89" s="1712"/>
    </row>
    <row r="90" spans="1:14" ht="15">
      <c r="A90" s="1712" t="s">
        <v>368</v>
      </c>
      <c r="B90" s="1712"/>
      <c r="C90" s="1712"/>
      <c r="D90" s="1712"/>
      <c r="E90" s="1712"/>
      <c r="F90" s="1712"/>
      <c r="G90" s="1712"/>
      <c r="H90" s="1712"/>
      <c r="I90" s="1712"/>
      <c r="J90" s="1712"/>
      <c r="K90" s="1712"/>
      <c r="L90" s="1712"/>
      <c r="M90" s="1712"/>
      <c r="N90" s="1712"/>
    </row>
    <row r="91" spans="1:14" ht="15">
      <c r="A91" s="1712" t="s">
        <v>369</v>
      </c>
      <c r="B91" s="1712"/>
      <c r="C91" s="1712"/>
      <c r="D91" s="1712"/>
      <c r="E91" s="1712"/>
      <c r="F91" s="1712"/>
      <c r="G91" s="1712"/>
      <c r="H91" s="1712"/>
      <c r="I91" s="1712"/>
      <c r="J91" s="1712"/>
      <c r="K91" s="1712"/>
      <c r="L91" s="1712"/>
      <c r="M91" s="1712"/>
      <c r="N91" s="1712"/>
    </row>
    <row r="92" spans="1:14" ht="15">
      <c r="A92" s="1712" t="s">
        <v>370</v>
      </c>
      <c r="B92" s="1712"/>
      <c r="C92" s="1712"/>
      <c r="D92" s="1712"/>
      <c r="E92" s="1712"/>
      <c r="F92" s="1712"/>
      <c r="G92" s="1712"/>
      <c r="H92" s="1712"/>
      <c r="I92" s="1712"/>
      <c r="J92" s="1712"/>
      <c r="K92" s="1712"/>
      <c r="L92" s="1712"/>
      <c r="M92" s="1712"/>
      <c r="N92" s="1712"/>
    </row>
    <row r="93" spans="1:14" ht="15">
      <c r="A93" s="1712" t="s">
        <v>371</v>
      </c>
      <c r="B93" s="1712"/>
      <c r="C93" s="1712"/>
      <c r="D93" s="1712"/>
      <c r="E93" s="1712"/>
      <c r="F93" s="1712"/>
      <c r="G93" s="1712"/>
      <c r="H93" s="1712"/>
      <c r="I93" s="1712"/>
      <c r="J93" s="1712"/>
      <c r="K93" s="1712"/>
      <c r="L93" s="1712"/>
      <c r="M93" s="1712"/>
      <c r="N93" s="1712"/>
    </row>
    <row r="94" spans="1:14" ht="15">
      <c r="A94" s="1712" t="s">
        <v>372</v>
      </c>
      <c r="B94" s="1712"/>
      <c r="C94" s="1712"/>
      <c r="D94" s="1712"/>
      <c r="E94" s="1712"/>
      <c r="F94" s="1712"/>
      <c r="G94" s="1712"/>
      <c r="H94" s="1712"/>
      <c r="I94" s="1712"/>
      <c r="J94" s="1712"/>
      <c r="K94" s="1712"/>
      <c r="L94" s="1712"/>
      <c r="M94" s="1712"/>
      <c r="N94" s="1712"/>
    </row>
  </sheetData>
  <mergeCells count="86">
    <mergeCell ref="A90:N90"/>
    <mergeCell ref="A91:N91"/>
    <mergeCell ref="A92:N92"/>
    <mergeCell ref="A93:N93"/>
    <mergeCell ref="A94:N94"/>
    <mergeCell ref="A89:N89"/>
    <mergeCell ref="A78:N78"/>
    <mergeCell ref="A79:N79"/>
    <mergeCell ref="A80:N80"/>
    <mergeCell ref="A81:N81"/>
    <mergeCell ref="A82:N82"/>
    <mergeCell ref="A83:N83"/>
    <mergeCell ref="A84:N84"/>
    <mergeCell ref="A85:N85"/>
    <mergeCell ref="A86:N86"/>
    <mergeCell ref="A87:N87"/>
    <mergeCell ref="A88:N88"/>
    <mergeCell ref="A77:N77"/>
    <mergeCell ref="A64:N64"/>
    <mergeCell ref="A65:N65"/>
    <mergeCell ref="A66:N66"/>
    <mergeCell ref="A67:N67"/>
    <mergeCell ref="A69:N69"/>
    <mergeCell ref="A70:N70"/>
    <mergeCell ref="A71:N71"/>
    <mergeCell ref="A72:N72"/>
    <mergeCell ref="A74:N74"/>
    <mergeCell ref="A73:N73"/>
    <mergeCell ref="A75:N75"/>
    <mergeCell ref="A63:N63"/>
    <mergeCell ref="A50:N50"/>
    <mergeCell ref="A51:N51"/>
    <mergeCell ref="A52:N52"/>
    <mergeCell ref="A53:N53"/>
    <mergeCell ref="A54:N54"/>
    <mergeCell ref="A56:N56"/>
    <mergeCell ref="A55:N55"/>
    <mergeCell ref="A57:N57"/>
    <mergeCell ref="A58:N58"/>
    <mergeCell ref="A59:N59"/>
    <mergeCell ref="A62:N62"/>
    <mergeCell ref="A61:N61"/>
    <mergeCell ref="A48:N48"/>
    <mergeCell ref="A37:N37"/>
    <mergeCell ref="A38:N38"/>
    <mergeCell ref="A39:N39"/>
    <mergeCell ref="A40:N40"/>
    <mergeCell ref="A41:N41"/>
    <mergeCell ref="A42:N42"/>
    <mergeCell ref="A43:N43"/>
    <mergeCell ref="A44:N44"/>
    <mergeCell ref="A45:N45"/>
    <mergeCell ref="A46:N46"/>
    <mergeCell ref="A47:N47"/>
    <mergeCell ref="A17:N17"/>
    <mergeCell ref="A18:N18"/>
    <mergeCell ref="A19:N19"/>
    <mergeCell ref="A20:N20"/>
    <mergeCell ref="A35:N35"/>
    <mergeCell ref="A22:N22"/>
    <mergeCell ref="A23:N23"/>
    <mergeCell ref="A24:N24"/>
    <mergeCell ref="A25:N25"/>
    <mergeCell ref="A27:N27"/>
    <mergeCell ref="A28:N28"/>
    <mergeCell ref="A29:N29"/>
    <mergeCell ref="A31:N31"/>
    <mergeCell ref="A32:N32"/>
    <mergeCell ref="A33:N33"/>
    <mergeCell ref="A34:N34"/>
    <mergeCell ref="O27:AB27"/>
    <mergeCell ref="A8:N8"/>
    <mergeCell ref="A60:N60"/>
    <mergeCell ref="A1:N1"/>
    <mergeCell ref="A3:N3"/>
    <mergeCell ref="A5:N5"/>
    <mergeCell ref="A6:N6"/>
    <mergeCell ref="A7:N7"/>
    <mergeCell ref="A21:N21"/>
    <mergeCell ref="A9:N9"/>
    <mergeCell ref="A10:N10"/>
    <mergeCell ref="A11:N11"/>
    <mergeCell ref="A13:N13"/>
    <mergeCell ref="A14:N14"/>
    <mergeCell ref="A15:N15"/>
    <mergeCell ref="A16:N16"/>
  </mergeCells>
  <hyperlinks>
    <hyperlink ref="A3:N3" location="'Tab 2.1'!A1" display="Tableau 2.1 – Hypothèses de revalorisation des paramètres AGIRC-ARRCO"/>
    <hyperlink ref="A6:N6" location="'Fig 2.2'!A1" display="Figure 2.2 – Dépenses du système de retraite en % du PIB observées et projetées"/>
    <hyperlink ref="A11:N11" location="'Tab 2.7'!A1" display="Tableau 2.7 – Écarts 2019-2018 de dépenses en part de PIB (en %)"/>
    <hyperlink ref="A10:N10" location="'Tab 2.6'!A1" display="Tableau 2.6 – Dépenses en part de PIB (%) en 2019 et 2018 et écart de dépenses entre 2019 et 2018 (en point de %)"/>
    <hyperlink ref="A9:N9" location="'Fig 2.5'!A1" display="Figure 2.5 – Effectifs de retraités et de cotisants observés et projetés"/>
    <hyperlink ref="A8:N8" location="'Fig 2.4'!A1" display="Figure 2.4 – Âge moyen conjoncturel de départ à la retraite"/>
    <hyperlink ref="A7:N7" location="'Fig 2.3'!A1" display="Figure 2.3– Les déterminants de l’évolution de la masse des pensions"/>
    <hyperlink ref="A14:N14" location="'Fig 2.8'!A1" display="Figure 2.8 – Taux de cotisation pour la retraite du cas type de non-cadre du secteur privé et taux de contribution des employeurs de fonctionnaires de l'État"/>
    <hyperlink ref="A15:N15" location="'Fig 2.9'!A1" display="Figure 2.9 – Les déterminants de l’évolution des ressources du système de retraite"/>
    <hyperlink ref="A16:N16" location="'Fig 2.10'!A1" display="Figure 2.10 – Ressources observées et projetées du système de retraite en % du PIB selon la convention comptable retenue"/>
    <hyperlink ref="A17:N17" location="'Fig 2.11'!A1" display="Figure 2.11 – Ressources observées et projetées du système de retraite en % du PIB selon la convention comptable retenue"/>
    <hyperlink ref="A18:N18" location="'Fig 2.12'!A1" display="Figure 2.12 – Contribution de l’État selon les trois conventions comptables"/>
    <hyperlink ref="A19:N19" location="'Fig 2.13'!A1" display="Figure 2.13 – Solde financier observé du système de retraite"/>
    <hyperlink ref="A25:N25" location="'Tab 2.19'!A1" display="Tableau 2.19 – Solde financier moyen à l’horizon 2070 en % du PIB"/>
    <hyperlink ref="A24:N24" location="'Tab 2.18'!A1" display="Tableau 2.18 – Solde financier moyen à l’horizon de 25 ans en % du PIB"/>
    <hyperlink ref="A23:N23" location="'Tab 2.17'!A1" display="Tableau 2.17 – Solde du système de retraite en part de PIB (%) en 2019 et 2018 et écart de solde entre 2019 et 2018 (en point de %)"/>
    <hyperlink ref="A22:N22" location="'Tab 2.16'!A1" display="Tableau 2.16 - Écarts 2019-2018 de ressources en part de PIB (en point de % pour les écarts et en % pour le PIB et les ressources en valeur)"/>
    <hyperlink ref="A21:N21" location="'Fig 2.15'!A1" display="Figure 2.15 – Solde financier observé et projeté du système de retraite selon la convention comptable retenue"/>
    <hyperlink ref="A20:N20" location="'Fig 2.14'!A1" display="Figure 2.14 – Solde financier observé et projeté du système de retraite (convention COR)"/>
    <hyperlink ref="A29:N29" location="'Fig 2.21'!A1" display="Figure 2.21 – Sensibilité du solde financier projeté du système de retraite à l’hypothèse de taux de chômage"/>
    <hyperlink ref="A28:N28" location="'Fig 2.20'!A1" display="Figure 2.20 – Sensibilité de la part des dépenses de retraite projetée dans le PIB à l’hypothèse de taux de chômage"/>
    <hyperlink ref="A35:N35" location="'Fig 2.25'!A1" display="Tableau 2.25 – Solde financier moyen à l’horizon 2070 en pourcentage de la masse des revenus d’activité et des prestations versées"/>
    <hyperlink ref="A34:N34" location="'Fig 2.24'!A1" display="Tableau 2.24 – Solde financier moyen à l’horizon de 25 ans en pourcentage de la masse des revenus d’activité et des prestations versées"/>
    <hyperlink ref="A32:N32" location="'Fig 2.22'!A1" display="Figure 2.22 – Contribution des trois leviers à la couverture des besoins de financement liés au vieillissement. Cumul à législation inchangée sur la période 2003-2070"/>
    <hyperlink ref="A33:N33" location="'Fig 2.23'!A1" display="Figure 2.23 – Ajustement de l’un ou l’autre des trois leviers pour équilibrer le système de retraite chaque année jusqu’à 2070"/>
    <hyperlink ref="A38:N38" location="'Fig 2.26'!A1" display="Figure 2.26 – Taux de cotisation moyen pour la retraite sur l’ensemble de la carrière pour le cas type de non-cadre du secteur privé (cas type n° 2 du COR)"/>
    <hyperlink ref="A39:N39" location="'Fig 2.27'!A1" display="Figure 2.27 – Durée de carrière en nombre d’années"/>
    <hyperlink ref="A41:N41" location="'Fig 2.29'!A1" display="Figure 2.29 – Taux de remplacement net à la liquidation du cas type de non-cadre du secteur privé"/>
    <hyperlink ref="A40:N40" location="'Fig 2.28'!A1" display="Figure 2.28 – Durée de carrière en proportion de la durée de vie totale"/>
    <hyperlink ref="A70:N70" location="'Fig 2.54'!A1" display="Figure 2.54 - Le taux de pauvreté monétaire des retraités"/>
    <hyperlink ref="A71:N71" location="'Fig 2.55'!A1" display="Figure 2.55. – L’intensité de la pauvreté des retraités"/>
    <hyperlink ref="A72:N72" location="'Fig 2.56'!A1" display="Figure 2.56 - Taux de pauvreté en conditions de vie des retraités"/>
    <hyperlink ref="A73:N73" location="'Fig 2.57'!A1" display="Figure 2.57 – Rapport entre le seuil de pension nette des 10 % les moins aisés et la pension nette moyenne"/>
    <hyperlink ref="A74:N74" location="'Fig 2.58'!A1" display="Figure 2.58 – Taux de remplacement net à l'issue d'une carrière entièrement cotisée au SMIC"/>
    <hyperlink ref="A75:N75" location="'Fig 2.59'!A1" display="Figure 2.59 – Pension nette à l'issue d'une carrière entièrement cotisée au SMIC rapportée au montant de l’ASPA (minimum vieillesse)"/>
    <hyperlink ref="A94:N94" location="'Fig 2.76'!A1" display="Figure 2.76 – Durée moyenne de retraite relative à l'espérance de vie des femmes rapportée à celle des hommes"/>
    <hyperlink ref="A93:N93" location="'Fig 2.75'!A1" display="Figure 2.75 – Durée moyenne de retraite des femmes et des hommes, en années"/>
    <hyperlink ref="A92:N92" location="'Fig 2.74'!A1" display="Figure 2.74 – Âge moyen de départ à la retraite des femmes et des hommes, en années"/>
    <hyperlink ref="A91:N91" location="'Tab 2.73'!A1" display="Figure 2. 73 – Niveau de vie moyen et taux de pauvreté des femmes et des hommes retraités selon les situations conjugale et matrimoniale en 2016"/>
    <hyperlink ref="A90:N90" location="'Tab 2.72'!A1" display="Tableau 2.72 – Montants mensuels moyens des pensions de droit direct, avec ou sans majorations pour trois enfants, des femmes et des hommes en 2016"/>
    <hyperlink ref="A89:N89" location="'Fig 2.71'!A1" display="Tableau 2.71 – Montants mensuels moyens des pensions de droit direct, avec ou sans dispositifs de solidarité, des femmes et des hommes âgés de 62 ans et plus en 2016"/>
    <hyperlink ref="A88:N88" location="'Tab 2.70'!A1" display="Tableau 2.70 – Part des dispositifs de solidarité dans les montants de pension de droit direct des femmes et des hommes en 2016"/>
    <hyperlink ref="A87:N87" location="'Fig 2.69'!A1" display="Figure 2.69 – Contribution des pensions moyennes de droit direct et de réversion à l'écart de pension moyenne totale projeté entre les femmes et les hommes (scénario  1,3 %)"/>
    <hyperlink ref="A78:N78" location="'Fig 2.60'!A1" display="Figure 2.60 – Taux d’emploi (au sens du BIT) par tranches d’âge quinquennales des femmes et des hommes en 2018"/>
    <hyperlink ref="A79:N79" location="'Fig 2.61'!A1" display="Figure 2.61 – Évolution de l’écart du taux d’emploi (au sens du BIT) entre les femmes et les hommes, par tranches d’âge quinquennales, de 1975 à 2018"/>
    <hyperlink ref="A80:N80" location="'Fig 2.62'!A1" display="Figure 2.62 – Évolution du taux de chômage (au sens du BIT) des femmes et des hommes, de 1975 à 2018"/>
    <hyperlink ref="A86:N86" location="'Fig 2.68'!A1" display="Figure 2.68 – Décomposition de la pension moyenne totale en pension moyenne de droit direct et de réversion pour les femmes et les hommes en 2006 et 2016"/>
    <hyperlink ref="A85:N85" location="'Fig 2.67'!A1" display="Figure 2.67 – Montant brut moyen des pensions des femmes rapporté à celui des hommes"/>
    <hyperlink ref="A84:N84" location="'Fig 2.66'!A1" display="Figure 2.66 – Décomposition des durées moyenne d’assurance validées par les femmes et les hommes selon les modalités (retraités de la CNAV)"/>
    <hyperlink ref="A83:N83" location="'Fig 2.65'!A1" display="Figure 2.65 – Durée moyenne d’assurance validée tous régimes des femmes rapportée à celle des hommes (retraités de la CNAV)"/>
    <hyperlink ref="A82:N82" location="'Fig 2.64'!A1" display="Figure 2.64 – Évolution du salaire annuel net moyen des femmes et des hommes, en équivalent temps plein, en euros courants de 1995 à 2015"/>
    <hyperlink ref="A81:N81" location="'Fig 2.63'!A1" display="Figure 2.63 – Évolution de la part de l'emploi à temps partiel dans l'emploi total des femmes et des hommes de 1975 à 2018"/>
    <hyperlink ref="A51:N51" location="'Fig 2.37'!A1" display="Figure 2.37 – Niveau de vie moyen des retraités : de la pension brute au revenu disponible (en euros constants 2018)"/>
    <hyperlink ref="A52:N52" location="'Fig 2.38'!A1" display="Figure 2.38 – Niveau de vie moyen selon l’âge rapporté à celui de l’ensemble de la population en 2016"/>
    <hyperlink ref="A67:N67" location="'Tab 2.53'!A1" display="Tableau 2.53 – Taux de remplacement net pour les cas types du COR pour la génération 1957 (sauf aide-soignant : génération 1962 et policier : génération 1967)"/>
    <hyperlink ref="A53:XFD53" location="'Fig 2.39'!A1" display="Figure 2.39 – Pension nette relative : évolutions récentes (pension nette moyenne rapportée au revenu d'activité net moyen)"/>
    <hyperlink ref="A54:N54" location="'Fig 2.40'!A1" display="Figure 2.40 – Niveau de vie moyen des retraités comparé aux actifs et à l'ensemble de la population"/>
    <hyperlink ref="A55:N55" location="'Fig 2.41'!A1" display="Figure 2.41 – Niveau de vie relatif des retraités : évolutions récentes (niveau de vie moyen des retraités rapporté à celui de l’ensemble de la population)"/>
    <hyperlink ref="A56:N56" location="'Fig 2.42'!A1" display="Figure 2.42 – Pension nette moyenne et revenu net d’activité moyen en projection"/>
    <hyperlink ref="A57:N57" location="'Fig 2.43'!A1" display="Figure 2.43 – Pension nette relative en projection (pension nette moyenne de l'ensemble des retraités rapportée au revenu d'activité net moyen)"/>
    <hyperlink ref="A58:N58" location="'Fig 2.44'!A1" display="Figure 2.44– Niveau de vie relatif des retraités par le passé et en projection (niveau de vie moyen des retraités rapporté à celui de l’ensemble de la population)"/>
    <hyperlink ref="A59:N59" location="'Fig 2.45'!A1" display="Figure 2.45 – Profil du niveau de vie sur cycle de vie, simulé pour une famille type avec 0 à 3 enfants (en euros 2019 par unité de consommation, déflatés de la croissance du SMPT)"/>
    <hyperlink ref="A60:N60" location="'Fig 2.46'!A1" display="Tableau 2.46 – Taux de remplacement sur cycle de vie en termes de niveau de vie (rapport entre le niveau de vie durant la retraite et durant la vie active) comparé au taux de remplacement à la liquidation "/>
    <hyperlink ref="A62:N62" location="'Fig 2.48'!A1" display="Figure 2.48 – Distribution des montants de pension brute totale fin 2016"/>
    <hyperlink ref="A63:N63" location="'Fig 2.49'!A1" display="Figure 2.49 – Distribution des durées validées par les retraités fin 2016"/>
    <hyperlink ref="A64:N64" location="'Tab 2.50'!A1" display="Tableau 2.50 – Inégalités de niveau de vie parmi les retraités, les actifs et l’ensemble de la population en 2016"/>
    <hyperlink ref="A65:N65" location="'Fig 2.51'!A1" display="Figure 2.51 – Inégalités de niveau de vie parmi les retraités, les actifs et l’ensemble de la population : évolution du rapport interdécile de 1996 à 2016"/>
    <hyperlink ref="A45:N45" location="'Fig 2.33'!A1" display="Figure 2.33 – Durée de retraite en nombre d’années"/>
    <hyperlink ref="A46:N46" location="'Fig 2.34'!A1" display="Figure 2.34 – Durée de retraite en proportion de la durée de vie totale"/>
    <hyperlink ref="A47:N47" location="'Fig 2.35'!A1" display="Figure 2.35 – Décomposition de la durée de vie"/>
    <hyperlink ref="A48:N48" location="'Fig 2.36'!A1" display="Figure 2.36 – Taux de rendement interne du cas type de salarié non-cadre du secteur privé à carrière complète"/>
    <hyperlink ref="A42:N42" location="'Fig 2.30'!A1" display="Figure 2.30 – Taux de remplacement net moyen sur le cycle de vie pour le cas type de non-cadre du secteur privé"/>
    <hyperlink ref="A43:N43" location="'Fig 2.31'!A1" display="Figure 2.31 – Taux de remplacement net à la liquidation du cas type de fonctionnaire sédentaire de catégorie B"/>
    <hyperlink ref="A44:N44" location="'Fig 2.32'!A1" display="Figure 2.32 – Taux de remplacement net moyen sur le cycle de vie pour le cas type de fonctionnaire sédentaire de catégorie B"/>
    <hyperlink ref="A61:N61" location="'Fig 2.47'!A1" display="Figure 2.47 – Évolutions du pouvoir d’achat au cours de la retraite"/>
    <hyperlink ref="A66:N66" location="'Tab 2.52'!A1" display="Tableau 2.52 – Montant mensuel brut moyen de la pension de droit direct (y compris majoration pour enfants) en 2017 par régime principal d'affiliation"/>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BX47"/>
  <sheetViews>
    <sheetView workbookViewId="0">
      <selection activeCell="A81" sqref="A81:N81"/>
    </sheetView>
  </sheetViews>
  <sheetFormatPr baseColWidth="10" defaultColWidth="11.5703125" defaultRowHeight="15"/>
  <cols>
    <col min="1" max="1" width="11.5703125" style="629"/>
    <col min="2" max="2" width="35.28515625" style="629" customWidth="1"/>
    <col min="3" max="3" width="10.7109375" style="630" customWidth="1"/>
    <col min="4" max="52" width="5.7109375" style="629" customWidth="1"/>
    <col min="53" max="74" width="5.42578125" style="629" customWidth="1"/>
    <col min="75" max="16384" width="11.5703125" style="629"/>
  </cols>
  <sheetData>
    <row r="1" spans="1:76" ht="15.75">
      <c r="A1" s="612" t="s">
        <v>222</v>
      </c>
    </row>
    <row r="3" spans="1:76" ht="15.75" thickBot="1">
      <c r="U3" s="631">
        <f>U10-F10</f>
        <v>4.8627389424825862E-2</v>
      </c>
    </row>
    <row r="4" spans="1:76" ht="15.75" thickBot="1">
      <c r="B4" s="675" t="s">
        <v>42</v>
      </c>
      <c r="C4" s="676"/>
      <c r="D4" s="633">
        <v>2000</v>
      </c>
      <c r="E4" s="634">
        <v>2001</v>
      </c>
      <c r="F4" s="634">
        <v>2002</v>
      </c>
      <c r="G4" s="634">
        <v>2003</v>
      </c>
      <c r="H4" s="634">
        <v>2004</v>
      </c>
      <c r="I4" s="634">
        <v>2005</v>
      </c>
      <c r="J4" s="634">
        <v>2006</v>
      </c>
      <c r="K4" s="634">
        <v>2007</v>
      </c>
      <c r="L4" s="634">
        <v>2008</v>
      </c>
      <c r="M4" s="634">
        <v>2009</v>
      </c>
      <c r="N4" s="634">
        <v>2010</v>
      </c>
      <c r="O4" s="634">
        <v>2011</v>
      </c>
      <c r="P4" s="634">
        <v>2012</v>
      </c>
      <c r="Q4" s="634">
        <v>2013</v>
      </c>
      <c r="R4" s="634">
        <v>2014</v>
      </c>
      <c r="S4" s="634">
        <v>2015</v>
      </c>
      <c r="T4" s="634">
        <v>2016</v>
      </c>
      <c r="U4" s="634">
        <v>2017</v>
      </c>
      <c r="V4" s="634">
        <v>2018</v>
      </c>
      <c r="W4" s="634">
        <v>2019</v>
      </c>
      <c r="X4" s="634">
        <v>2020</v>
      </c>
      <c r="Y4" s="634">
        <v>2021</v>
      </c>
      <c r="Z4" s="634">
        <v>2022</v>
      </c>
      <c r="AA4" s="634">
        <v>2023</v>
      </c>
      <c r="AB4" s="634">
        <v>2024</v>
      </c>
      <c r="AC4" s="634">
        <v>2025</v>
      </c>
      <c r="AD4" s="634">
        <v>2026</v>
      </c>
      <c r="AE4" s="634">
        <v>2027</v>
      </c>
      <c r="AF4" s="634">
        <v>2028</v>
      </c>
      <c r="AG4" s="634">
        <v>2029</v>
      </c>
      <c r="AH4" s="634">
        <v>2030</v>
      </c>
      <c r="AI4" s="634">
        <v>2031</v>
      </c>
      <c r="AJ4" s="634">
        <v>2032</v>
      </c>
      <c r="AK4" s="634">
        <v>2033</v>
      </c>
      <c r="AL4" s="634">
        <v>2034</v>
      </c>
      <c r="AM4" s="634">
        <v>2035</v>
      </c>
      <c r="AN4" s="634">
        <v>2036</v>
      </c>
      <c r="AO4" s="634">
        <v>2037</v>
      </c>
      <c r="AP4" s="634">
        <v>2038</v>
      </c>
      <c r="AQ4" s="634">
        <v>2039</v>
      </c>
      <c r="AR4" s="634">
        <v>2040</v>
      </c>
      <c r="AS4" s="634">
        <v>2041</v>
      </c>
      <c r="AT4" s="634">
        <v>2042</v>
      </c>
      <c r="AU4" s="634">
        <v>2043</v>
      </c>
      <c r="AV4" s="634">
        <v>2044</v>
      </c>
      <c r="AW4" s="634">
        <v>2045</v>
      </c>
      <c r="AX4" s="634">
        <v>2046</v>
      </c>
      <c r="AY4" s="634">
        <v>2047</v>
      </c>
      <c r="AZ4" s="634">
        <v>2048</v>
      </c>
      <c r="BA4" s="634">
        <v>2049</v>
      </c>
      <c r="BB4" s="634">
        <v>2050</v>
      </c>
      <c r="BC4" s="634">
        <v>2051</v>
      </c>
      <c r="BD4" s="634">
        <v>2052</v>
      </c>
      <c r="BE4" s="634">
        <v>2053</v>
      </c>
      <c r="BF4" s="634">
        <v>2054</v>
      </c>
      <c r="BG4" s="634">
        <v>2055</v>
      </c>
      <c r="BH4" s="634">
        <v>2056</v>
      </c>
      <c r="BI4" s="634">
        <v>2057</v>
      </c>
      <c r="BJ4" s="634">
        <v>2058</v>
      </c>
      <c r="BK4" s="634">
        <v>2059</v>
      </c>
      <c r="BL4" s="634">
        <v>2060</v>
      </c>
      <c r="BM4" s="634">
        <v>2061</v>
      </c>
      <c r="BN4" s="634">
        <v>2062</v>
      </c>
      <c r="BO4" s="634">
        <v>2063</v>
      </c>
      <c r="BP4" s="634">
        <v>2064</v>
      </c>
      <c r="BQ4" s="634">
        <v>2065</v>
      </c>
      <c r="BR4" s="634">
        <v>2066</v>
      </c>
      <c r="BS4" s="634">
        <v>2067</v>
      </c>
      <c r="BT4" s="634">
        <v>2068</v>
      </c>
      <c r="BU4" s="634">
        <v>2069</v>
      </c>
      <c r="BV4" s="635">
        <v>2070</v>
      </c>
    </row>
    <row r="5" spans="1:76" s="632" customFormat="1" ht="15" customHeight="1">
      <c r="B5" s="1722" t="s">
        <v>223</v>
      </c>
      <c r="C5" s="809" t="s">
        <v>183</v>
      </c>
      <c r="D5" s="810"/>
      <c r="E5" s="667"/>
      <c r="F5" s="667"/>
      <c r="G5" s="667"/>
      <c r="H5" s="667"/>
      <c r="I5" s="667"/>
      <c r="J5" s="667"/>
      <c r="K5" s="667"/>
      <c r="L5" s="667"/>
      <c r="M5" s="667"/>
      <c r="N5" s="667"/>
      <c r="O5" s="667"/>
      <c r="P5" s="667"/>
      <c r="Q5" s="667"/>
      <c r="R5" s="667"/>
      <c r="S5" s="667">
        <v>0</v>
      </c>
      <c r="T5" s="667">
        <v>0</v>
      </c>
      <c r="U5" s="667">
        <v>0.11769575640967717</v>
      </c>
      <c r="V5" s="667"/>
      <c r="W5" s="667"/>
      <c r="X5" s="667"/>
      <c r="Y5" s="667"/>
      <c r="Z5" s="667"/>
      <c r="AA5" s="667"/>
      <c r="AB5" s="667"/>
      <c r="AC5" s="667"/>
      <c r="AD5" s="667"/>
      <c r="AE5" s="667"/>
      <c r="AF5" s="667"/>
      <c r="AG5" s="667"/>
      <c r="AH5" s="667"/>
      <c r="AI5" s="667"/>
      <c r="AJ5" s="667"/>
      <c r="AK5" s="667"/>
      <c r="AL5" s="667"/>
      <c r="AM5" s="667"/>
      <c r="AN5" s="667"/>
      <c r="AO5" s="667"/>
      <c r="AP5" s="667"/>
      <c r="AQ5" s="667"/>
      <c r="AR5" s="667"/>
      <c r="AS5" s="667"/>
      <c r="AT5" s="667"/>
      <c r="AU5" s="667"/>
      <c r="AV5" s="667"/>
      <c r="AW5" s="667"/>
      <c r="AX5" s="667"/>
      <c r="AY5" s="667"/>
      <c r="AZ5" s="667"/>
      <c r="BA5" s="667"/>
      <c r="BB5" s="667"/>
      <c r="BC5" s="667"/>
      <c r="BD5" s="667"/>
      <c r="BE5" s="667"/>
      <c r="BF5" s="667"/>
      <c r="BG5" s="667"/>
      <c r="BH5" s="667"/>
      <c r="BI5" s="667"/>
      <c r="BJ5" s="667"/>
      <c r="BK5" s="667"/>
      <c r="BL5" s="667"/>
      <c r="BM5" s="667"/>
      <c r="BN5" s="667"/>
      <c r="BO5" s="667"/>
      <c r="BP5" s="667"/>
      <c r="BQ5" s="667"/>
      <c r="BR5" s="667"/>
      <c r="BS5" s="667"/>
      <c r="BT5" s="667"/>
      <c r="BU5" s="667"/>
      <c r="BV5" s="811"/>
    </row>
    <row r="6" spans="1:76" s="632" customFormat="1">
      <c r="B6" s="1744"/>
      <c r="C6" s="812">
        <v>1.7999999999999999E-2</v>
      </c>
      <c r="D6" s="813"/>
      <c r="E6" s="814"/>
      <c r="F6" s="814"/>
      <c r="G6" s="814"/>
      <c r="H6" s="814"/>
      <c r="I6" s="814"/>
      <c r="J6" s="814"/>
      <c r="K6" s="814"/>
      <c r="L6" s="814"/>
      <c r="M6" s="814"/>
      <c r="N6" s="814"/>
      <c r="O6" s="814"/>
      <c r="P6" s="814"/>
      <c r="Q6" s="814"/>
      <c r="R6" s="814"/>
      <c r="S6" s="814"/>
      <c r="T6" s="814"/>
      <c r="U6" s="814">
        <v>0.11769575640967717</v>
      </c>
      <c r="V6" s="814">
        <v>0.11480482503646379</v>
      </c>
      <c r="W6" s="814">
        <v>0.11224185160588777</v>
      </c>
      <c r="X6" s="814">
        <v>0.11015033833977977</v>
      </c>
      <c r="Y6" s="814">
        <v>0.10722841378073862</v>
      </c>
      <c r="Z6" s="814">
        <v>0.10406299404587635</v>
      </c>
      <c r="AA6" s="814">
        <v>0.10318875526422758</v>
      </c>
      <c r="AB6" s="814">
        <v>0.10254643558852931</v>
      </c>
      <c r="AC6" s="814">
        <v>0.10191683728499069</v>
      </c>
      <c r="AD6" s="814">
        <v>0.10127172363709484</v>
      </c>
      <c r="AE6" s="814">
        <v>0.10066748250291803</v>
      </c>
      <c r="AF6" s="814">
        <v>0.10008870981190858</v>
      </c>
      <c r="AG6" s="814">
        <v>9.9326401150589619E-2</v>
      </c>
      <c r="AH6" s="814">
        <v>9.8512658371880862E-2</v>
      </c>
      <c r="AI6" s="814">
        <v>9.7805146836873968E-2</v>
      </c>
      <c r="AJ6" s="814">
        <v>9.7126806162877208E-2</v>
      </c>
      <c r="AK6" s="814">
        <v>9.6804551340725783E-2</v>
      </c>
      <c r="AL6" s="814">
        <v>9.6475670423672444E-2</v>
      </c>
      <c r="AM6" s="814">
        <v>9.6171045083284806E-2</v>
      </c>
      <c r="AN6" s="814">
        <v>9.5906239657874495E-2</v>
      </c>
      <c r="AO6" s="814">
        <v>9.5689744301265617E-2</v>
      </c>
      <c r="AP6" s="814">
        <v>9.5489845784745161E-2</v>
      </c>
      <c r="AQ6" s="814">
        <v>9.5270128825698117E-2</v>
      </c>
      <c r="AR6" s="814">
        <v>9.504899911114334E-2</v>
      </c>
      <c r="AS6" s="814">
        <v>9.4825690795223391E-2</v>
      </c>
      <c r="AT6" s="814">
        <v>9.4620501676374286E-2</v>
      </c>
      <c r="AU6" s="814">
        <v>9.4446462079208926E-2</v>
      </c>
      <c r="AV6" s="814">
        <v>9.4280607808174113E-2</v>
      </c>
      <c r="AW6" s="814">
        <v>9.4148567862096452E-2</v>
      </c>
      <c r="AX6" s="814">
        <v>9.4039779075713856E-2</v>
      </c>
      <c r="AY6" s="814">
        <v>9.3920033419302121E-2</v>
      </c>
      <c r="AZ6" s="814">
        <v>9.3784503924885604E-2</v>
      </c>
      <c r="BA6" s="814">
        <v>9.3639824473043337E-2</v>
      </c>
      <c r="BB6" s="814">
        <v>9.3518956924927885E-2</v>
      </c>
      <c r="BC6" s="814">
        <v>9.3412071797446858E-2</v>
      </c>
      <c r="BD6" s="814">
        <v>9.3300887577233677E-2</v>
      </c>
      <c r="BE6" s="814">
        <v>9.318473592117589E-2</v>
      </c>
      <c r="BF6" s="814">
        <v>9.3075792222344703E-2</v>
      </c>
      <c r="BG6" s="814">
        <v>9.2978471780859995E-2</v>
      </c>
      <c r="BH6" s="814">
        <v>9.2881991461052457E-2</v>
      </c>
      <c r="BI6" s="814">
        <v>9.2780438512792565E-2</v>
      </c>
      <c r="BJ6" s="814">
        <v>9.2661788315352073E-2</v>
      </c>
      <c r="BK6" s="814">
        <v>9.2525021588401091E-2</v>
      </c>
      <c r="BL6" s="814">
        <v>9.2404906906753778E-2</v>
      </c>
      <c r="BM6" s="814">
        <v>9.2319800714754666E-2</v>
      </c>
      <c r="BN6" s="814">
        <v>9.2238102967554761E-2</v>
      </c>
      <c r="BO6" s="814">
        <v>9.2153410970608168E-2</v>
      </c>
      <c r="BP6" s="814">
        <v>9.2074782959336257E-2</v>
      </c>
      <c r="BQ6" s="814">
        <v>9.2026695888810892E-2</v>
      </c>
      <c r="BR6" s="814">
        <v>9.1998584674104336E-2</v>
      </c>
      <c r="BS6" s="814">
        <v>9.1960493773400223E-2</v>
      </c>
      <c r="BT6" s="814">
        <v>9.1922519520065332E-2</v>
      </c>
      <c r="BU6" s="814">
        <v>9.1894625072843933E-2</v>
      </c>
      <c r="BV6" s="815">
        <v>9.1881803281681912E-2</v>
      </c>
    </row>
    <row r="7" spans="1:76" s="632" customFormat="1">
      <c r="B7" s="1744"/>
      <c r="C7" s="812">
        <v>1.4999999999999999E-2</v>
      </c>
      <c r="D7" s="813"/>
      <c r="E7" s="814"/>
      <c r="F7" s="814"/>
      <c r="G7" s="814"/>
      <c r="H7" s="814"/>
      <c r="I7" s="814"/>
      <c r="J7" s="814"/>
      <c r="K7" s="814"/>
      <c r="L7" s="814"/>
      <c r="M7" s="814"/>
      <c r="N7" s="814"/>
      <c r="O7" s="814"/>
      <c r="P7" s="814"/>
      <c r="Q7" s="814"/>
      <c r="R7" s="814"/>
      <c r="S7" s="814"/>
      <c r="T7" s="814"/>
      <c r="U7" s="814">
        <v>0.11769575640967717</v>
      </c>
      <c r="V7" s="814">
        <v>0.11480482503646379</v>
      </c>
      <c r="W7" s="814">
        <v>0.11224185160588777</v>
      </c>
      <c r="X7" s="814">
        <v>0.11015033833977977</v>
      </c>
      <c r="Y7" s="814">
        <v>0.10722841378073862</v>
      </c>
      <c r="Z7" s="814">
        <v>0.10406299404587635</v>
      </c>
      <c r="AA7" s="814">
        <v>0.10318875526422756</v>
      </c>
      <c r="AB7" s="814">
        <v>0.1025464355885293</v>
      </c>
      <c r="AC7" s="814">
        <v>0.10191683728499065</v>
      </c>
      <c r="AD7" s="814">
        <v>0.10127172363709479</v>
      </c>
      <c r="AE7" s="814">
        <v>0.10066748250291796</v>
      </c>
      <c r="AF7" s="814">
        <v>0.10008870981190857</v>
      </c>
      <c r="AG7" s="814">
        <v>9.9326401150589605E-2</v>
      </c>
      <c r="AH7" s="814">
        <v>9.8512658371880862E-2</v>
      </c>
      <c r="AI7" s="814">
        <v>9.7805146836873941E-2</v>
      </c>
      <c r="AJ7" s="814">
        <v>9.712680616287718E-2</v>
      </c>
      <c r="AK7" s="814">
        <v>9.6804551340725783E-2</v>
      </c>
      <c r="AL7" s="814">
        <v>9.6475670423672444E-2</v>
      </c>
      <c r="AM7" s="814">
        <v>9.6171045083284806E-2</v>
      </c>
      <c r="AN7" s="814">
        <v>9.5906239657874454E-2</v>
      </c>
      <c r="AO7" s="814">
        <v>9.5689744301265589E-2</v>
      </c>
      <c r="AP7" s="814">
        <v>9.5489845784745092E-2</v>
      </c>
      <c r="AQ7" s="814">
        <v>9.5270128825698117E-2</v>
      </c>
      <c r="AR7" s="814">
        <v>9.5048999111143312E-2</v>
      </c>
      <c r="AS7" s="814">
        <v>9.482569079522335E-2</v>
      </c>
      <c r="AT7" s="814">
        <v>9.4620501676374258E-2</v>
      </c>
      <c r="AU7" s="814">
        <v>9.4446462079208912E-2</v>
      </c>
      <c r="AV7" s="814">
        <v>9.4280607808174058E-2</v>
      </c>
      <c r="AW7" s="814">
        <v>9.4148567862096424E-2</v>
      </c>
      <c r="AX7" s="814">
        <v>9.4039779075713842E-2</v>
      </c>
      <c r="AY7" s="814">
        <v>9.3920033419302065E-2</v>
      </c>
      <c r="AZ7" s="814">
        <v>9.3784503924885576E-2</v>
      </c>
      <c r="BA7" s="814">
        <v>9.3639824473043323E-2</v>
      </c>
      <c r="BB7" s="814">
        <v>9.3518956924927815E-2</v>
      </c>
      <c r="BC7" s="814">
        <v>9.3412071797446816E-2</v>
      </c>
      <c r="BD7" s="814">
        <v>9.3300887577233635E-2</v>
      </c>
      <c r="BE7" s="814">
        <v>9.3184735921175876E-2</v>
      </c>
      <c r="BF7" s="814">
        <v>9.3075792222344647E-2</v>
      </c>
      <c r="BG7" s="814">
        <v>9.2978471780859953E-2</v>
      </c>
      <c r="BH7" s="814">
        <v>9.2881991461052402E-2</v>
      </c>
      <c r="BI7" s="814">
        <v>9.2780438512792524E-2</v>
      </c>
      <c r="BJ7" s="814">
        <v>9.2661788315351989E-2</v>
      </c>
      <c r="BK7" s="814">
        <v>9.2525021588401049E-2</v>
      </c>
      <c r="BL7" s="814">
        <v>9.2404906906753709E-2</v>
      </c>
      <c r="BM7" s="814">
        <v>9.2319800714754596E-2</v>
      </c>
      <c r="BN7" s="814">
        <v>9.2238102967554678E-2</v>
      </c>
      <c r="BO7" s="814">
        <v>9.2153410970608085E-2</v>
      </c>
      <c r="BP7" s="814">
        <v>9.2074782959336215E-2</v>
      </c>
      <c r="BQ7" s="814">
        <v>9.2026695888810822E-2</v>
      </c>
      <c r="BR7" s="814">
        <v>9.1998584674104295E-2</v>
      </c>
      <c r="BS7" s="814">
        <v>9.1960493773400168E-2</v>
      </c>
      <c r="BT7" s="814">
        <v>9.1922519520065277E-2</v>
      </c>
      <c r="BU7" s="814">
        <v>9.1894625072843891E-2</v>
      </c>
      <c r="BV7" s="815">
        <v>9.1881803281681856E-2</v>
      </c>
    </row>
    <row r="8" spans="1:76" s="632" customFormat="1">
      <c r="B8" s="1744"/>
      <c r="C8" s="812">
        <v>1.2999999999999999E-2</v>
      </c>
      <c r="D8" s="813"/>
      <c r="E8" s="814"/>
      <c r="F8" s="814"/>
      <c r="G8" s="814"/>
      <c r="H8" s="814"/>
      <c r="I8" s="814"/>
      <c r="J8" s="814"/>
      <c r="K8" s="814"/>
      <c r="L8" s="814"/>
      <c r="M8" s="814"/>
      <c r="N8" s="814"/>
      <c r="O8" s="814"/>
      <c r="P8" s="814"/>
      <c r="Q8" s="814"/>
      <c r="R8" s="814"/>
      <c r="S8" s="814"/>
      <c r="T8" s="814"/>
      <c r="U8" s="814">
        <v>0.11769575640967717</v>
      </c>
      <c r="V8" s="814">
        <v>0.11480482503646379</v>
      </c>
      <c r="W8" s="814">
        <v>0.11224185160588777</v>
      </c>
      <c r="X8" s="814">
        <v>0.11015033833977977</v>
      </c>
      <c r="Y8" s="814">
        <v>0.10722841378073862</v>
      </c>
      <c r="Z8" s="814">
        <v>0.10406299404587635</v>
      </c>
      <c r="AA8" s="814">
        <v>0.10318875526422756</v>
      </c>
      <c r="AB8" s="814">
        <v>0.10254643558852933</v>
      </c>
      <c r="AC8" s="814">
        <v>0.10191683728499065</v>
      </c>
      <c r="AD8" s="814">
        <v>0.10127172363709477</v>
      </c>
      <c r="AE8" s="814">
        <v>0.10066748250291797</v>
      </c>
      <c r="AF8" s="814">
        <v>0.10008870981190852</v>
      </c>
      <c r="AG8" s="814">
        <v>9.9326401150589591E-2</v>
      </c>
      <c r="AH8" s="814">
        <v>9.8512658371880779E-2</v>
      </c>
      <c r="AI8" s="814">
        <v>9.7805146836873913E-2</v>
      </c>
      <c r="AJ8" s="814">
        <v>9.7126806162877152E-2</v>
      </c>
      <c r="AK8" s="814">
        <v>9.6804551340725714E-2</v>
      </c>
      <c r="AL8" s="814">
        <v>9.6475670423672388E-2</v>
      </c>
      <c r="AM8" s="814">
        <v>9.6171045083284751E-2</v>
      </c>
      <c r="AN8" s="814">
        <v>9.5906239657874412E-2</v>
      </c>
      <c r="AO8" s="814">
        <v>9.5689744301265534E-2</v>
      </c>
      <c r="AP8" s="814">
        <v>9.5489845784745078E-2</v>
      </c>
      <c r="AQ8" s="814">
        <v>9.5270128825698061E-2</v>
      </c>
      <c r="AR8" s="814">
        <v>9.5048999111143243E-2</v>
      </c>
      <c r="AS8" s="814">
        <v>9.4825690795223294E-2</v>
      </c>
      <c r="AT8" s="814">
        <v>9.462050167637423E-2</v>
      </c>
      <c r="AU8" s="814">
        <v>9.4446462079208857E-2</v>
      </c>
      <c r="AV8" s="814">
        <v>9.4280607808174016E-2</v>
      </c>
      <c r="AW8" s="814">
        <v>9.4148567862096369E-2</v>
      </c>
      <c r="AX8" s="814">
        <v>9.4039779075713772E-2</v>
      </c>
      <c r="AY8" s="814">
        <v>9.3920033419302038E-2</v>
      </c>
      <c r="AZ8" s="814">
        <v>9.3784503924885534E-2</v>
      </c>
      <c r="BA8" s="814">
        <v>9.3639824473043226E-2</v>
      </c>
      <c r="BB8" s="814">
        <v>9.3518956924927787E-2</v>
      </c>
      <c r="BC8" s="814">
        <v>9.3412071797446775E-2</v>
      </c>
      <c r="BD8" s="814">
        <v>9.3300887577233552E-2</v>
      </c>
      <c r="BE8" s="814">
        <v>9.3184735921175793E-2</v>
      </c>
      <c r="BF8" s="814">
        <v>9.3075792222344619E-2</v>
      </c>
      <c r="BG8" s="814">
        <v>9.2978471780859898E-2</v>
      </c>
      <c r="BH8" s="814">
        <v>9.2881991461052332E-2</v>
      </c>
      <c r="BI8" s="814">
        <v>9.2780438512792468E-2</v>
      </c>
      <c r="BJ8" s="814">
        <v>9.266178831535192E-2</v>
      </c>
      <c r="BK8" s="814">
        <v>9.252502158840098E-2</v>
      </c>
      <c r="BL8" s="814">
        <v>9.2404906906753626E-2</v>
      </c>
      <c r="BM8" s="814">
        <v>9.2319800714754527E-2</v>
      </c>
      <c r="BN8" s="814">
        <v>9.2238102967554608E-2</v>
      </c>
      <c r="BO8" s="814">
        <v>9.2153410970607988E-2</v>
      </c>
      <c r="BP8" s="814">
        <v>9.2074782959336132E-2</v>
      </c>
      <c r="BQ8" s="814">
        <v>9.2026695888810781E-2</v>
      </c>
      <c r="BR8" s="814">
        <v>9.1998584674104211E-2</v>
      </c>
      <c r="BS8" s="814">
        <v>9.1960493773400084E-2</v>
      </c>
      <c r="BT8" s="814">
        <v>9.1922519520065221E-2</v>
      </c>
      <c r="BU8" s="814">
        <v>9.1894625072843822E-2</v>
      </c>
      <c r="BV8" s="815">
        <v>9.1881803281681801E-2</v>
      </c>
    </row>
    <row r="9" spans="1:76" s="632" customFormat="1" ht="15.75" thickBot="1">
      <c r="B9" s="1723"/>
      <c r="C9" s="816">
        <v>0.01</v>
      </c>
      <c r="D9" s="817"/>
      <c r="E9" s="818"/>
      <c r="F9" s="818"/>
      <c r="G9" s="818"/>
      <c r="H9" s="818"/>
      <c r="I9" s="818"/>
      <c r="J9" s="818"/>
      <c r="K9" s="818"/>
      <c r="L9" s="818"/>
      <c r="M9" s="818"/>
      <c r="N9" s="818"/>
      <c r="O9" s="818"/>
      <c r="P9" s="818"/>
      <c r="Q9" s="818"/>
      <c r="R9" s="818"/>
      <c r="S9" s="818"/>
      <c r="T9" s="818"/>
      <c r="U9" s="818">
        <v>0.11769575640967717</v>
      </c>
      <c r="V9" s="818">
        <v>0.11480482503646379</v>
      </c>
      <c r="W9" s="818">
        <v>0.11224185160588777</v>
      </c>
      <c r="X9" s="818">
        <v>0.11015033833977977</v>
      </c>
      <c r="Y9" s="818">
        <v>0.10722841378073862</v>
      </c>
      <c r="Z9" s="818">
        <v>0.10406299404587635</v>
      </c>
      <c r="AA9" s="818">
        <v>0.10318875526422756</v>
      </c>
      <c r="AB9" s="818">
        <v>0.10254643558852931</v>
      </c>
      <c r="AC9" s="818">
        <v>0.10191683728499062</v>
      </c>
      <c r="AD9" s="818">
        <v>0.10127172363709475</v>
      </c>
      <c r="AE9" s="818">
        <v>0.100667482502918</v>
      </c>
      <c r="AF9" s="818">
        <v>0.10008870981190854</v>
      </c>
      <c r="AG9" s="818">
        <v>9.9326401150589563E-2</v>
      </c>
      <c r="AH9" s="818">
        <v>9.8512658371880807E-2</v>
      </c>
      <c r="AI9" s="818">
        <v>9.7805146836873927E-2</v>
      </c>
      <c r="AJ9" s="818">
        <v>9.712680616287718E-2</v>
      </c>
      <c r="AK9" s="818">
        <v>9.6804551340725714E-2</v>
      </c>
      <c r="AL9" s="818">
        <v>9.6475670423672416E-2</v>
      </c>
      <c r="AM9" s="818">
        <v>9.6171045083284806E-2</v>
      </c>
      <c r="AN9" s="818">
        <v>9.590623965787444E-2</v>
      </c>
      <c r="AO9" s="818">
        <v>9.5689744301265547E-2</v>
      </c>
      <c r="AP9" s="818">
        <v>9.5489845784745092E-2</v>
      </c>
      <c r="AQ9" s="818">
        <v>9.5270128825698089E-2</v>
      </c>
      <c r="AR9" s="818">
        <v>9.504899911114327E-2</v>
      </c>
      <c r="AS9" s="818">
        <v>9.4825690795223322E-2</v>
      </c>
      <c r="AT9" s="818">
        <v>9.462050167637423E-2</v>
      </c>
      <c r="AU9" s="818">
        <v>9.444646207920887E-2</v>
      </c>
      <c r="AV9" s="818">
        <v>9.428060780817403E-2</v>
      </c>
      <c r="AW9" s="818">
        <v>9.4148567862096411E-2</v>
      </c>
      <c r="AX9" s="818">
        <v>9.4039779075713772E-2</v>
      </c>
      <c r="AY9" s="818">
        <v>9.3920033419302024E-2</v>
      </c>
      <c r="AZ9" s="818">
        <v>9.3784503924885548E-2</v>
      </c>
      <c r="BA9" s="818">
        <v>9.3639824473043268E-2</v>
      </c>
      <c r="BB9" s="818">
        <v>9.3518956924927787E-2</v>
      </c>
      <c r="BC9" s="818">
        <v>9.3412071797446775E-2</v>
      </c>
      <c r="BD9" s="818">
        <v>9.3300887577233607E-2</v>
      </c>
      <c r="BE9" s="818">
        <v>9.3184735921175821E-2</v>
      </c>
      <c r="BF9" s="818">
        <v>9.3075792222344619E-2</v>
      </c>
      <c r="BG9" s="818">
        <v>9.2978471780859939E-2</v>
      </c>
      <c r="BH9" s="818">
        <v>9.288199146105236E-2</v>
      </c>
      <c r="BI9" s="818">
        <v>9.278043851279251E-2</v>
      </c>
      <c r="BJ9" s="818">
        <v>9.2661788315351962E-2</v>
      </c>
      <c r="BK9" s="818">
        <v>9.2525021588401007E-2</v>
      </c>
      <c r="BL9" s="818">
        <v>9.2404906906753667E-2</v>
      </c>
      <c r="BM9" s="818">
        <v>9.2319800714754569E-2</v>
      </c>
      <c r="BN9" s="818">
        <v>9.2238102967554664E-2</v>
      </c>
      <c r="BO9" s="818">
        <v>9.2153410970608071E-2</v>
      </c>
      <c r="BP9" s="818">
        <v>9.2074782959336174E-2</v>
      </c>
      <c r="BQ9" s="818">
        <v>9.2026695888810808E-2</v>
      </c>
      <c r="BR9" s="818">
        <v>9.1998584674104253E-2</v>
      </c>
      <c r="BS9" s="818">
        <v>9.196049377340014E-2</v>
      </c>
      <c r="BT9" s="818">
        <v>9.1922519520065277E-2</v>
      </c>
      <c r="BU9" s="818">
        <v>9.189462507284385E-2</v>
      </c>
      <c r="BV9" s="819">
        <v>9.1881803281681829E-2</v>
      </c>
    </row>
    <row r="10" spans="1:76">
      <c r="B10" s="1724" t="s">
        <v>224</v>
      </c>
      <c r="C10" s="677" t="s">
        <v>183</v>
      </c>
      <c r="D10" s="637"/>
      <c r="E10" s="678"/>
      <c r="F10" s="678">
        <v>0.26248538446017339</v>
      </c>
      <c r="G10" s="678">
        <v>0.26951578345507987</v>
      </c>
      <c r="H10" s="678">
        <v>0.27212562743735536</v>
      </c>
      <c r="I10" s="678">
        <v>0.27250181042459742</v>
      </c>
      <c r="J10" s="678">
        <v>0.27431122940538749</v>
      </c>
      <c r="K10" s="678">
        <v>0.27763881179182542</v>
      </c>
      <c r="L10" s="678">
        <v>0.27711855809144792</v>
      </c>
      <c r="M10" s="678">
        <v>0.28243580675282587</v>
      </c>
      <c r="N10" s="678">
        <v>0.2786120513800151</v>
      </c>
      <c r="O10" s="678">
        <v>0.28659530627751201</v>
      </c>
      <c r="P10" s="678">
        <v>0.29218196480388681</v>
      </c>
      <c r="Q10" s="678">
        <v>0.30524223802373723</v>
      </c>
      <c r="R10" s="678">
        <v>0.31161546277359908</v>
      </c>
      <c r="S10" s="678">
        <v>0.31309958247872538</v>
      </c>
      <c r="T10" s="678">
        <v>0.31336149428903587</v>
      </c>
      <c r="U10" s="678">
        <v>0.31111277388499925</v>
      </c>
      <c r="V10" s="678"/>
      <c r="W10" s="678"/>
      <c r="X10" s="678"/>
      <c r="Y10" s="678"/>
      <c r="Z10" s="678"/>
      <c r="AA10" s="678"/>
      <c r="AB10" s="678"/>
      <c r="AC10" s="678"/>
      <c r="AD10" s="678"/>
      <c r="AE10" s="678"/>
      <c r="AF10" s="678"/>
      <c r="AG10" s="678"/>
      <c r="AH10" s="678"/>
      <c r="AI10" s="678"/>
      <c r="AJ10" s="678"/>
      <c r="AK10" s="678"/>
      <c r="AL10" s="678"/>
      <c r="AM10" s="678"/>
      <c r="AN10" s="678"/>
      <c r="AO10" s="678"/>
      <c r="AP10" s="678"/>
      <c r="AQ10" s="678"/>
      <c r="AR10" s="678"/>
      <c r="AS10" s="678"/>
      <c r="AT10" s="678"/>
      <c r="AU10" s="678"/>
      <c r="AV10" s="678"/>
      <c r="AW10" s="678"/>
      <c r="AX10" s="678"/>
      <c r="AY10" s="678"/>
      <c r="AZ10" s="678"/>
      <c r="BA10" s="678"/>
      <c r="BB10" s="678"/>
      <c r="BC10" s="678"/>
      <c r="BD10" s="678"/>
      <c r="BE10" s="678"/>
      <c r="BF10" s="678"/>
      <c r="BG10" s="678"/>
      <c r="BH10" s="678"/>
      <c r="BI10" s="678"/>
      <c r="BJ10" s="678"/>
      <c r="BK10" s="678"/>
      <c r="BL10" s="639"/>
      <c r="BM10" s="639"/>
      <c r="BN10" s="639"/>
      <c r="BO10" s="639"/>
      <c r="BP10" s="639"/>
      <c r="BQ10" s="639"/>
      <c r="BR10" s="639"/>
      <c r="BS10" s="639"/>
      <c r="BT10" s="639"/>
      <c r="BU10" s="639"/>
      <c r="BV10" s="640"/>
    </row>
    <row r="11" spans="1:76">
      <c r="B11" s="1725"/>
      <c r="C11" s="679">
        <v>1.7999999999999999E-2</v>
      </c>
      <c r="D11" s="642"/>
      <c r="E11" s="643"/>
      <c r="F11" s="643"/>
      <c r="G11" s="643"/>
      <c r="H11" s="643"/>
      <c r="I11" s="643"/>
      <c r="J11" s="643"/>
      <c r="K11" s="643"/>
      <c r="L11" s="643"/>
      <c r="M11" s="643"/>
      <c r="N11" s="643"/>
      <c r="O11" s="643"/>
      <c r="P11" s="643"/>
      <c r="Q11" s="643"/>
      <c r="R11" s="643"/>
      <c r="S11" s="643"/>
      <c r="T11" s="643"/>
      <c r="U11" s="643">
        <v>0.31111277388499925</v>
      </c>
      <c r="V11" s="643">
        <v>0.30931203317772865</v>
      </c>
      <c r="W11" s="643">
        <v>0.3084140512832772</v>
      </c>
      <c r="X11" s="643">
        <v>0.30743401261386705</v>
      </c>
      <c r="Y11" s="643">
        <v>0.30597719042873522</v>
      </c>
      <c r="Z11" s="643">
        <v>0.30412403653249864</v>
      </c>
      <c r="AA11" s="643">
        <v>0.30306225084467925</v>
      </c>
      <c r="AB11" s="643">
        <v>0.30302584258821635</v>
      </c>
      <c r="AC11" s="643">
        <v>0.30209359164472616</v>
      </c>
      <c r="AD11" s="643">
        <v>0.30130662868165647</v>
      </c>
      <c r="AE11" s="643">
        <v>0.30078891601829572</v>
      </c>
      <c r="AF11" s="643">
        <v>0.30023549380237341</v>
      </c>
      <c r="AG11" s="643">
        <v>0.29953822382983236</v>
      </c>
      <c r="AH11" s="643">
        <v>0.29881422089669835</v>
      </c>
      <c r="AI11" s="643">
        <v>0.29812750020160789</v>
      </c>
      <c r="AJ11" s="643">
        <v>0.29746077756589961</v>
      </c>
      <c r="AK11" s="643">
        <v>0.29703232541891589</v>
      </c>
      <c r="AL11" s="643">
        <v>0.29659686423139769</v>
      </c>
      <c r="AM11" s="643">
        <v>0.29618584598166842</v>
      </c>
      <c r="AN11" s="643">
        <v>0.29580014143503175</v>
      </c>
      <c r="AO11" s="643">
        <v>0.29543870753474288</v>
      </c>
      <c r="AP11" s="643">
        <v>0.29511364438842569</v>
      </c>
      <c r="AQ11" s="643">
        <v>0.29474513120795603</v>
      </c>
      <c r="AR11" s="643">
        <v>0.29441676408944567</v>
      </c>
      <c r="AS11" s="643">
        <v>0.294096977782279</v>
      </c>
      <c r="AT11" s="643">
        <v>0.29379625651644459</v>
      </c>
      <c r="AU11" s="643">
        <v>0.29354076968002846</v>
      </c>
      <c r="AV11" s="643">
        <v>0.2930623594723531</v>
      </c>
      <c r="AW11" s="643">
        <v>0.29262765208800606</v>
      </c>
      <c r="AX11" s="643">
        <v>0.29221662439895485</v>
      </c>
      <c r="AY11" s="643">
        <v>0.29181973264284256</v>
      </c>
      <c r="AZ11" s="643">
        <v>0.29140919818005179</v>
      </c>
      <c r="BA11" s="643">
        <v>0.29102729103737213</v>
      </c>
      <c r="BB11" s="643">
        <v>0.29066950056458679</v>
      </c>
      <c r="BC11" s="643">
        <v>0.29033315600898935</v>
      </c>
      <c r="BD11" s="643">
        <v>0.29000635421387277</v>
      </c>
      <c r="BE11" s="643">
        <v>0.289668609021968</v>
      </c>
      <c r="BF11" s="643">
        <v>0.2893688968036891</v>
      </c>
      <c r="BG11" s="643">
        <v>0.28909904981435791</v>
      </c>
      <c r="BH11" s="643">
        <v>0.28883370179424367</v>
      </c>
      <c r="BI11" s="643">
        <v>0.28857682113053101</v>
      </c>
      <c r="BJ11" s="643">
        <v>0.28831295137888086</v>
      </c>
      <c r="BK11" s="643">
        <v>0.28800616993825784</v>
      </c>
      <c r="BL11" s="644">
        <v>0.28775805988501457</v>
      </c>
      <c r="BM11" s="644">
        <v>0.28752053842606445</v>
      </c>
      <c r="BN11" s="644">
        <v>0.28733150220830572</v>
      </c>
      <c r="BO11" s="644">
        <v>0.28750527243998492</v>
      </c>
      <c r="BP11" s="644">
        <v>0.28731956142607745</v>
      </c>
      <c r="BQ11" s="644">
        <v>0.2871655437745923</v>
      </c>
      <c r="BR11" s="644">
        <v>0.28702962893392209</v>
      </c>
      <c r="BS11" s="644">
        <v>0.28691751649708047</v>
      </c>
      <c r="BT11" s="644">
        <v>0.28680238278009118</v>
      </c>
      <c r="BU11" s="644">
        <v>0.28670441658039592</v>
      </c>
      <c r="BV11" s="645">
        <v>0.28661946573113284</v>
      </c>
      <c r="BX11" s="820" t="str">
        <f>CONCATENATE("COR ",ROUND(C11*100,1)," %")</f>
        <v>COR 1,8 %</v>
      </c>
    </row>
    <row r="12" spans="1:76">
      <c r="B12" s="1725"/>
      <c r="C12" s="679">
        <v>1.4999999999999999E-2</v>
      </c>
      <c r="D12" s="642"/>
      <c r="E12" s="643"/>
      <c r="F12" s="643"/>
      <c r="G12" s="643"/>
      <c r="H12" s="643"/>
      <c r="I12" s="643"/>
      <c r="J12" s="643"/>
      <c r="K12" s="643"/>
      <c r="L12" s="643"/>
      <c r="M12" s="643"/>
      <c r="N12" s="643"/>
      <c r="O12" s="643"/>
      <c r="P12" s="643"/>
      <c r="Q12" s="643"/>
      <c r="R12" s="643"/>
      <c r="S12" s="643"/>
      <c r="T12" s="643"/>
      <c r="U12" s="643">
        <v>0.31111277388499919</v>
      </c>
      <c r="V12" s="643">
        <v>0.30931203317772865</v>
      </c>
      <c r="W12" s="643">
        <v>0.30841416005338307</v>
      </c>
      <c r="X12" s="643">
        <v>0.30743418666361033</v>
      </c>
      <c r="Y12" s="643">
        <v>0.30597746847068685</v>
      </c>
      <c r="Z12" s="643">
        <v>0.30414955877011024</v>
      </c>
      <c r="AA12" s="643">
        <v>0.30305962215969884</v>
      </c>
      <c r="AB12" s="643">
        <v>0.3029564498226805</v>
      </c>
      <c r="AC12" s="643">
        <v>0.30212842743237517</v>
      </c>
      <c r="AD12" s="643">
        <v>0.30133668179608297</v>
      </c>
      <c r="AE12" s="643">
        <v>0.30081568570171496</v>
      </c>
      <c r="AF12" s="643">
        <v>0.30027513978518394</v>
      </c>
      <c r="AG12" s="643">
        <v>0.29963805194911075</v>
      </c>
      <c r="AH12" s="643">
        <v>0.29892894950522136</v>
      </c>
      <c r="AI12" s="643">
        <v>0.29826371437536947</v>
      </c>
      <c r="AJ12" s="643">
        <v>0.29761923506419585</v>
      </c>
      <c r="AK12" s="643">
        <v>0.29720561193044515</v>
      </c>
      <c r="AL12" s="643">
        <v>0.29679935194592433</v>
      </c>
      <c r="AM12" s="643">
        <v>0.29641873411788228</v>
      </c>
      <c r="AN12" s="643">
        <v>0.29605797454567484</v>
      </c>
      <c r="AO12" s="643">
        <v>0.29572738683648409</v>
      </c>
      <c r="AP12" s="643">
        <v>0.29542830973405948</v>
      </c>
      <c r="AQ12" s="643">
        <v>0.29509802551704944</v>
      </c>
      <c r="AR12" s="643">
        <v>0.29479469404151593</v>
      </c>
      <c r="AS12" s="643">
        <v>0.29449861173283842</v>
      </c>
      <c r="AT12" s="643">
        <v>0.29422992706946882</v>
      </c>
      <c r="AU12" s="643">
        <v>0.29399340942310209</v>
      </c>
      <c r="AV12" s="643">
        <v>0.29355674558179734</v>
      </c>
      <c r="AW12" s="643">
        <v>0.29316111873047679</v>
      </c>
      <c r="AX12" s="643">
        <v>0.29278702041151772</v>
      </c>
      <c r="AY12" s="643">
        <v>0.29242668408820344</v>
      </c>
      <c r="AZ12" s="643">
        <v>0.2920526046207883</v>
      </c>
      <c r="BA12" s="643">
        <v>0.29171426178478976</v>
      </c>
      <c r="BB12" s="643">
        <v>0.29138268662676231</v>
      </c>
      <c r="BC12" s="643">
        <v>0.29108002191126364</v>
      </c>
      <c r="BD12" s="643">
        <v>0.29077657093762954</v>
      </c>
      <c r="BE12" s="643">
        <v>0.29047355169708861</v>
      </c>
      <c r="BF12" s="643">
        <v>0.29020312691744077</v>
      </c>
      <c r="BG12" s="643">
        <v>0.28996523149899056</v>
      </c>
      <c r="BH12" s="643">
        <v>0.28972649651922255</v>
      </c>
      <c r="BI12" s="643">
        <v>0.28949570111871431</v>
      </c>
      <c r="BJ12" s="643">
        <v>0.28924885657202482</v>
      </c>
      <c r="BK12" s="643">
        <v>0.28896080044784</v>
      </c>
      <c r="BL12" s="644">
        <v>0.28871934269006205</v>
      </c>
      <c r="BM12" s="644">
        <v>0.28850354637818415</v>
      </c>
      <c r="BN12" s="644">
        <v>0.28833022528408359</v>
      </c>
      <c r="BO12" s="644">
        <v>0.28852736618056046</v>
      </c>
      <c r="BP12" s="644">
        <v>0.28835822175206155</v>
      </c>
      <c r="BQ12" s="644">
        <v>0.28822340820262909</v>
      </c>
      <c r="BR12" s="644">
        <v>0.28810850468001531</v>
      </c>
      <c r="BS12" s="644">
        <v>0.28801073885583534</v>
      </c>
      <c r="BT12" s="644">
        <v>0.28790607732947132</v>
      </c>
      <c r="BU12" s="644">
        <v>0.28782109973189207</v>
      </c>
      <c r="BV12" s="645">
        <v>0.28775043301579617</v>
      </c>
      <c r="BX12" s="820" t="str">
        <f t="shared" ref="BX12:BX14" si="0">CONCATENATE("COR ",ROUND(C12*100,1)," %")</f>
        <v>COR 1,5 %</v>
      </c>
    </row>
    <row r="13" spans="1:76">
      <c r="B13" s="1725"/>
      <c r="C13" s="679">
        <v>1.2999999999999999E-2</v>
      </c>
      <c r="D13" s="642"/>
      <c r="E13" s="643"/>
      <c r="F13" s="643"/>
      <c r="G13" s="643"/>
      <c r="H13" s="643"/>
      <c r="I13" s="643"/>
      <c r="J13" s="643"/>
      <c r="K13" s="643"/>
      <c r="L13" s="643"/>
      <c r="M13" s="643"/>
      <c r="N13" s="643"/>
      <c r="O13" s="643"/>
      <c r="P13" s="643"/>
      <c r="Q13" s="643"/>
      <c r="R13" s="643"/>
      <c r="S13" s="643"/>
      <c r="T13" s="643"/>
      <c r="U13" s="643">
        <v>0.31111277388499925</v>
      </c>
      <c r="V13" s="643">
        <v>0.30931203317772865</v>
      </c>
      <c r="W13" s="643">
        <v>0.3084140512832772</v>
      </c>
      <c r="X13" s="643">
        <v>0.30743401261386705</v>
      </c>
      <c r="Y13" s="643">
        <v>0.30597729824071501</v>
      </c>
      <c r="Z13" s="643">
        <v>0.30412521353831118</v>
      </c>
      <c r="AA13" s="643">
        <v>0.30296457110451791</v>
      </c>
      <c r="AB13" s="643">
        <v>0.30291200907385751</v>
      </c>
      <c r="AC13" s="643">
        <v>0.30199150415682341</v>
      </c>
      <c r="AD13" s="643">
        <v>0.30123226942957965</v>
      </c>
      <c r="AE13" s="643">
        <v>0.30075606336235522</v>
      </c>
      <c r="AF13" s="643">
        <v>0.30024034035743324</v>
      </c>
      <c r="AG13" s="643">
        <v>0.29961856833617834</v>
      </c>
      <c r="AH13" s="643">
        <v>0.29896055669876853</v>
      </c>
      <c r="AI13" s="643">
        <v>0.29832772145825304</v>
      </c>
      <c r="AJ13" s="643">
        <v>0.29772884312284503</v>
      </c>
      <c r="AK13" s="643">
        <v>0.29734668684342425</v>
      </c>
      <c r="AL13" s="643">
        <v>0.29696206989239404</v>
      </c>
      <c r="AM13" s="643">
        <v>0.29661041578511405</v>
      </c>
      <c r="AN13" s="643">
        <v>0.29627746195927801</v>
      </c>
      <c r="AO13" s="643">
        <v>0.29596482369423549</v>
      </c>
      <c r="AP13" s="643">
        <v>0.29569436270931576</v>
      </c>
      <c r="AQ13" s="643">
        <v>0.2953976660056114</v>
      </c>
      <c r="AR13" s="643">
        <v>0.29510900196657025</v>
      </c>
      <c r="AS13" s="643">
        <v>0.29483853623180012</v>
      </c>
      <c r="AT13" s="643">
        <v>0.29459367106771811</v>
      </c>
      <c r="AU13" s="643">
        <v>0.29437664624681592</v>
      </c>
      <c r="AV13" s="643">
        <v>0.29398478549610457</v>
      </c>
      <c r="AW13" s="643">
        <v>0.29361925499425923</v>
      </c>
      <c r="AX13" s="643">
        <v>0.29326986434542301</v>
      </c>
      <c r="AY13" s="643">
        <v>0.29293259122443566</v>
      </c>
      <c r="AZ13" s="643">
        <v>0.2925802896576904</v>
      </c>
      <c r="BA13" s="643">
        <v>0.29226824145330094</v>
      </c>
      <c r="BB13" s="643">
        <v>0.29197019411902647</v>
      </c>
      <c r="BC13" s="643">
        <v>0.29169943255781366</v>
      </c>
      <c r="BD13" s="643">
        <v>0.29140704678556262</v>
      </c>
      <c r="BE13" s="643">
        <v>0.29112385828673876</v>
      </c>
      <c r="BF13" s="643">
        <v>0.29086787814783377</v>
      </c>
      <c r="BG13" s="643">
        <v>0.29065868347360957</v>
      </c>
      <c r="BH13" s="643">
        <v>0.29045515817414796</v>
      </c>
      <c r="BI13" s="643">
        <v>0.29023404933829378</v>
      </c>
      <c r="BJ13" s="643">
        <v>0.28999174758714508</v>
      </c>
      <c r="BK13" s="643">
        <v>0.28972076744299641</v>
      </c>
      <c r="BL13" s="644">
        <v>0.28948392553537511</v>
      </c>
      <c r="BM13" s="644">
        <v>0.28928283534315902</v>
      </c>
      <c r="BN13" s="644">
        <v>0.28913409522111827</v>
      </c>
      <c r="BO13" s="644">
        <v>0.2893434192915269</v>
      </c>
      <c r="BP13" s="644">
        <v>0.28916370709572636</v>
      </c>
      <c r="BQ13" s="644">
        <v>0.28903713151575139</v>
      </c>
      <c r="BR13" s="644">
        <v>0.28893461764716655</v>
      </c>
      <c r="BS13" s="644">
        <v>0.28885414303945112</v>
      </c>
      <c r="BT13" s="644">
        <v>0.28876852817901477</v>
      </c>
      <c r="BU13" s="644">
        <v>0.28868754758614146</v>
      </c>
      <c r="BV13" s="645">
        <v>0.28861380501764178</v>
      </c>
      <c r="BX13" s="820" t="str">
        <f t="shared" si="0"/>
        <v>COR 1,3 %</v>
      </c>
    </row>
    <row r="14" spans="1:76" ht="15.75" thickBot="1">
      <c r="B14" s="1726"/>
      <c r="C14" s="682">
        <v>0.01</v>
      </c>
      <c r="D14" s="647"/>
      <c r="E14" s="648"/>
      <c r="F14" s="648"/>
      <c r="G14" s="648"/>
      <c r="H14" s="648"/>
      <c r="I14" s="648"/>
      <c r="J14" s="648"/>
      <c r="K14" s="648"/>
      <c r="L14" s="648"/>
      <c r="M14" s="648"/>
      <c r="N14" s="648"/>
      <c r="O14" s="648"/>
      <c r="P14" s="648"/>
      <c r="Q14" s="648"/>
      <c r="R14" s="648"/>
      <c r="S14" s="648"/>
      <c r="T14" s="648"/>
      <c r="U14" s="648">
        <v>0.31111287798070564</v>
      </c>
      <c r="V14" s="648">
        <v>0.30931203317772865</v>
      </c>
      <c r="W14" s="648">
        <v>0.3084140512832772</v>
      </c>
      <c r="X14" s="648">
        <v>0.30743401261386705</v>
      </c>
      <c r="Y14" s="648">
        <v>0.30597736286276622</v>
      </c>
      <c r="Z14" s="648">
        <v>0.30414980029125582</v>
      </c>
      <c r="AA14" s="648">
        <v>0.3031565618467742</v>
      </c>
      <c r="AB14" s="648">
        <v>0.30310870870445639</v>
      </c>
      <c r="AC14" s="648">
        <v>0.30219680101216728</v>
      </c>
      <c r="AD14" s="648">
        <v>0.30144625543642578</v>
      </c>
      <c r="AE14" s="648">
        <v>0.30097656133352335</v>
      </c>
      <c r="AF14" s="648">
        <v>0.30049668111050926</v>
      </c>
      <c r="AG14" s="648">
        <v>0.2998855092536124</v>
      </c>
      <c r="AH14" s="648">
        <v>0.29925672552619342</v>
      </c>
      <c r="AI14" s="648">
        <v>0.29866962997152452</v>
      </c>
      <c r="AJ14" s="648">
        <v>0.2981070516528101</v>
      </c>
      <c r="AK14" s="648">
        <v>0.29777573681912023</v>
      </c>
      <c r="AL14" s="648">
        <v>0.29743247112596932</v>
      </c>
      <c r="AM14" s="648">
        <v>0.2971207315102829</v>
      </c>
      <c r="AN14" s="648">
        <v>0.29683750933973962</v>
      </c>
      <c r="AO14" s="648">
        <v>0.29657283081583619</v>
      </c>
      <c r="AP14" s="648">
        <v>0.29633894325588911</v>
      </c>
      <c r="AQ14" s="648">
        <v>0.29606508333270715</v>
      </c>
      <c r="AR14" s="648">
        <v>0.29582939516741757</v>
      </c>
      <c r="AS14" s="648">
        <v>0.29559917128264479</v>
      </c>
      <c r="AT14" s="648">
        <v>0.29538849096188918</v>
      </c>
      <c r="AU14" s="648">
        <v>0.29522410511851604</v>
      </c>
      <c r="AV14" s="648">
        <v>0.29488209926046133</v>
      </c>
      <c r="AW14" s="648">
        <v>0.29458221517773092</v>
      </c>
      <c r="AX14" s="648">
        <v>0.29430365864998814</v>
      </c>
      <c r="AY14" s="648">
        <v>0.29403059614355215</v>
      </c>
      <c r="AZ14" s="648">
        <v>0.29373608994555317</v>
      </c>
      <c r="BA14" s="648">
        <v>0.29346797128895097</v>
      </c>
      <c r="BB14" s="648">
        <v>0.29322524622503926</v>
      </c>
      <c r="BC14" s="648">
        <v>0.29299299576777205</v>
      </c>
      <c r="BD14" s="648">
        <v>0.292763476499103</v>
      </c>
      <c r="BE14" s="648">
        <v>0.29252106677217915</v>
      </c>
      <c r="BF14" s="648">
        <v>0.29230946499476107</v>
      </c>
      <c r="BG14" s="648">
        <v>0.29213122640533284</v>
      </c>
      <c r="BH14" s="648">
        <v>0.29194849032286502</v>
      </c>
      <c r="BI14" s="648">
        <v>0.29176507362740089</v>
      </c>
      <c r="BJ14" s="648">
        <v>0.29157078641307554</v>
      </c>
      <c r="BK14" s="648">
        <v>0.29132317144429148</v>
      </c>
      <c r="BL14" s="649">
        <v>0.29112445971415785</v>
      </c>
      <c r="BM14" s="649">
        <v>0.2909478558230057</v>
      </c>
      <c r="BN14" s="649">
        <v>0.29081585450776704</v>
      </c>
      <c r="BO14" s="649">
        <v>0.29104718508818672</v>
      </c>
      <c r="BP14" s="649">
        <v>0.29091752045153374</v>
      </c>
      <c r="BQ14" s="649">
        <v>0.2908116410077643</v>
      </c>
      <c r="BR14" s="649">
        <v>0.29072490607112284</v>
      </c>
      <c r="BS14" s="649">
        <v>0.29065862688701966</v>
      </c>
      <c r="BT14" s="649">
        <v>0.29059137308871347</v>
      </c>
      <c r="BU14" s="649">
        <v>0.29053897170090148</v>
      </c>
      <c r="BV14" s="650">
        <v>0.29049836569057724</v>
      </c>
      <c r="BX14" s="820" t="str">
        <f t="shared" si="0"/>
        <v>COR 1 %</v>
      </c>
    </row>
    <row r="15" spans="1:76">
      <c r="B15" s="821"/>
      <c r="C15" s="822"/>
      <c r="D15" s="823"/>
      <c r="E15" s="823"/>
      <c r="F15" s="823"/>
      <c r="G15" s="823"/>
      <c r="H15" s="823"/>
      <c r="I15" s="823"/>
      <c r="J15" s="823"/>
      <c r="K15" s="823"/>
      <c r="L15" s="823"/>
      <c r="M15" s="823"/>
      <c r="N15" s="823"/>
      <c r="O15" s="823"/>
      <c r="P15" s="823"/>
      <c r="Q15" s="823"/>
      <c r="R15" s="823"/>
      <c r="S15" s="823"/>
      <c r="T15" s="823"/>
      <c r="U15" s="823"/>
      <c r="V15" s="823"/>
      <c r="W15" s="823"/>
      <c r="X15" s="823"/>
      <c r="Y15" s="823"/>
      <c r="Z15" s="823"/>
      <c r="AA15" s="823"/>
      <c r="AB15" s="823"/>
      <c r="AC15" s="823"/>
      <c r="AD15" s="823"/>
      <c r="AE15" s="823"/>
      <c r="AF15" s="823"/>
      <c r="AG15" s="823"/>
      <c r="AH15" s="823"/>
      <c r="AI15" s="823"/>
      <c r="AJ15" s="823"/>
      <c r="AK15" s="823"/>
      <c r="AL15" s="823"/>
      <c r="AM15" s="823"/>
      <c r="AN15" s="823"/>
      <c r="AO15" s="823"/>
      <c r="AP15" s="823"/>
      <c r="AQ15" s="823"/>
      <c r="AR15" s="823"/>
      <c r="AS15" s="823"/>
      <c r="AT15" s="823"/>
      <c r="AU15" s="823"/>
      <c r="AV15" s="823"/>
      <c r="AW15" s="823"/>
      <c r="AX15" s="823"/>
      <c r="AY15" s="823"/>
      <c r="AZ15" s="823"/>
      <c r="BA15" s="823"/>
      <c r="BB15" s="823"/>
      <c r="BC15" s="823"/>
      <c r="BD15" s="823"/>
      <c r="BE15" s="823"/>
      <c r="BF15" s="823"/>
      <c r="BG15" s="823"/>
      <c r="BH15" s="823"/>
      <c r="BI15" s="823"/>
      <c r="BJ15" s="823"/>
      <c r="BK15" s="823"/>
      <c r="BL15" s="823"/>
      <c r="BM15" s="823"/>
      <c r="BN15" s="823"/>
      <c r="BO15" s="823"/>
      <c r="BP15" s="823"/>
      <c r="BQ15" s="823"/>
      <c r="BR15" s="823"/>
      <c r="BS15" s="823"/>
      <c r="BT15" s="823"/>
      <c r="BU15" s="823"/>
      <c r="BV15" s="823"/>
    </row>
    <row r="16" spans="1:76">
      <c r="B16" s="821"/>
      <c r="C16" s="822"/>
      <c r="D16" s="823"/>
      <c r="E16" s="823"/>
      <c r="F16" s="823"/>
      <c r="G16" s="823"/>
      <c r="H16" s="823"/>
      <c r="I16" s="823"/>
      <c r="J16" s="823"/>
      <c r="K16" s="823"/>
      <c r="L16" s="823"/>
      <c r="M16" s="823"/>
      <c r="N16" s="823"/>
      <c r="O16" s="823"/>
      <c r="P16" s="823"/>
      <c r="Q16" s="823"/>
      <c r="R16" s="823"/>
      <c r="S16" s="823"/>
      <c r="T16" s="823"/>
      <c r="U16" s="823"/>
      <c r="V16" s="823"/>
      <c r="W16" s="823"/>
      <c r="X16" s="823"/>
      <c r="Y16" s="823"/>
      <c r="Z16" s="823"/>
      <c r="AA16" s="823"/>
      <c r="AB16" s="823"/>
      <c r="AC16" s="823"/>
      <c r="AD16" s="823"/>
      <c r="AE16" s="823"/>
      <c r="AF16" s="823"/>
      <c r="AG16" s="823"/>
      <c r="AH16" s="823"/>
      <c r="AI16" s="823"/>
      <c r="AJ16" s="823"/>
      <c r="AK16" s="823"/>
      <c r="AL16" s="823"/>
      <c r="AM16" s="823"/>
      <c r="AN16" s="823"/>
      <c r="AO16" s="823"/>
      <c r="AP16" s="823"/>
      <c r="AQ16" s="823"/>
      <c r="AR16" s="823"/>
      <c r="AS16" s="823"/>
      <c r="AT16" s="823"/>
      <c r="AU16" s="823"/>
      <c r="AV16" s="823"/>
      <c r="AW16" s="823"/>
      <c r="AX16" s="823"/>
      <c r="AY16" s="823"/>
      <c r="AZ16" s="823"/>
      <c r="BA16" s="823"/>
      <c r="BB16" s="823"/>
      <c r="BC16" s="823"/>
      <c r="BD16" s="823"/>
      <c r="BE16" s="823"/>
      <c r="BF16" s="823"/>
      <c r="BG16" s="823"/>
      <c r="BH16" s="823"/>
      <c r="BI16" s="823"/>
      <c r="BJ16" s="823"/>
      <c r="BK16" s="823"/>
      <c r="BL16" s="823"/>
      <c r="BM16" s="823"/>
      <c r="BN16" s="823"/>
      <c r="BO16" s="823"/>
      <c r="BP16" s="823"/>
      <c r="BQ16" s="823"/>
      <c r="BR16" s="823"/>
      <c r="BS16" s="823"/>
      <c r="BT16" s="823"/>
      <c r="BU16" s="823"/>
      <c r="BV16" s="823"/>
    </row>
    <row r="17" spans="2:74">
      <c r="B17" s="821"/>
      <c r="C17" s="822"/>
      <c r="D17" s="823"/>
      <c r="E17" s="823"/>
      <c r="F17" s="823"/>
      <c r="G17" s="823"/>
      <c r="H17" s="823"/>
      <c r="I17" s="823"/>
      <c r="J17" s="823"/>
      <c r="K17" s="823"/>
      <c r="L17" s="823"/>
      <c r="M17" s="823"/>
      <c r="N17" s="823"/>
      <c r="O17" s="823"/>
      <c r="P17" s="823"/>
      <c r="Q17" s="823"/>
      <c r="R17" s="823"/>
      <c r="S17" s="823"/>
      <c r="T17" s="823"/>
      <c r="U17" s="823"/>
      <c r="V17" s="823"/>
      <c r="W17" s="823"/>
      <c r="X17" s="823"/>
      <c r="Y17" s="823"/>
      <c r="Z17" s="823"/>
      <c r="AA17" s="823"/>
      <c r="AB17" s="823"/>
      <c r="AC17" s="823"/>
      <c r="AD17" s="823"/>
      <c r="AE17" s="823"/>
      <c r="AF17" s="823"/>
      <c r="AG17" s="823"/>
      <c r="AH17" s="823"/>
      <c r="AI17" s="823"/>
      <c r="AJ17" s="823"/>
      <c r="AK17" s="823"/>
      <c r="AL17" s="823"/>
      <c r="AM17" s="823"/>
      <c r="AN17" s="823"/>
      <c r="AO17" s="823"/>
      <c r="AP17" s="823"/>
      <c r="AQ17" s="823"/>
      <c r="AR17" s="823"/>
      <c r="AS17" s="823"/>
      <c r="AT17" s="823"/>
      <c r="AU17" s="823"/>
      <c r="AV17" s="823"/>
      <c r="AW17" s="823"/>
      <c r="AX17" s="823"/>
      <c r="AY17" s="823"/>
      <c r="AZ17" s="823"/>
      <c r="BA17" s="823"/>
      <c r="BB17" s="823"/>
      <c r="BC17" s="823"/>
      <c r="BD17" s="823"/>
      <c r="BE17" s="823"/>
      <c r="BF17" s="823"/>
      <c r="BG17" s="823"/>
      <c r="BH17" s="823"/>
      <c r="BI17" s="823"/>
      <c r="BJ17" s="823"/>
      <c r="BK17" s="823"/>
      <c r="BL17" s="823"/>
      <c r="BM17" s="823"/>
      <c r="BN17" s="823"/>
      <c r="BO17" s="823"/>
      <c r="BP17" s="823"/>
      <c r="BQ17" s="823"/>
      <c r="BR17" s="823"/>
      <c r="BS17" s="823"/>
      <c r="BT17" s="823"/>
      <c r="BU17" s="823"/>
      <c r="BV17" s="823"/>
    </row>
    <row r="19" spans="2:74">
      <c r="R19" s="697"/>
      <c r="S19" s="698"/>
      <c r="T19" s="697"/>
      <c r="U19" s="697"/>
    </row>
    <row r="22" spans="2:74">
      <c r="V22" s="630"/>
    </row>
    <row r="23" spans="2:74">
      <c r="V23" s="630"/>
      <c r="BV23" s="699"/>
    </row>
    <row r="24" spans="2:74">
      <c r="V24" s="630"/>
      <c r="BV24" s="699"/>
    </row>
    <row r="25" spans="2:74">
      <c r="V25" s="630"/>
      <c r="BV25" s="699"/>
    </row>
    <row r="26" spans="2:74">
      <c r="V26" s="630"/>
      <c r="BV26" s="699"/>
    </row>
    <row r="27" spans="2:74">
      <c r="V27" s="630"/>
      <c r="BV27" s="699"/>
    </row>
    <row r="28" spans="2:74">
      <c r="V28" s="630"/>
    </row>
    <row r="29" spans="2:74">
      <c r="V29" s="630"/>
    </row>
    <row r="30" spans="2:74">
      <c r="V30" s="630"/>
    </row>
    <row r="31" spans="2:74">
      <c r="V31" s="630"/>
    </row>
    <row r="32" spans="2:74">
      <c r="V32" s="630"/>
    </row>
    <row r="33" spans="1:74">
      <c r="V33" s="630"/>
    </row>
    <row r="34" spans="1:74">
      <c r="V34" s="630"/>
    </row>
    <row r="35" spans="1:74">
      <c r="V35" s="630"/>
    </row>
    <row r="36" spans="1:74">
      <c r="V36" s="630"/>
    </row>
    <row r="37" spans="1:74">
      <c r="V37" s="630"/>
    </row>
    <row r="38" spans="1:74">
      <c r="V38" s="630"/>
    </row>
    <row r="39" spans="1:74">
      <c r="V39" s="630"/>
    </row>
    <row r="40" spans="1:74">
      <c r="V40" s="630"/>
    </row>
    <row r="43" spans="1:74" ht="18.75">
      <c r="A43" s="700" t="s">
        <v>190</v>
      </c>
    </row>
    <row r="44" spans="1:74" ht="15.75" thickBot="1"/>
    <row r="45" spans="1:74" s="632" customFormat="1" ht="15.75" thickBot="1">
      <c r="B45" s="633" t="s">
        <v>169</v>
      </c>
      <c r="C45" s="635"/>
      <c r="D45" s="633">
        <v>2000</v>
      </c>
      <c r="E45" s="634">
        <v>2001</v>
      </c>
      <c r="F45" s="634">
        <v>2002</v>
      </c>
      <c r="G45" s="634">
        <v>2003</v>
      </c>
      <c r="H45" s="634">
        <v>2004</v>
      </c>
      <c r="I45" s="634">
        <v>2005</v>
      </c>
      <c r="J45" s="634">
        <v>2006</v>
      </c>
      <c r="K45" s="634">
        <v>2007</v>
      </c>
      <c r="L45" s="634">
        <v>2008</v>
      </c>
      <c r="M45" s="634">
        <v>2009</v>
      </c>
      <c r="N45" s="634">
        <v>2010</v>
      </c>
      <c r="O45" s="634">
        <v>2011</v>
      </c>
      <c r="P45" s="634">
        <v>2012</v>
      </c>
      <c r="Q45" s="634">
        <v>2013</v>
      </c>
      <c r="R45" s="634">
        <v>2014</v>
      </c>
      <c r="S45" s="634">
        <v>2015</v>
      </c>
      <c r="T45" s="634">
        <v>2016</v>
      </c>
      <c r="U45" s="634">
        <v>2017</v>
      </c>
      <c r="V45" s="634">
        <v>2018</v>
      </c>
      <c r="W45" s="634">
        <v>2019</v>
      </c>
      <c r="X45" s="634">
        <v>2020</v>
      </c>
      <c r="Y45" s="634">
        <v>2021</v>
      </c>
      <c r="Z45" s="634">
        <v>2022</v>
      </c>
      <c r="AA45" s="634">
        <v>2023</v>
      </c>
      <c r="AB45" s="634">
        <v>2024</v>
      </c>
      <c r="AC45" s="634">
        <v>2025</v>
      </c>
      <c r="AD45" s="634">
        <v>2026</v>
      </c>
      <c r="AE45" s="634">
        <v>2027</v>
      </c>
      <c r="AF45" s="634">
        <v>2028</v>
      </c>
      <c r="AG45" s="634">
        <v>2029</v>
      </c>
      <c r="AH45" s="634">
        <v>2030</v>
      </c>
      <c r="AI45" s="634">
        <v>2031</v>
      </c>
      <c r="AJ45" s="634">
        <v>2032</v>
      </c>
      <c r="AK45" s="634">
        <v>2033</v>
      </c>
      <c r="AL45" s="634">
        <v>2034</v>
      </c>
      <c r="AM45" s="634">
        <v>2035</v>
      </c>
      <c r="AN45" s="634">
        <v>2036</v>
      </c>
      <c r="AO45" s="634">
        <v>2037</v>
      </c>
      <c r="AP45" s="634">
        <v>2038</v>
      </c>
      <c r="AQ45" s="634">
        <v>2039</v>
      </c>
      <c r="AR45" s="634">
        <v>2040</v>
      </c>
      <c r="AS45" s="634">
        <v>2041</v>
      </c>
      <c r="AT45" s="634">
        <v>2042</v>
      </c>
      <c r="AU45" s="634">
        <v>2043</v>
      </c>
      <c r="AV45" s="634">
        <v>2044</v>
      </c>
      <c r="AW45" s="634">
        <v>2045</v>
      </c>
      <c r="AX45" s="634">
        <v>2046</v>
      </c>
      <c r="AY45" s="634">
        <v>2047</v>
      </c>
      <c r="AZ45" s="634">
        <v>2048</v>
      </c>
      <c r="BA45" s="634">
        <v>2049</v>
      </c>
      <c r="BB45" s="634">
        <v>2050</v>
      </c>
      <c r="BC45" s="634">
        <v>2051</v>
      </c>
      <c r="BD45" s="634">
        <v>2052</v>
      </c>
      <c r="BE45" s="634">
        <v>2053</v>
      </c>
      <c r="BF45" s="634">
        <v>2054</v>
      </c>
      <c r="BG45" s="634">
        <v>2055</v>
      </c>
      <c r="BH45" s="634">
        <v>2056</v>
      </c>
      <c r="BI45" s="634">
        <v>2057</v>
      </c>
      <c r="BJ45" s="634">
        <v>2058</v>
      </c>
      <c r="BK45" s="634">
        <v>2059</v>
      </c>
      <c r="BL45" s="634">
        <v>2060</v>
      </c>
      <c r="BM45" s="634">
        <v>2061</v>
      </c>
      <c r="BN45" s="634">
        <v>2062</v>
      </c>
      <c r="BO45" s="634">
        <v>2063</v>
      </c>
      <c r="BP45" s="634">
        <v>2064</v>
      </c>
      <c r="BQ45" s="634">
        <v>2065</v>
      </c>
      <c r="BR45" s="634">
        <v>2066</v>
      </c>
      <c r="BS45" s="634">
        <v>2067</v>
      </c>
      <c r="BT45" s="634">
        <v>2068</v>
      </c>
      <c r="BU45" s="634">
        <v>2069</v>
      </c>
      <c r="BV45" s="635">
        <v>2070</v>
      </c>
    </row>
    <row r="46" spans="1:74" s="632" customFormat="1">
      <c r="B46" s="1745" t="s">
        <v>225</v>
      </c>
      <c r="C46" s="824" t="s">
        <v>185</v>
      </c>
      <c r="D46" s="666"/>
      <c r="E46" s="667"/>
      <c r="F46" s="667"/>
      <c r="G46" s="667"/>
      <c r="H46" s="667"/>
      <c r="I46" s="667"/>
      <c r="J46" s="667"/>
      <c r="K46" s="667"/>
      <c r="L46" s="667"/>
      <c r="M46" s="667"/>
      <c r="N46" s="667"/>
      <c r="O46" s="667"/>
      <c r="P46" s="667"/>
      <c r="Q46" s="667"/>
      <c r="R46" s="667"/>
      <c r="S46" s="667"/>
      <c r="T46" s="667">
        <v>0.31336149428903587</v>
      </c>
      <c r="U46" s="667">
        <v>0.31111277388499925</v>
      </c>
      <c r="V46" s="667">
        <v>0.30931203317772865</v>
      </c>
      <c r="W46" s="667">
        <v>0.30843534898923097</v>
      </c>
      <c r="X46" s="667">
        <v>0.30747379207020442</v>
      </c>
      <c r="Y46" s="667">
        <v>0.30602769343819064</v>
      </c>
      <c r="Z46" s="667">
        <v>0.30421089537071633</v>
      </c>
      <c r="AA46" s="667">
        <v>0.30321458842410165</v>
      </c>
      <c r="AB46" s="667">
        <v>0.30380991834638632</v>
      </c>
      <c r="AC46" s="667">
        <v>0.30332271421209372</v>
      </c>
      <c r="AD46" s="667">
        <v>0.30210414482738096</v>
      </c>
      <c r="AE46" s="667">
        <v>0.30107863476215557</v>
      </c>
      <c r="AF46" s="667">
        <v>0.30000219575813614</v>
      </c>
      <c r="AG46" s="667">
        <v>0.29912746759182957</v>
      </c>
      <c r="AH46" s="667">
        <v>0.29826375238739877</v>
      </c>
      <c r="AI46" s="667">
        <v>0.2974868838037632</v>
      </c>
      <c r="AJ46" s="667">
        <v>0.29673418008716224</v>
      </c>
      <c r="AK46" s="667">
        <v>0.29629907178316373</v>
      </c>
      <c r="AL46" s="667">
        <v>0.29587179682331649</v>
      </c>
      <c r="AM46" s="667">
        <v>0.29547212223217117</v>
      </c>
      <c r="AN46" s="667">
        <v>0.29509291470260929</v>
      </c>
      <c r="AO46" s="667">
        <v>0.29474334485951276</v>
      </c>
      <c r="AP46" s="667">
        <v>0.29442859362558282</v>
      </c>
      <c r="AQ46" s="667">
        <v>0.29408095609364077</v>
      </c>
      <c r="AR46" s="667">
        <v>0.29375950406143408</v>
      </c>
      <c r="AS46" s="667">
        <v>0.29344509061944968</v>
      </c>
      <c r="AT46" s="667">
        <v>0.29315816596830035</v>
      </c>
      <c r="AU46" s="667">
        <v>0.29290310250155521</v>
      </c>
      <c r="AV46" s="667">
        <v>0.29243741045297861</v>
      </c>
      <c r="AW46" s="667">
        <v>0.29201500399475866</v>
      </c>
      <c r="AX46" s="667">
        <v>0.29161658528757045</v>
      </c>
      <c r="AY46" s="667">
        <v>0.29123302667343742</v>
      </c>
      <c r="AZ46" s="667">
        <v>0.29083812313523538</v>
      </c>
      <c r="BA46" s="667">
        <v>0.29048192921016824</v>
      </c>
      <c r="BB46" s="667">
        <v>0.29013294861290712</v>
      </c>
      <c r="BC46" s="667">
        <v>0.28981063006469387</v>
      </c>
      <c r="BD46" s="667">
        <v>0.28948809033288536</v>
      </c>
      <c r="BE46" s="667">
        <v>0.28916809560013434</v>
      </c>
      <c r="BF46" s="667">
        <v>0.28888046756821134</v>
      </c>
      <c r="BG46" s="667">
        <v>0.28862413195457731</v>
      </c>
      <c r="BH46" s="667">
        <v>0.2883694868796966</v>
      </c>
      <c r="BI46" s="667">
        <v>0.28812486124538012</v>
      </c>
      <c r="BJ46" s="667">
        <v>0.28786461109538819</v>
      </c>
      <c r="BK46" s="667">
        <v>0.28756850848501248</v>
      </c>
      <c r="BL46" s="825">
        <v>0.28732018945994803</v>
      </c>
      <c r="BM46" s="825">
        <v>0.2870954963486459</v>
      </c>
      <c r="BN46" s="825">
        <v>0.28691490604183967</v>
      </c>
      <c r="BO46" s="825">
        <v>0.28709582018026952</v>
      </c>
      <c r="BP46" s="825">
        <v>0.28691856882807804</v>
      </c>
      <c r="BQ46" s="825">
        <v>0.28677575636029273</v>
      </c>
      <c r="BR46" s="825">
        <v>0.28665268971698393</v>
      </c>
      <c r="BS46" s="825">
        <v>0.28654760674747881</v>
      </c>
      <c r="BT46" s="825">
        <v>0.28643473972777811</v>
      </c>
      <c r="BU46" s="825">
        <v>0.28634025019678616</v>
      </c>
      <c r="BV46" s="811">
        <v>0.28626087400514977</v>
      </c>
    </row>
    <row r="47" spans="1:74" s="632" customFormat="1" ht="15.75" thickBot="1">
      <c r="B47" s="1730"/>
      <c r="C47" s="670" t="s">
        <v>186</v>
      </c>
      <c r="D47" s="826"/>
      <c r="E47" s="818"/>
      <c r="F47" s="818"/>
      <c r="G47" s="818"/>
      <c r="H47" s="818"/>
      <c r="I47" s="818"/>
      <c r="J47" s="818"/>
      <c r="K47" s="818"/>
      <c r="L47" s="818"/>
      <c r="M47" s="818"/>
      <c r="N47" s="818"/>
      <c r="O47" s="818"/>
      <c r="P47" s="818"/>
      <c r="Q47" s="818"/>
      <c r="R47" s="818"/>
      <c r="S47" s="818"/>
      <c r="T47" s="818">
        <v>0.31336149428903587</v>
      </c>
      <c r="U47" s="818">
        <v>0.31111277388499925</v>
      </c>
      <c r="V47" s="818">
        <v>0.30931203317772865</v>
      </c>
      <c r="W47" s="818">
        <v>0.30843534898923097</v>
      </c>
      <c r="X47" s="818">
        <v>0.30747379207020442</v>
      </c>
      <c r="Y47" s="818">
        <v>0.30602786587222169</v>
      </c>
      <c r="Z47" s="818">
        <v>0.30421143185318633</v>
      </c>
      <c r="AA47" s="818">
        <v>0.30412330717587144</v>
      </c>
      <c r="AB47" s="818">
        <v>0.30464717219805382</v>
      </c>
      <c r="AC47" s="818">
        <v>0.30422660667837353</v>
      </c>
      <c r="AD47" s="818">
        <v>0.30338388714809084</v>
      </c>
      <c r="AE47" s="818">
        <v>0.30273147055433758</v>
      </c>
      <c r="AF47" s="818">
        <v>0.30203961714153771</v>
      </c>
      <c r="AG47" s="818">
        <v>0.30154868258545336</v>
      </c>
      <c r="AH47" s="818">
        <v>0.30106140915134272</v>
      </c>
      <c r="AI47" s="818">
        <v>0.3005715761718335</v>
      </c>
      <c r="AJ47" s="818">
        <v>0.3001015949667975</v>
      </c>
      <c r="AK47" s="818">
        <v>0.29974548160138992</v>
      </c>
      <c r="AL47" s="818">
        <v>0.29939718398865356</v>
      </c>
      <c r="AM47" s="818">
        <v>0.29907742539892024</v>
      </c>
      <c r="AN47" s="818">
        <v>0.29877971335665071</v>
      </c>
      <c r="AO47" s="818">
        <v>0.29850894281237134</v>
      </c>
      <c r="AP47" s="818">
        <v>0.29826991304629991</v>
      </c>
      <c r="AQ47" s="818">
        <v>0.29799944136837514</v>
      </c>
      <c r="AR47" s="818">
        <v>0.29775596435084106</v>
      </c>
      <c r="AS47" s="818">
        <v>0.29751281615970199</v>
      </c>
      <c r="AT47" s="818">
        <v>0.29729967532257628</v>
      </c>
      <c r="AU47" s="818">
        <v>0.29711889568570399</v>
      </c>
      <c r="AV47" s="818">
        <v>0.29676290756008178</v>
      </c>
      <c r="AW47" s="818">
        <v>0.29644754206915763</v>
      </c>
      <c r="AX47" s="818">
        <v>0.2961526095629054</v>
      </c>
      <c r="AY47" s="818">
        <v>0.29586814496373737</v>
      </c>
      <c r="AZ47" s="818">
        <v>0.29556271764476122</v>
      </c>
      <c r="BA47" s="818">
        <v>0.29529287049053043</v>
      </c>
      <c r="BB47" s="818">
        <v>0.29503244778776694</v>
      </c>
      <c r="BC47" s="818">
        <v>0.29478927084817075</v>
      </c>
      <c r="BD47" s="818">
        <v>0.29454290722282689</v>
      </c>
      <c r="BE47" s="818">
        <v>0.29429281359810516</v>
      </c>
      <c r="BF47" s="818">
        <v>0.29406974552639376</v>
      </c>
      <c r="BG47" s="818">
        <v>0.29388281571892927</v>
      </c>
      <c r="BH47" s="818">
        <v>0.29368752836639367</v>
      </c>
      <c r="BI47" s="818">
        <v>0.29349495403234988</v>
      </c>
      <c r="BJ47" s="818">
        <v>0.29328325650670101</v>
      </c>
      <c r="BK47" s="818">
        <v>0.29302131244336577</v>
      </c>
      <c r="BL47" s="827">
        <v>0.29279984502621625</v>
      </c>
      <c r="BM47" s="827">
        <v>0.2926173413862081</v>
      </c>
      <c r="BN47" s="827">
        <v>0.29247691726938591</v>
      </c>
      <c r="BO47" s="827">
        <v>0.29271307751666814</v>
      </c>
      <c r="BP47" s="827">
        <v>0.29256989817815804</v>
      </c>
      <c r="BQ47" s="827">
        <v>0.29245402076411198</v>
      </c>
      <c r="BR47" s="827">
        <v>0.29236111325321162</v>
      </c>
      <c r="BS47" s="827">
        <v>0.29228423655963126</v>
      </c>
      <c r="BT47" s="827">
        <v>0.29220486439530252</v>
      </c>
      <c r="BU47" s="827">
        <v>0.29213750746624512</v>
      </c>
      <c r="BV47" s="819">
        <v>0.29208616530710041</v>
      </c>
    </row>
  </sheetData>
  <mergeCells count="3">
    <mergeCell ref="B5:B9"/>
    <mergeCell ref="B10:B14"/>
    <mergeCell ref="B46:B47"/>
  </mergeCells>
  <pageMargins left="0.7" right="0.7" top="0.75" bottom="0.75" header="0.3" footer="0.3"/>
  <pageSetup paperSize="9"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BY45"/>
  <sheetViews>
    <sheetView workbookViewId="0">
      <selection activeCell="A81" sqref="A81:N81"/>
    </sheetView>
  </sheetViews>
  <sheetFormatPr baseColWidth="10" defaultColWidth="10.85546875" defaultRowHeight="15"/>
  <cols>
    <col min="1" max="1" width="10.85546875" style="627"/>
    <col min="2" max="2" width="17.42578125" style="627" customWidth="1"/>
    <col min="3" max="3" width="13" style="627" customWidth="1"/>
    <col min="4" max="74" width="6.85546875" style="627" customWidth="1"/>
    <col min="75" max="16384" width="10.85546875" style="627"/>
  </cols>
  <sheetData>
    <row r="1" spans="1:77" ht="15.75">
      <c r="A1" s="612" t="s">
        <v>226</v>
      </c>
    </row>
    <row r="2" spans="1:77" ht="15.75">
      <c r="B2" s="628"/>
      <c r="U2" s="828"/>
      <c r="V2" s="828"/>
      <c r="W2" s="828"/>
      <c r="X2" s="828"/>
      <c r="Y2" s="828"/>
      <c r="Z2" s="828"/>
      <c r="AA2" s="828"/>
      <c r="AB2" s="828"/>
      <c r="AC2" s="828"/>
      <c r="AD2" s="828"/>
      <c r="AE2" s="828"/>
      <c r="AF2" s="828"/>
      <c r="AG2" s="828"/>
      <c r="AH2" s="828"/>
      <c r="AI2" s="828"/>
      <c r="AJ2" s="828"/>
      <c r="AK2" s="828"/>
      <c r="AL2" s="828"/>
    </row>
    <row r="3" spans="1:77" s="629" customFormat="1" ht="15.75" thickBot="1">
      <c r="C3" s="630"/>
      <c r="U3" s="631"/>
    </row>
    <row r="4" spans="1:77" s="632" customFormat="1" ht="15.75" thickBot="1">
      <c r="B4" s="829"/>
      <c r="C4" s="830"/>
      <c r="D4" s="633">
        <v>2000</v>
      </c>
      <c r="E4" s="634">
        <v>2001</v>
      </c>
      <c r="F4" s="634">
        <v>2002</v>
      </c>
      <c r="G4" s="634">
        <v>2003</v>
      </c>
      <c r="H4" s="634">
        <v>2004</v>
      </c>
      <c r="I4" s="634">
        <v>2005</v>
      </c>
      <c r="J4" s="634">
        <v>2006</v>
      </c>
      <c r="K4" s="634">
        <v>2007</v>
      </c>
      <c r="L4" s="634">
        <v>2008</v>
      </c>
      <c r="M4" s="634">
        <v>2009</v>
      </c>
      <c r="N4" s="634">
        <v>2010</v>
      </c>
      <c r="O4" s="634">
        <v>2011</v>
      </c>
      <c r="P4" s="634">
        <v>2012</v>
      </c>
      <c r="Q4" s="634">
        <v>2013</v>
      </c>
      <c r="R4" s="634">
        <v>2014</v>
      </c>
      <c r="S4" s="634">
        <v>2015</v>
      </c>
      <c r="T4" s="634">
        <v>2016</v>
      </c>
      <c r="U4" s="634">
        <v>2017</v>
      </c>
      <c r="V4" s="634">
        <v>2018</v>
      </c>
      <c r="W4" s="634">
        <v>2019</v>
      </c>
      <c r="X4" s="634">
        <v>2020</v>
      </c>
      <c r="Y4" s="634">
        <v>2021</v>
      </c>
      <c r="Z4" s="634">
        <v>2022</v>
      </c>
      <c r="AA4" s="634">
        <v>2023</v>
      </c>
      <c r="AB4" s="634">
        <v>2024</v>
      </c>
      <c r="AC4" s="634">
        <v>2025</v>
      </c>
      <c r="AD4" s="634">
        <v>2026</v>
      </c>
      <c r="AE4" s="634">
        <v>2027</v>
      </c>
      <c r="AF4" s="634">
        <v>2028</v>
      </c>
      <c r="AG4" s="634">
        <v>2029</v>
      </c>
      <c r="AH4" s="634">
        <v>2030</v>
      </c>
      <c r="AI4" s="634">
        <v>2031</v>
      </c>
      <c r="AJ4" s="634">
        <v>2032</v>
      </c>
      <c r="AK4" s="634">
        <v>2033</v>
      </c>
      <c r="AL4" s="634">
        <v>2034</v>
      </c>
      <c r="AM4" s="634">
        <v>2035</v>
      </c>
      <c r="AN4" s="634">
        <v>2036</v>
      </c>
      <c r="AO4" s="634">
        <v>2037</v>
      </c>
      <c r="AP4" s="634">
        <v>2038</v>
      </c>
      <c r="AQ4" s="634">
        <v>2039</v>
      </c>
      <c r="AR4" s="634">
        <v>2040</v>
      </c>
      <c r="AS4" s="634">
        <v>2041</v>
      </c>
      <c r="AT4" s="634">
        <v>2042</v>
      </c>
      <c r="AU4" s="634">
        <v>2043</v>
      </c>
      <c r="AV4" s="634">
        <v>2044</v>
      </c>
      <c r="AW4" s="634">
        <v>2045</v>
      </c>
      <c r="AX4" s="634">
        <v>2046</v>
      </c>
      <c r="AY4" s="634">
        <v>2047</v>
      </c>
      <c r="AZ4" s="634">
        <v>2048</v>
      </c>
      <c r="BA4" s="634">
        <v>2049</v>
      </c>
      <c r="BB4" s="634">
        <v>2050</v>
      </c>
      <c r="BC4" s="634">
        <v>2051</v>
      </c>
      <c r="BD4" s="634">
        <v>2052</v>
      </c>
      <c r="BE4" s="634">
        <v>2053</v>
      </c>
      <c r="BF4" s="634">
        <v>2054</v>
      </c>
      <c r="BG4" s="634">
        <v>2055</v>
      </c>
      <c r="BH4" s="634">
        <v>2056</v>
      </c>
      <c r="BI4" s="634">
        <v>2057</v>
      </c>
      <c r="BJ4" s="634">
        <v>2058</v>
      </c>
      <c r="BK4" s="634">
        <v>2059</v>
      </c>
      <c r="BL4" s="634">
        <v>2060</v>
      </c>
      <c r="BM4" s="634">
        <v>2061</v>
      </c>
      <c r="BN4" s="634">
        <v>2062</v>
      </c>
      <c r="BO4" s="634">
        <v>2063</v>
      </c>
      <c r="BP4" s="634">
        <v>2064</v>
      </c>
      <c r="BQ4" s="634">
        <v>2065</v>
      </c>
      <c r="BR4" s="634">
        <v>2066</v>
      </c>
      <c r="BS4" s="634">
        <v>2067</v>
      </c>
      <c r="BT4" s="634">
        <v>2068</v>
      </c>
      <c r="BU4" s="634">
        <v>2069</v>
      </c>
      <c r="BV4" s="635">
        <v>2070</v>
      </c>
    </row>
    <row r="5" spans="1:77" s="632" customFormat="1" ht="15" customHeight="1">
      <c r="B5" s="1718" t="s">
        <v>227</v>
      </c>
      <c r="C5" s="636" t="s">
        <v>183</v>
      </c>
      <c r="D5" s="637"/>
      <c r="E5" s="678"/>
      <c r="F5" s="678">
        <v>0.11974542503825418</v>
      </c>
      <c r="G5" s="678">
        <v>0.12249090665354861</v>
      </c>
      <c r="H5" s="678">
        <v>0.12269827324308456</v>
      </c>
      <c r="I5" s="678">
        <v>0.1223332198086457</v>
      </c>
      <c r="J5" s="678">
        <v>0.12282420534361584</v>
      </c>
      <c r="K5" s="678">
        <v>0.12315472855188847</v>
      </c>
      <c r="L5" s="678">
        <v>0.12322961912710624</v>
      </c>
      <c r="M5" s="678">
        <v>0.12776558301982396</v>
      </c>
      <c r="N5" s="678">
        <v>0.12570975859652414</v>
      </c>
      <c r="O5" s="678">
        <v>0.12790965284643477</v>
      </c>
      <c r="P5" s="678">
        <v>0.13087790016149364</v>
      </c>
      <c r="Q5" s="678">
        <v>0.13594689160736964</v>
      </c>
      <c r="R5" s="678">
        <v>0.138322643673257</v>
      </c>
      <c r="S5" s="678">
        <v>0.13782716975300283</v>
      </c>
      <c r="T5" s="678">
        <v>0.13829607196850346</v>
      </c>
      <c r="U5" s="678">
        <v>0.1376</v>
      </c>
      <c r="V5" s="678">
        <f>V6</f>
        <v>0.13669999999999999</v>
      </c>
      <c r="W5" s="678"/>
      <c r="X5" s="678"/>
      <c r="Y5" s="678"/>
      <c r="Z5" s="678"/>
      <c r="AA5" s="678"/>
      <c r="AB5" s="678"/>
      <c r="AC5" s="678"/>
      <c r="AD5" s="678"/>
      <c r="AE5" s="678"/>
      <c r="AF5" s="678"/>
      <c r="AG5" s="678"/>
      <c r="AH5" s="678"/>
      <c r="AI5" s="678"/>
      <c r="AJ5" s="678"/>
      <c r="AK5" s="678"/>
      <c r="AL5" s="678"/>
      <c r="AM5" s="678"/>
      <c r="AN5" s="678"/>
      <c r="AO5" s="678"/>
      <c r="AP5" s="678"/>
      <c r="AQ5" s="678"/>
      <c r="AR5" s="678"/>
      <c r="AS5" s="678"/>
      <c r="AT5" s="678"/>
      <c r="AU5" s="678"/>
      <c r="AV5" s="678"/>
      <c r="AW5" s="678"/>
      <c r="AX5" s="678"/>
      <c r="AY5" s="678"/>
      <c r="AZ5" s="678"/>
      <c r="BA5" s="678"/>
      <c r="BB5" s="678"/>
      <c r="BC5" s="678"/>
      <c r="BD5" s="678"/>
      <c r="BE5" s="678"/>
      <c r="BF5" s="678"/>
      <c r="BG5" s="678"/>
      <c r="BH5" s="678"/>
      <c r="BI5" s="678"/>
      <c r="BJ5" s="678"/>
      <c r="BK5" s="678"/>
      <c r="BL5" s="639"/>
      <c r="BM5" s="639"/>
      <c r="BN5" s="639"/>
      <c r="BO5" s="639"/>
      <c r="BP5" s="639"/>
      <c r="BQ5" s="639"/>
      <c r="BR5" s="639"/>
      <c r="BS5" s="831"/>
      <c r="BT5" s="678"/>
      <c r="BU5" s="832"/>
      <c r="BV5" s="833"/>
    </row>
    <row r="6" spans="1:77" s="632" customFormat="1">
      <c r="B6" s="1719"/>
      <c r="C6" s="641">
        <v>1.7999999999999999E-2</v>
      </c>
      <c r="D6" s="642"/>
      <c r="E6" s="643"/>
      <c r="F6" s="643"/>
      <c r="G6" s="643"/>
      <c r="H6" s="643"/>
      <c r="I6" s="643"/>
      <c r="J6" s="643"/>
      <c r="K6" s="643"/>
      <c r="L6" s="643"/>
      <c r="M6" s="643"/>
      <c r="N6" s="643"/>
      <c r="O6" s="643"/>
      <c r="P6" s="643"/>
      <c r="Q6" s="643"/>
      <c r="R6" s="643"/>
      <c r="S6" s="643"/>
      <c r="T6" s="643"/>
      <c r="U6" s="643"/>
      <c r="V6" s="643">
        <v>0.13669999999999999</v>
      </c>
      <c r="W6" s="834">
        <v>0.13679999999999998</v>
      </c>
      <c r="X6" s="834">
        <v>0.13579999999999998</v>
      </c>
      <c r="Y6" s="834">
        <v>0.13469999999999999</v>
      </c>
      <c r="Z6" s="834">
        <v>0.1336</v>
      </c>
      <c r="AA6" s="643">
        <v>0.1333</v>
      </c>
      <c r="AB6" s="643">
        <v>0.13349999999999998</v>
      </c>
      <c r="AC6" s="643">
        <v>0.13319999999999999</v>
      </c>
      <c r="AD6" s="643">
        <v>0.13299999999999998</v>
      </c>
      <c r="AE6" s="643">
        <v>0.13269999999999998</v>
      </c>
      <c r="AF6" s="643">
        <v>0.13249999999999998</v>
      </c>
      <c r="AG6" s="643">
        <v>0.13219999999999998</v>
      </c>
      <c r="AH6" s="643">
        <v>0.13189999999999999</v>
      </c>
      <c r="AI6" s="643">
        <v>0.13159999999999999</v>
      </c>
      <c r="AJ6" s="643">
        <v>0.1313</v>
      </c>
      <c r="AK6" s="643">
        <v>0.13109999999999999</v>
      </c>
      <c r="AL6" s="643">
        <v>0.13089999999999999</v>
      </c>
      <c r="AM6" s="643">
        <v>0.13069999999999998</v>
      </c>
      <c r="AN6" s="643">
        <v>0.13059999999999999</v>
      </c>
      <c r="AO6" s="643">
        <v>0.13039999999999999</v>
      </c>
      <c r="AP6" s="643">
        <v>0.1303</v>
      </c>
      <c r="AQ6" s="643">
        <v>0.13009999999999999</v>
      </c>
      <c r="AR6" s="643">
        <v>0.12989999999999999</v>
      </c>
      <c r="AS6" s="643">
        <v>0.1298</v>
      </c>
      <c r="AT6" s="643">
        <v>0.12969999999999998</v>
      </c>
      <c r="AU6" s="643">
        <v>0.12959999999999999</v>
      </c>
      <c r="AV6" s="643">
        <v>0.1293</v>
      </c>
      <c r="AW6" s="643">
        <v>0.12919999999999998</v>
      </c>
      <c r="AX6" s="643">
        <v>0.12899999999999998</v>
      </c>
      <c r="AY6" s="643">
        <v>0.1288</v>
      </c>
      <c r="AZ6" s="643">
        <v>0.12859999999999999</v>
      </c>
      <c r="BA6" s="643">
        <v>0.12839999999999999</v>
      </c>
      <c r="BB6" s="643">
        <v>0.1283</v>
      </c>
      <c r="BC6" s="643">
        <v>0.12809999999999999</v>
      </c>
      <c r="BD6" s="643">
        <v>0.128</v>
      </c>
      <c r="BE6" s="643">
        <v>0.12789999999999999</v>
      </c>
      <c r="BF6" s="643">
        <v>0.12769999999999998</v>
      </c>
      <c r="BG6" s="643">
        <v>0.12759999999999999</v>
      </c>
      <c r="BH6" s="643">
        <v>0.1275</v>
      </c>
      <c r="BI6" s="643">
        <v>0.12739999999999999</v>
      </c>
      <c r="BJ6" s="643">
        <v>0.1273</v>
      </c>
      <c r="BK6" s="643">
        <v>0.12709999999999999</v>
      </c>
      <c r="BL6" s="644">
        <v>0.127</v>
      </c>
      <c r="BM6" s="644">
        <v>0.12689999999999999</v>
      </c>
      <c r="BN6" s="644">
        <v>0.1268</v>
      </c>
      <c r="BO6" s="644">
        <v>0.12689999999999999</v>
      </c>
      <c r="BP6" s="644">
        <v>0.1268</v>
      </c>
      <c r="BQ6" s="644">
        <v>0.12669999999999998</v>
      </c>
      <c r="BR6" s="644">
        <v>0.12669999999999998</v>
      </c>
      <c r="BS6" s="644">
        <v>0.12659999999999999</v>
      </c>
      <c r="BT6" s="643">
        <v>0.12659999999999999</v>
      </c>
      <c r="BU6" s="643">
        <v>0.1265</v>
      </c>
      <c r="BV6" s="645">
        <v>0.1265</v>
      </c>
      <c r="BW6" s="835"/>
      <c r="BX6" s="820" t="str">
        <f>CONCATENATE("COR ",ROUND(C6*100,1)," %")</f>
        <v>COR 1,8 %</v>
      </c>
      <c r="BY6" s="835"/>
    </row>
    <row r="7" spans="1:77" s="632" customFormat="1">
      <c r="B7" s="1719"/>
      <c r="C7" s="641">
        <v>1.4999999999999999E-2</v>
      </c>
      <c r="D7" s="642"/>
      <c r="E7" s="643"/>
      <c r="F7" s="643"/>
      <c r="G7" s="643"/>
      <c r="H7" s="643"/>
      <c r="I7" s="643"/>
      <c r="J7" s="643"/>
      <c r="K7" s="643"/>
      <c r="L7" s="643"/>
      <c r="M7" s="643"/>
      <c r="N7" s="643"/>
      <c r="O7" s="643"/>
      <c r="P7" s="643"/>
      <c r="Q7" s="643"/>
      <c r="R7" s="643"/>
      <c r="S7" s="643"/>
      <c r="T7" s="643"/>
      <c r="U7" s="643"/>
      <c r="V7" s="643">
        <v>0.13669999999999999</v>
      </c>
      <c r="W7" s="834">
        <v>0.13679999999999998</v>
      </c>
      <c r="X7" s="834">
        <v>0.13579999999999998</v>
      </c>
      <c r="Y7" s="834">
        <v>0.13469999999999999</v>
      </c>
      <c r="Z7" s="834">
        <v>0.1336</v>
      </c>
      <c r="AA7" s="643">
        <v>0.1333</v>
      </c>
      <c r="AB7" s="643">
        <v>0.13349999999999998</v>
      </c>
      <c r="AC7" s="643">
        <v>0.1333</v>
      </c>
      <c r="AD7" s="643">
        <v>0.13299999999999998</v>
      </c>
      <c r="AE7" s="643">
        <v>0.1328</v>
      </c>
      <c r="AF7" s="643">
        <v>0.13249999999999998</v>
      </c>
      <c r="AG7" s="643">
        <v>0.1323</v>
      </c>
      <c r="AH7" s="643">
        <v>0.13189999999999999</v>
      </c>
      <c r="AI7" s="643">
        <v>0.13159999999999999</v>
      </c>
      <c r="AJ7" s="643">
        <v>0.13139999999999999</v>
      </c>
      <c r="AK7" s="643">
        <v>0.13119999999999998</v>
      </c>
      <c r="AL7" s="643">
        <v>0.13099999999999998</v>
      </c>
      <c r="AM7" s="643">
        <v>0.1308</v>
      </c>
      <c r="AN7" s="643">
        <v>0.13069999999999998</v>
      </c>
      <c r="AO7" s="643">
        <v>0.13049999999999998</v>
      </c>
      <c r="AP7" s="643">
        <v>0.13039999999999999</v>
      </c>
      <c r="AQ7" s="643">
        <v>0.13019999999999998</v>
      </c>
      <c r="AR7" s="643">
        <v>0.13009999999999999</v>
      </c>
      <c r="AS7" s="643">
        <v>0.12999999999999998</v>
      </c>
      <c r="AT7" s="643">
        <v>0.12989999999999999</v>
      </c>
      <c r="AU7" s="643">
        <v>0.12969999999999998</v>
      </c>
      <c r="AV7" s="643">
        <v>0.12959999999999999</v>
      </c>
      <c r="AW7" s="643">
        <v>0.12939999999999999</v>
      </c>
      <c r="AX7" s="643">
        <v>0.12919999999999998</v>
      </c>
      <c r="AY7" s="643">
        <v>0.12909999999999999</v>
      </c>
      <c r="AZ7" s="643">
        <v>0.12889999999999999</v>
      </c>
      <c r="BA7" s="643">
        <v>0.12869999999999998</v>
      </c>
      <c r="BB7" s="643">
        <v>0.12859999999999999</v>
      </c>
      <c r="BC7" s="643">
        <v>0.12849999999999998</v>
      </c>
      <c r="BD7" s="643">
        <v>0.1283</v>
      </c>
      <c r="BE7" s="643">
        <v>0.12819999999999998</v>
      </c>
      <c r="BF7" s="643">
        <v>0.12809999999999999</v>
      </c>
      <c r="BG7" s="643">
        <v>0.128</v>
      </c>
      <c r="BH7" s="643">
        <v>0.12789999999999999</v>
      </c>
      <c r="BI7" s="643">
        <v>0.1278</v>
      </c>
      <c r="BJ7" s="643">
        <v>0.12769999999999998</v>
      </c>
      <c r="BK7" s="643">
        <v>0.12759999999999999</v>
      </c>
      <c r="BL7" s="644">
        <v>0.12739999999999999</v>
      </c>
      <c r="BM7" s="644">
        <v>0.1273</v>
      </c>
      <c r="BN7" s="644">
        <v>0.1273</v>
      </c>
      <c r="BO7" s="644">
        <v>0.12739999999999999</v>
      </c>
      <c r="BP7" s="644">
        <v>0.1273</v>
      </c>
      <c r="BQ7" s="644">
        <v>0.12719999999999998</v>
      </c>
      <c r="BR7" s="644">
        <v>0.12719999999999998</v>
      </c>
      <c r="BS7" s="644">
        <v>0.12709999999999999</v>
      </c>
      <c r="BT7" s="643">
        <v>0.12709999999999999</v>
      </c>
      <c r="BU7" s="643">
        <v>0.127</v>
      </c>
      <c r="BV7" s="645">
        <v>0.127</v>
      </c>
      <c r="BW7" s="835"/>
      <c r="BX7" s="820" t="str">
        <f t="shared" ref="BX7:BX9" si="0">CONCATENATE("COR ",ROUND(C7*100,1)," %")</f>
        <v>COR 1,5 %</v>
      </c>
    </row>
    <row r="8" spans="1:77" s="632" customFormat="1">
      <c r="B8" s="1719"/>
      <c r="C8" s="641">
        <v>1.2999999999999999E-2</v>
      </c>
      <c r="D8" s="642"/>
      <c r="E8" s="643"/>
      <c r="F8" s="643"/>
      <c r="G8" s="643"/>
      <c r="H8" s="643"/>
      <c r="I8" s="643"/>
      <c r="J8" s="643"/>
      <c r="K8" s="643"/>
      <c r="L8" s="643"/>
      <c r="M8" s="643"/>
      <c r="N8" s="643"/>
      <c r="O8" s="643"/>
      <c r="P8" s="643"/>
      <c r="Q8" s="643"/>
      <c r="R8" s="643"/>
      <c r="S8" s="643"/>
      <c r="T8" s="643"/>
      <c r="U8" s="643"/>
      <c r="V8" s="643">
        <v>0.13669999999999999</v>
      </c>
      <c r="W8" s="834">
        <v>0.13679999999999998</v>
      </c>
      <c r="X8" s="834">
        <v>0.13579999999999998</v>
      </c>
      <c r="Y8" s="834">
        <v>0.13469999999999999</v>
      </c>
      <c r="Z8" s="834">
        <v>0.1336</v>
      </c>
      <c r="AA8" s="643">
        <v>0.1333</v>
      </c>
      <c r="AB8" s="643">
        <v>0.13349999999999998</v>
      </c>
      <c r="AC8" s="643">
        <v>0.13319999999999999</v>
      </c>
      <c r="AD8" s="643">
        <v>0.13289999999999999</v>
      </c>
      <c r="AE8" s="643">
        <v>0.13269999999999998</v>
      </c>
      <c r="AF8" s="643">
        <v>0.13249999999999998</v>
      </c>
      <c r="AG8" s="643">
        <v>0.13219999999999998</v>
      </c>
      <c r="AH8" s="643">
        <v>0.13189999999999999</v>
      </c>
      <c r="AI8" s="643">
        <v>0.13169999999999998</v>
      </c>
      <c r="AJ8" s="643">
        <v>0.13139999999999999</v>
      </c>
      <c r="AK8" s="643">
        <v>0.13119999999999998</v>
      </c>
      <c r="AL8" s="643">
        <v>0.13109999999999999</v>
      </c>
      <c r="AM8" s="643">
        <v>0.13089999999999999</v>
      </c>
      <c r="AN8" s="643">
        <v>0.1308</v>
      </c>
      <c r="AO8" s="643">
        <v>0.13059999999999999</v>
      </c>
      <c r="AP8" s="643">
        <v>0.13049999999999998</v>
      </c>
      <c r="AQ8" s="643">
        <v>0.13039999999999999</v>
      </c>
      <c r="AR8" s="643">
        <v>0.13019999999999998</v>
      </c>
      <c r="AS8" s="643">
        <v>0.13009999999999999</v>
      </c>
      <c r="AT8" s="643">
        <v>0.12999999999999998</v>
      </c>
      <c r="AU8" s="643">
        <v>0.12989999999999999</v>
      </c>
      <c r="AV8" s="643">
        <v>0.12969999999999998</v>
      </c>
      <c r="AW8" s="643">
        <v>0.12959999999999999</v>
      </c>
      <c r="AX8" s="643">
        <v>0.12939999999999999</v>
      </c>
      <c r="AY8" s="643">
        <v>0.1293</v>
      </c>
      <c r="AZ8" s="643">
        <v>0.12909999999999999</v>
      </c>
      <c r="BA8" s="643">
        <v>0.12899999999999998</v>
      </c>
      <c r="BB8" s="643">
        <v>0.12889999999999999</v>
      </c>
      <c r="BC8" s="643">
        <v>0.12869999999999998</v>
      </c>
      <c r="BD8" s="643">
        <v>0.12859999999999999</v>
      </c>
      <c r="BE8" s="643">
        <v>0.12849999999999998</v>
      </c>
      <c r="BF8" s="643">
        <v>0.12839999999999999</v>
      </c>
      <c r="BG8" s="643">
        <v>0.1283</v>
      </c>
      <c r="BH8" s="643">
        <v>0.12819999999999998</v>
      </c>
      <c r="BI8" s="643">
        <v>0.12809999999999999</v>
      </c>
      <c r="BJ8" s="643">
        <v>0.128</v>
      </c>
      <c r="BK8" s="643">
        <v>0.12789999999999999</v>
      </c>
      <c r="BL8" s="644">
        <v>0.1278</v>
      </c>
      <c r="BM8" s="644">
        <v>0.12769999999999998</v>
      </c>
      <c r="BN8" s="644">
        <v>0.12759999999999999</v>
      </c>
      <c r="BO8" s="644">
        <v>0.12769999999999998</v>
      </c>
      <c r="BP8" s="644">
        <v>0.12759999999999999</v>
      </c>
      <c r="BQ8" s="644">
        <v>0.12759999999999999</v>
      </c>
      <c r="BR8" s="644">
        <v>0.1275</v>
      </c>
      <c r="BS8" s="644">
        <v>0.1275</v>
      </c>
      <c r="BT8" s="643">
        <v>0.12739999999999999</v>
      </c>
      <c r="BU8" s="643">
        <v>0.12739999999999999</v>
      </c>
      <c r="BV8" s="645">
        <v>0.12739999999999999</v>
      </c>
      <c r="BW8" s="835"/>
      <c r="BX8" s="820" t="str">
        <f t="shared" si="0"/>
        <v>COR 1,3 %</v>
      </c>
    </row>
    <row r="9" spans="1:77" s="632" customFormat="1" ht="15.75" thickBot="1">
      <c r="B9" s="1720"/>
      <c r="C9" s="646">
        <v>0.01</v>
      </c>
      <c r="D9" s="647"/>
      <c r="E9" s="648"/>
      <c r="F9" s="648"/>
      <c r="G9" s="648"/>
      <c r="H9" s="648"/>
      <c r="I9" s="648"/>
      <c r="J9" s="648"/>
      <c r="K9" s="648"/>
      <c r="L9" s="648"/>
      <c r="M9" s="648"/>
      <c r="N9" s="648"/>
      <c r="O9" s="648"/>
      <c r="P9" s="648"/>
      <c r="Q9" s="648"/>
      <c r="R9" s="648"/>
      <c r="S9" s="648"/>
      <c r="T9" s="648"/>
      <c r="U9" s="648"/>
      <c r="V9" s="648">
        <v>0.13669999999999999</v>
      </c>
      <c r="W9" s="836">
        <v>0.13679999999999998</v>
      </c>
      <c r="X9" s="836">
        <v>0.13579999999999998</v>
      </c>
      <c r="Y9" s="836">
        <v>0.13469999999999999</v>
      </c>
      <c r="Z9" s="836">
        <v>0.1336</v>
      </c>
      <c r="AA9" s="648">
        <v>0.13339999999999999</v>
      </c>
      <c r="AB9" s="648">
        <v>0.13349999999999998</v>
      </c>
      <c r="AC9" s="648">
        <v>0.1333</v>
      </c>
      <c r="AD9" s="648">
        <v>0.13299999999999998</v>
      </c>
      <c r="AE9" s="648">
        <v>0.1328</v>
      </c>
      <c r="AF9" s="648">
        <v>0.1326</v>
      </c>
      <c r="AG9" s="648">
        <v>0.13239999999999999</v>
      </c>
      <c r="AH9" s="648">
        <v>0.1321</v>
      </c>
      <c r="AI9" s="648">
        <v>0.1318</v>
      </c>
      <c r="AJ9" s="648">
        <v>0.13159999999999999</v>
      </c>
      <c r="AK9" s="648">
        <v>0.13139999999999999</v>
      </c>
      <c r="AL9" s="648">
        <v>0.1313</v>
      </c>
      <c r="AM9" s="648">
        <v>0.13109999999999999</v>
      </c>
      <c r="AN9" s="648">
        <v>0.13099999999999998</v>
      </c>
      <c r="AO9" s="648">
        <v>0.13089999999999999</v>
      </c>
      <c r="AP9" s="648">
        <v>0.1308</v>
      </c>
      <c r="AQ9" s="648">
        <v>0.13069999999999998</v>
      </c>
      <c r="AR9" s="648">
        <v>0.13059999999999999</v>
      </c>
      <c r="AS9" s="648">
        <v>0.13049999999999998</v>
      </c>
      <c r="AT9" s="648">
        <v>0.1303</v>
      </c>
      <c r="AU9" s="648">
        <v>0.1303</v>
      </c>
      <c r="AV9" s="648">
        <v>0.13009999999999999</v>
      </c>
      <c r="AW9" s="648">
        <v>0.12999999999999998</v>
      </c>
      <c r="AX9" s="648">
        <v>0.12989999999999999</v>
      </c>
      <c r="AY9" s="648">
        <v>0.1298</v>
      </c>
      <c r="AZ9" s="648">
        <v>0.12959999999999999</v>
      </c>
      <c r="BA9" s="648">
        <v>0.12949999999999998</v>
      </c>
      <c r="BB9" s="648">
        <v>0.12939999999999999</v>
      </c>
      <c r="BC9" s="648">
        <v>0.1293</v>
      </c>
      <c r="BD9" s="648">
        <v>0.12919999999999998</v>
      </c>
      <c r="BE9" s="648">
        <v>0.12909999999999999</v>
      </c>
      <c r="BF9" s="648">
        <v>0.12899999999999998</v>
      </c>
      <c r="BG9" s="648">
        <v>0.12889999999999999</v>
      </c>
      <c r="BH9" s="648">
        <v>0.1288</v>
      </c>
      <c r="BI9" s="648">
        <v>0.1288</v>
      </c>
      <c r="BJ9" s="648">
        <v>0.12869999999999998</v>
      </c>
      <c r="BK9" s="648">
        <v>0.12859999999999999</v>
      </c>
      <c r="BL9" s="649">
        <v>0.12849999999999998</v>
      </c>
      <c r="BM9" s="649">
        <v>0.12839999999999999</v>
      </c>
      <c r="BN9" s="649">
        <v>0.1283</v>
      </c>
      <c r="BO9" s="649">
        <v>0.12839999999999999</v>
      </c>
      <c r="BP9" s="649">
        <v>0.12839999999999999</v>
      </c>
      <c r="BQ9" s="649">
        <v>0.1283</v>
      </c>
      <c r="BR9" s="649">
        <v>0.1283</v>
      </c>
      <c r="BS9" s="649">
        <v>0.1283</v>
      </c>
      <c r="BT9" s="648">
        <v>0.12819999999999998</v>
      </c>
      <c r="BU9" s="648">
        <v>0.12819999999999998</v>
      </c>
      <c r="BV9" s="650">
        <v>0.12819999999999998</v>
      </c>
      <c r="BW9" s="835"/>
      <c r="BX9" s="820" t="str">
        <f t="shared" si="0"/>
        <v>COR 1 %</v>
      </c>
    </row>
    <row r="10" spans="1:77" s="632" customFormat="1" ht="15" customHeight="1">
      <c r="B10" s="1718" t="s">
        <v>228</v>
      </c>
      <c r="C10" s="837">
        <v>1.7999999999999999E-2</v>
      </c>
      <c r="D10" s="637"/>
      <c r="E10" s="678"/>
      <c r="F10" s="678"/>
      <c r="G10" s="678"/>
      <c r="H10" s="678"/>
      <c r="I10" s="678"/>
      <c r="J10" s="678"/>
      <c r="K10" s="678"/>
      <c r="L10" s="678"/>
      <c r="M10" s="678"/>
      <c r="N10" s="678"/>
      <c r="O10" s="678"/>
      <c r="P10" s="678"/>
      <c r="Q10" s="678"/>
      <c r="R10" s="678"/>
      <c r="S10" s="678"/>
      <c r="T10" s="678"/>
      <c r="U10" s="678"/>
      <c r="V10" s="678">
        <v>0.13667482079662954</v>
      </c>
      <c r="W10" s="838">
        <v>0.13558544761608621</v>
      </c>
      <c r="X10" s="838">
        <v>0.13498525531324243</v>
      </c>
      <c r="Y10" s="838">
        <v>0.13444745876828779</v>
      </c>
      <c r="Z10" s="838">
        <v>0.13463955793914187</v>
      </c>
      <c r="AA10" s="678">
        <v>0.13472516172248897</v>
      </c>
      <c r="AB10" s="678">
        <v>0.13480885829423747</v>
      </c>
      <c r="AC10" s="678">
        <v>0.13442474588669781</v>
      </c>
      <c r="AD10" s="678">
        <v>0.1340311606034037</v>
      </c>
      <c r="AE10" s="678">
        <v>0.13368444461177889</v>
      </c>
      <c r="AF10" s="678">
        <v>0.13332244217522674</v>
      </c>
      <c r="AG10" s="678">
        <v>0.13291924106566899</v>
      </c>
      <c r="AH10" s="678">
        <v>0.13246394799271102</v>
      </c>
      <c r="AI10" s="678">
        <v>0.13197973637702809</v>
      </c>
      <c r="AJ10" s="678">
        <v>0.13152168130930725</v>
      </c>
      <c r="AK10" s="678">
        <v>0.13115799427999203</v>
      </c>
      <c r="AL10" s="678">
        <v>0.13078814510488007</v>
      </c>
      <c r="AM10" s="678">
        <v>0.13042001990376184</v>
      </c>
      <c r="AN10" s="678">
        <v>0.13003755695676036</v>
      </c>
      <c r="AO10" s="678">
        <v>0.12965196479415442</v>
      </c>
      <c r="AP10" s="678">
        <v>0.12925070707909966</v>
      </c>
      <c r="AQ10" s="678">
        <v>0.12884050686756929</v>
      </c>
      <c r="AR10" s="678">
        <v>0.12844753926357025</v>
      </c>
      <c r="AS10" s="678">
        <v>0.12806411702825832</v>
      </c>
      <c r="AT10" s="678">
        <v>0.12766487000340337</v>
      </c>
      <c r="AU10" s="678">
        <v>0.12729855623466005</v>
      </c>
      <c r="AV10" s="678">
        <v>0.12690969193881632</v>
      </c>
      <c r="AW10" s="678">
        <v>0.12653027653799756</v>
      </c>
      <c r="AX10" s="678">
        <v>0.12616519333057655</v>
      </c>
      <c r="AY10" s="678">
        <v>0.12582133384881522</v>
      </c>
      <c r="AZ10" s="678">
        <v>0.12546794423655133</v>
      </c>
      <c r="BA10" s="678">
        <v>0.12515042250004785</v>
      </c>
      <c r="BB10" s="678">
        <v>0.12482003776931272</v>
      </c>
      <c r="BC10" s="678">
        <v>0.12449806697359801</v>
      </c>
      <c r="BD10" s="678">
        <v>0.12418062403775165</v>
      </c>
      <c r="BE10" s="678">
        <v>0.12385944712230895</v>
      </c>
      <c r="BF10" s="678">
        <v>0.12359417544973761</v>
      </c>
      <c r="BG10" s="678">
        <v>0.12335921680789556</v>
      </c>
      <c r="BH10" s="678">
        <v>0.12313791675737902</v>
      </c>
      <c r="BI10" s="678">
        <v>0.122933360114338</v>
      </c>
      <c r="BJ10" s="678">
        <v>0.12273377757509259</v>
      </c>
      <c r="BK10" s="678">
        <v>0.12252665538241865</v>
      </c>
      <c r="BL10" s="639">
        <v>0.12235208334852302</v>
      </c>
      <c r="BM10" s="639">
        <v>0.12220026640549272</v>
      </c>
      <c r="BN10" s="639">
        <v>0.12207399025203176</v>
      </c>
      <c r="BO10" s="639">
        <v>0.12210203435704378</v>
      </c>
      <c r="BP10" s="639">
        <v>0.12198802827879496</v>
      </c>
      <c r="BQ10" s="639">
        <v>0.12188106004583014</v>
      </c>
      <c r="BR10" s="639">
        <v>0.12177683163555926</v>
      </c>
      <c r="BS10" s="831">
        <v>0.12169994540860053</v>
      </c>
      <c r="BT10" s="678">
        <v>0.1216374671587519</v>
      </c>
      <c r="BU10" s="643">
        <v>0.12157747892950252</v>
      </c>
      <c r="BV10" s="645">
        <v>0.12155048795976278</v>
      </c>
      <c r="BX10" s="820" t="str">
        <f>CONCATENATE("CCSS ",ROUND(C10*100,1)," %")</f>
        <v>CCSS 1,8 %</v>
      </c>
    </row>
    <row r="11" spans="1:77" s="632" customFormat="1">
      <c r="B11" s="1719"/>
      <c r="C11" s="641">
        <v>1.4999999999999999E-2</v>
      </c>
      <c r="D11" s="642"/>
      <c r="E11" s="643"/>
      <c r="F11" s="643"/>
      <c r="G11" s="643"/>
      <c r="H11" s="643"/>
      <c r="I11" s="643"/>
      <c r="J11" s="643"/>
      <c r="K11" s="643"/>
      <c r="L11" s="643"/>
      <c r="M11" s="643"/>
      <c r="N11" s="643"/>
      <c r="O11" s="643"/>
      <c r="P11" s="643"/>
      <c r="Q11" s="643"/>
      <c r="R11" s="643"/>
      <c r="S11" s="643"/>
      <c r="T11" s="643"/>
      <c r="U11" s="643"/>
      <c r="V11" s="643">
        <v>0.13667482079662954</v>
      </c>
      <c r="W11" s="834">
        <v>0.1355854958421249</v>
      </c>
      <c r="X11" s="834">
        <v>0.13498533219252393</v>
      </c>
      <c r="Y11" s="834">
        <v>0.13444755247236601</v>
      </c>
      <c r="Z11" s="834">
        <v>0.13402164911282402</v>
      </c>
      <c r="AA11" s="643">
        <v>0.13477026121198216</v>
      </c>
      <c r="AB11" s="643">
        <v>0.13485099954494084</v>
      </c>
      <c r="AC11" s="643">
        <v>0.13454278839414943</v>
      </c>
      <c r="AD11" s="643">
        <v>0.13417881741310933</v>
      </c>
      <c r="AE11" s="643">
        <v>0.13386439575551765</v>
      </c>
      <c r="AF11" s="643">
        <v>0.13354617483451767</v>
      </c>
      <c r="AG11" s="643">
        <v>0.13320853864391199</v>
      </c>
      <c r="AH11" s="643">
        <v>0.13280126588977559</v>
      </c>
      <c r="AI11" s="643">
        <v>0.13237027424940803</v>
      </c>
      <c r="AJ11" s="643">
        <v>0.13196993144826746</v>
      </c>
      <c r="AK11" s="643">
        <v>0.13165838575952929</v>
      </c>
      <c r="AL11" s="643">
        <v>0.13134059782390986</v>
      </c>
      <c r="AM11" s="643">
        <v>0.13102011195635865</v>
      </c>
      <c r="AN11" s="643">
        <v>0.13067707869591458</v>
      </c>
      <c r="AO11" s="643">
        <v>0.13033011786064336</v>
      </c>
      <c r="AP11" s="643">
        <v>0.12997562439836224</v>
      </c>
      <c r="AQ11" s="643">
        <v>0.12959879694872134</v>
      </c>
      <c r="AR11" s="643">
        <v>0.12923234817970453</v>
      </c>
      <c r="AS11" s="643">
        <v>0.12887281245774806</v>
      </c>
      <c r="AT11" s="643">
        <v>0.12849778340123016</v>
      </c>
      <c r="AU11" s="643">
        <v>0.12814949171849827</v>
      </c>
      <c r="AV11" s="643">
        <v>0.12777206266070665</v>
      </c>
      <c r="AW11" s="643">
        <v>0.12740086814921234</v>
      </c>
      <c r="AX11" s="643">
        <v>0.12704122684659008</v>
      </c>
      <c r="AY11" s="643">
        <v>0.12670049391510882</v>
      </c>
      <c r="AZ11" s="643">
        <v>0.12634832343552471</v>
      </c>
      <c r="BA11" s="643">
        <v>0.12603274146394947</v>
      </c>
      <c r="BB11" s="643">
        <v>0.12570150725861776</v>
      </c>
      <c r="BC11" s="643">
        <v>0.12538455428719297</v>
      </c>
      <c r="BD11" s="643">
        <v>0.12506734395120608</v>
      </c>
      <c r="BE11" s="643">
        <v>0.12475248849902729</v>
      </c>
      <c r="BF11" s="643">
        <v>0.12449244007687311</v>
      </c>
      <c r="BG11" s="643">
        <v>0.1242663658207438</v>
      </c>
      <c r="BH11" s="643">
        <v>0.12405404529693853</v>
      </c>
      <c r="BI11" s="643">
        <v>0.12387191500310445</v>
      </c>
      <c r="BJ11" s="643">
        <v>0.12367814831802322</v>
      </c>
      <c r="BK11" s="643">
        <v>0.12349057884745239</v>
      </c>
      <c r="BL11" s="644">
        <v>0.12331741699052273</v>
      </c>
      <c r="BM11" s="644">
        <v>0.12316900851555666</v>
      </c>
      <c r="BN11" s="644">
        <v>0.12304448544423285</v>
      </c>
      <c r="BO11" s="644">
        <v>0.12307674566166703</v>
      </c>
      <c r="BP11" s="644">
        <v>0.12296436461516377</v>
      </c>
      <c r="BQ11" s="644">
        <v>0.12285980869873815</v>
      </c>
      <c r="BR11" s="644">
        <v>0.12275942656983016</v>
      </c>
      <c r="BS11" s="644">
        <v>0.12268447313589323</v>
      </c>
      <c r="BT11" s="643">
        <v>0.12262401712085477</v>
      </c>
      <c r="BU11" s="643">
        <v>0.12256607149677778</v>
      </c>
      <c r="BV11" s="645">
        <v>0.12254391607415518</v>
      </c>
      <c r="BW11" s="835"/>
      <c r="BX11" s="820" t="str">
        <f t="shared" ref="BX11:BX13" si="1">CONCATENATE("CCSS ",ROUND(C11*100,1)," %")</f>
        <v>CCSS 1,5 %</v>
      </c>
    </row>
    <row r="12" spans="1:77" s="632" customFormat="1">
      <c r="B12" s="1719"/>
      <c r="C12" s="641">
        <v>1.2999999999999999E-2</v>
      </c>
      <c r="D12" s="642"/>
      <c r="E12" s="643"/>
      <c r="F12" s="643"/>
      <c r="G12" s="643"/>
      <c r="H12" s="643"/>
      <c r="I12" s="643"/>
      <c r="J12" s="643"/>
      <c r="K12" s="643"/>
      <c r="L12" s="643"/>
      <c r="M12" s="643"/>
      <c r="N12" s="643"/>
      <c r="O12" s="643"/>
      <c r="P12" s="643"/>
      <c r="Q12" s="643"/>
      <c r="R12" s="643"/>
      <c r="S12" s="643"/>
      <c r="T12" s="643"/>
      <c r="U12" s="643"/>
      <c r="V12" s="643">
        <v>0.13667482079662954</v>
      </c>
      <c r="W12" s="834">
        <v>0.13558544761608621</v>
      </c>
      <c r="X12" s="834">
        <v>0.13498525531324243</v>
      </c>
      <c r="Y12" s="834">
        <v>0.13444785056589545</v>
      </c>
      <c r="Z12" s="834">
        <v>0.13463959886822213</v>
      </c>
      <c r="AA12" s="643">
        <v>0.13477640807923746</v>
      </c>
      <c r="AB12" s="643">
        <v>0.1349018379779495</v>
      </c>
      <c r="AC12" s="643">
        <v>0.134575480806543</v>
      </c>
      <c r="AD12" s="643">
        <v>0.13425483804173868</v>
      </c>
      <c r="AE12" s="643">
        <v>0.13397576953351306</v>
      </c>
      <c r="AF12" s="643">
        <v>0.13370162278342992</v>
      </c>
      <c r="AG12" s="643">
        <v>0.13339171716059742</v>
      </c>
      <c r="AH12" s="643">
        <v>0.13303588942658978</v>
      </c>
      <c r="AI12" s="643">
        <v>0.13266128036908029</v>
      </c>
      <c r="AJ12" s="643">
        <v>0.13230434596357565</v>
      </c>
      <c r="AK12" s="643">
        <v>0.13204999724216707</v>
      </c>
      <c r="AL12" s="643">
        <v>0.13177492371428137</v>
      </c>
      <c r="AM12" s="643">
        <v>0.13149119369945605</v>
      </c>
      <c r="AN12" s="643">
        <v>0.13118750104266214</v>
      </c>
      <c r="AO12" s="643">
        <v>0.13087076038893347</v>
      </c>
      <c r="AP12" s="643">
        <v>0.13055433333900718</v>
      </c>
      <c r="AQ12" s="643">
        <v>0.13020765347159444</v>
      </c>
      <c r="AR12" s="643">
        <v>0.12986389084193048</v>
      </c>
      <c r="AS12" s="643">
        <v>0.12952834095214061</v>
      </c>
      <c r="AT12" s="643">
        <v>0.12917901782801994</v>
      </c>
      <c r="AU12" s="643">
        <v>0.12884349157161207</v>
      </c>
      <c r="AV12" s="643">
        <v>0.12849241537103329</v>
      </c>
      <c r="AW12" s="643">
        <v>0.12813936362890346</v>
      </c>
      <c r="AX12" s="643">
        <v>0.12779162584585785</v>
      </c>
      <c r="AY12" s="643">
        <v>0.12746737447404416</v>
      </c>
      <c r="AZ12" s="643">
        <v>0.1271282937440627</v>
      </c>
      <c r="BA12" s="643">
        <v>0.12681647614372757</v>
      </c>
      <c r="BB12" s="643">
        <v>0.12650447376564164</v>
      </c>
      <c r="BC12" s="643">
        <v>0.12619796334105099</v>
      </c>
      <c r="BD12" s="643">
        <v>0.12589013479601613</v>
      </c>
      <c r="BE12" s="643">
        <v>0.12558323667670815</v>
      </c>
      <c r="BF12" s="643">
        <v>0.12532590016982106</v>
      </c>
      <c r="BG12" s="643">
        <v>0.12510725527185287</v>
      </c>
      <c r="BH12" s="643">
        <v>0.12491187682494151</v>
      </c>
      <c r="BI12" s="643">
        <v>0.12474108801080853</v>
      </c>
      <c r="BJ12" s="643">
        <v>0.12454239437481204</v>
      </c>
      <c r="BK12" s="643">
        <v>0.12435186697016375</v>
      </c>
      <c r="BL12" s="644">
        <v>0.12417267376706637</v>
      </c>
      <c r="BM12" s="644">
        <v>0.12401741368917087</v>
      </c>
      <c r="BN12" s="644">
        <v>0.12389423933419105</v>
      </c>
      <c r="BO12" s="644">
        <v>0.12392839775354643</v>
      </c>
      <c r="BP12" s="644">
        <v>0.12381832887125475</v>
      </c>
      <c r="BQ12" s="644">
        <v>0.12371352235699337</v>
      </c>
      <c r="BR12" s="644">
        <v>0.12361749930736367</v>
      </c>
      <c r="BS12" s="644">
        <v>0.12354511513676503</v>
      </c>
      <c r="BT12" s="643">
        <v>0.12349445993010399</v>
      </c>
      <c r="BU12" s="643">
        <v>0.12343883804647439</v>
      </c>
      <c r="BV12" s="645">
        <v>0.12341530164144106</v>
      </c>
      <c r="BW12" s="835"/>
      <c r="BX12" s="820" t="str">
        <f t="shared" si="1"/>
        <v>CCSS 1,3 %</v>
      </c>
    </row>
    <row r="13" spans="1:77" s="632" customFormat="1" ht="15.75" thickBot="1">
      <c r="B13" s="1720"/>
      <c r="C13" s="646">
        <v>0.01</v>
      </c>
      <c r="D13" s="647"/>
      <c r="E13" s="648"/>
      <c r="F13" s="648"/>
      <c r="G13" s="648"/>
      <c r="H13" s="648"/>
      <c r="I13" s="648"/>
      <c r="J13" s="648"/>
      <c r="K13" s="648"/>
      <c r="L13" s="648"/>
      <c r="M13" s="648"/>
      <c r="N13" s="648"/>
      <c r="O13" s="648"/>
      <c r="P13" s="648"/>
      <c r="Q13" s="648"/>
      <c r="R13" s="648"/>
      <c r="S13" s="648"/>
      <c r="T13" s="648"/>
      <c r="U13" s="648"/>
      <c r="V13" s="648">
        <v>0.13667482079662954</v>
      </c>
      <c r="W13" s="836">
        <v>0.13558544761608621</v>
      </c>
      <c r="X13" s="836">
        <v>0.13498525531324243</v>
      </c>
      <c r="Y13" s="836">
        <v>0.1344474582014222</v>
      </c>
      <c r="Z13" s="836">
        <v>0.13402160645159389</v>
      </c>
      <c r="AA13" s="648">
        <v>0.13478648292734213</v>
      </c>
      <c r="AB13" s="648">
        <v>0.13490410105045034</v>
      </c>
      <c r="AC13" s="648">
        <v>0.13458419104134603</v>
      </c>
      <c r="AD13" s="648">
        <v>0.13427792489619328</v>
      </c>
      <c r="AE13" s="648">
        <v>0.13403727055068212</v>
      </c>
      <c r="AF13" s="648">
        <v>0.13380868645282976</v>
      </c>
      <c r="AG13" s="648">
        <v>0.13355555204467617</v>
      </c>
      <c r="AH13" s="648">
        <v>0.13326645459759262</v>
      </c>
      <c r="AI13" s="648">
        <v>0.13297051187081393</v>
      </c>
      <c r="AJ13" s="648">
        <v>0.13270241481842998</v>
      </c>
      <c r="AK13" s="648">
        <v>0.13251973346626372</v>
      </c>
      <c r="AL13" s="648">
        <v>0.13231756411948847</v>
      </c>
      <c r="AM13" s="648">
        <v>0.132111279571236</v>
      </c>
      <c r="AN13" s="648">
        <v>0.13188307975401228</v>
      </c>
      <c r="AO13" s="648">
        <v>0.13163977029880189</v>
      </c>
      <c r="AP13" s="648">
        <v>0.1313808394887436</v>
      </c>
      <c r="AQ13" s="648">
        <v>0.13108929228435073</v>
      </c>
      <c r="AR13" s="648">
        <v>0.13080535316737021</v>
      </c>
      <c r="AS13" s="648">
        <v>0.13052133827398438</v>
      </c>
      <c r="AT13" s="648">
        <v>0.1302122648648622</v>
      </c>
      <c r="AU13" s="648">
        <v>0.12993351604182798</v>
      </c>
      <c r="AV13" s="648">
        <v>0.12961977517847739</v>
      </c>
      <c r="AW13" s="648">
        <v>0.12931295071836421</v>
      </c>
      <c r="AX13" s="648">
        <v>0.12901685280261668</v>
      </c>
      <c r="AY13" s="648">
        <v>0.12873209784101897</v>
      </c>
      <c r="AZ13" s="648">
        <v>0.12842787299605643</v>
      </c>
      <c r="BA13" s="648">
        <v>0.12815498003879147</v>
      </c>
      <c r="BB13" s="648">
        <v>0.1278678864208776</v>
      </c>
      <c r="BC13" s="648">
        <v>0.12758186807821056</v>
      </c>
      <c r="BD13" s="648">
        <v>0.12729238068958734</v>
      </c>
      <c r="BE13" s="648">
        <v>0.12699318653129688</v>
      </c>
      <c r="BF13" s="648">
        <v>0.1267469522468227</v>
      </c>
      <c r="BG13" s="648">
        <v>0.12653236867758433</v>
      </c>
      <c r="BH13" s="648">
        <v>0.12632621986087583</v>
      </c>
      <c r="BI13" s="648">
        <v>0.12614316765825528</v>
      </c>
      <c r="BJ13" s="648">
        <v>0.12595152872834645</v>
      </c>
      <c r="BK13" s="648">
        <v>0.1257615602045086</v>
      </c>
      <c r="BL13" s="649">
        <v>0.12558956920559666</v>
      </c>
      <c r="BM13" s="649">
        <v>0.1254476614978649</v>
      </c>
      <c r="BN13" s="649">
        <v>0.12533191428865847</v>
      </c>
      <c r="BO13" s="649">
        <v>0.12536998766358265</v>
      </c>
      <c r="BP13" s="649">
        <v>0.12526289974918817</v>
      </c>
      <c r="BQ13" s="649">
        <v>0.12515894530220201</v>
      </c>
      <c r="BR13" s="649">
        <v>0.12505957316806487</v>
      </c>
      <c r="BS13" s="649">
        <v>0.12498475766794412</v>
      </c>
      <c r="BT13" s="648">
        <v>0.12492871295526242</v>
      </c>
      <c r="BU13" s="648">
        <v>0.12487168401230994</v>
      </c>
      <c r="BV13" s="650">
        <v>0.12485322042425609</v>
      </c>
      <c r="BW13" s="835"/>
      <c r="BX13" s="820" t="str">
        <f t="shared" si="1"/>
        <v>CCSS 1 %</v>
      </c>
    </row>
    <row r="14" spans="1:77" s="632" customFormat="1">
      <c r="B14" s="652"/>
      <c r="C14" s="839"/>
      <c r="D14" s="823"/>
      <c r="E14" s="823"/>
      <c r="F14" s="823"/>
      <c r="G14" s="823"/>
      <c r="H14" s="823"/>
      <c r="I14" s="823"/>
      <c r="J14" s="823"/>
      <c r="K14" s="823"/>
      <c r="L14" s="823"/>
      <c r="M14" s="823"/>
      <c r="N14" s="823"/>
      <c r="O14" s="823"/>
      <c r="P14" s="823"/>
      <c r="Q14" s="823"/>
      <c r="R14" s="823"/>
      <c r="S14" s="823"/>
      <c r="T14" s="823"/>
      <c r="U14" s="823"/>
      <c r="V14" s="823"/>
      <c r="W14" s="823"/>
      <c r="X14" s="823"/>
      <c r="Y14" s="823"/>
      <c r="Z14" s="823"/>
      <c r="AA14" s="823"/>
      <c r="AB14" s="823"/>
      <c r="AC14" s="823"/>
      <c r="AD14" s="823"/>
      <c r="AE14" s="823"/>
      <c r="AF14" s="823"/>
      <c r="AG14" s="823"/>
      <c r="AH14" s="823"/>
      <c r="AI14" s="823"/>
      <c r="AJ14" s="823"/>
      <c r="AK14" s="823"/>
      <c r="AL14" s="823"/>
      <c r="AM14" s="823"/>
      <c r="AN14" s="823"/>
      <c r="AO14" s="823"/>
      <c r="AP14" s="823"/>
      <c r="AQ14" s="823"/>
      <c r="AR14" s="823"/>
      <c r="AS14" s="823"/>
      <c r="AT14" s="823"/>
      <c r="AU14" s="823"/>
      <c r="AV14" s="823"/>
      <c r="AW14" s="823"/>
      <c r="AX14" s="823"/>
      <c r="AY14" s="823"/>
      <c r="AZ14" s="823"/>
      <c r="BA14" s="823"/>
      <c r="BB14" s="823"/>
      <c r="BC14" s="823"/>
      <c r="BD14" s="823"/>
      <c r="BE14" s="823"/>
      <c r="BF14" s="823"/>
      <c r="BG14" s="823"/>
      <c r="BH14" s="823"/>
      <c r="BI14" s="823"/>
      <c r="BJ14" s="823"/>
      <c r="BK14" s="823"/>
      <c r="BL14" s="823"/>
      <c r="BM14" s="823"/>
      <c r="BN14" s="823"/>
      <c r="BO14" s="823"/>
      <c r="BP14" s="823"/>
      <c r="BQ14" s="823"/>
      <c r="BR14" s="823"/>
      <c r="BS14" s="823"/>
      <c r="BT14" s="823"/>
      <c r="BU14" s="823"/>
      <c r="BV14" s="823"/>
      <c r="BW14" s="835"/>
    </row>
    <row r="15" spans="1:77">
      <c r="B15" s="657"/>
      <c r="C15" s="658"/>
      <c r="D15" s="659"/>
      <c r="E15" s="659"/>
      <c r="F15" s="659"/>
      <c r="G15" s="659"/>
      <c r="H15" s="659"/>
      <c r="I15" s="659"/>
      <c r="J15" s="659"/>
      <c r="K15" s="659"/>
      <c r="L15" s="659"/>
      <c r="M15" s="659"/>
      <c r="N15" s="659"/>
    </row>
    <row r="16" spans="1:77">
      <c r="B16" s="657"/>
      <c r="C16" s="658"/>
      <c r="D16" s="659"/>
      <c r="E16" s="659"/>
      <c r="F16" s="659"/>
      <c r="G16" s="659"/>
      <c r="H16" s="659"/>
      <c r="I16" s="659"/>
      <c r="J16" s="659"/>
      <c r="K16" s="659"/>
      <c r="L16" s="659"/>
      <c r="M16" s="659"/>
      <c r="N16" s="659"/>
      <c r="U16" s="660"/>
      <c r="V16" s="660"/>
      <c r="W16" s="660"/>
      <c r="X16" s="660"/>
      <c r="Y16" s="660"/>
      <c r="Z16" s="660"/>
      <c r="AA16" s="660"/>
      <c r="AB16" s="660"/>
      <c r="AC16" s="660"/>
      <c r="AD16" s="660"/>
      <c r="AE16" s="660"/>
      <c r="AF16" s="660"/>
      <c r="AG16" s="660"/>
      <c r="AH16" s="660"/>
      <c r="AI16" s="660"/>
      <c r="AJ16" s="660"/>
      <c r="AK16" s="660"/>
      <c r="AL16" s="660"/>
      <c r="AM16" s="660"/>
      <c r="AN16" s="660"/>
      <c r="AO16" s="660"/>
      <c r="AP16" s="660"/>
      <c r="AQ16" s="660"/>
      <c r="AR16" s="660"/>
      <c r="AS16" s="660"/>
      <c r="AT16" s="660"/>
      <c r="AU16" s="660"/>
      <c r="AV16" s="660"/>
      <c r="AW16" s="660"/>
      <c r="AX16" s="660"/>
      <c r="AY16" s="660"/>
      <c r="AZ16" s="660"/>
      <c r="BA16" s="660"/>
      <c r="BB16" s="660"/>
      <c r="BC16" s="660"/>
      <c r="BD16" s="660"/>
      <c r="BE16" s="660"/>
      <c r="BF16" s="660"/>
      <c r="BG16" s="660"/>
      <c r="BH16" s="660"/>
      <c r="BI16" s="660"/>
      <c r="BJ16" s="660"/>
      <c r="BK16" s="660"/>
      <c r="BL16" s="660"/>
      <c r="BM16" s="660"/>
      <c r="BN16" s="660"/>
      <c r="BO16" s="660"/>
      <c r="BP16" s="660"/>
      <c r="BQ16" s="660"/>
      <c r="BR16" s="660"/>
      <c r="BS16" s="660"/>
      <c r="BT16" s="660"/>
      <c r="BU16" s="660"/>
      <c r="BV16" s="660"/>
    </row>
    <row r="17" spans="2:74">
      <c r="B17" s="657"/>
      <c r="C17" s="658"/>
      <c r="D17" s="659"/>
      <c r="E17" s="659"/>
      <c r="F17" s="659"/>
      <c r="G17" s="659"/>
      <c r="H17" s="659"/>
      <c r="I17" s="659"/>
      <c r="J17" s="659"/>
      <c r="K17" s="659"/>
      <c r="L17" s="659"/>
      <c r="M17" s="659"/>
      <c r="N17" s="659"/>
      <c r="R17" s="660"/>
      <c r="S17" s="660"/>
      <c r="U17" s="660"/>
      <c r="V17" s="660"/>
      <c r="W17" s="660"/>
      <c r="X17" s="660"/>
      <c r="Y17" s="660"/>
      <c r="Z17" s="660"/>
      <c r="AA17" s="660"/>
      <c r="AB17" s="660"/>
      <c r="AC17" s="660"/>
      <c r="AD17" s="660"/>
      <c r="AE17" s="660"/>
      <c r="AF17" s="660"/>
      <c r="AG17" s="660"/>
      <c r="AH17" s="660"/>
      <c r="AI17" s="660"/>
      <c r="AJ17" s="660"/>
      <c r="AK17" s="660"/>
      <c r="AL17" s="660"/>
      <c r="AM17" s="660"/>
      <c r="AN17" s="660"/>
      <c r="AO17" s="660"/>
      <c r="AP17" s="660"/>
      <c r="AQ17" s="660"/>
      <c r="AR17" s="660"/>
      <c r="AS17" s="660"/>
      <c r="AT17" s="660"/>
      <c r="AU17" s="660"/>
      <c r="AV17" s="660"/>
      <c r="AW17" s="660"/>
      <c r="AX17" s="660"/>
      <c r="AY17" s="660"/>
      <c r="AZ17" s="660"/>
      <c r="BA17" s="660"/>
      <c r="BB17" s="660"/>
      <c r="BC17" s="660"/>
      <c r="BD17" s="660"/>
      <c r="BE17" s="660"/>
      <c r="BF17" s="660"/>
      <c r="BG17" s="660"/>
      <c r="BH17" s="660"/>
      <c r="BI17" s="660"/>
      <c r="BJ17" s="660"/>
      <c r="BK17" s="660"/>
      <c r="BL17" s="660"/>
      <c r="BM17" s="660"/>
      <c r="BN17" s="660"/>
      <c r="BO17" s="660"/>
      <c r="BP17" s="660"/>
      <c r="BQ17" s="660"/>
      <c r="BR17" s="660"/>
      <c r="BS17" s="660"/>
      <c r="BT17" s="660"/>
      <c r="BU17" s="660"/>
      <c r="BV17" s="660"/>
    </row>
    <row r="18" spans="2:74">
      <c r="B18" s="657"/>
      <c r="C18" s="658"/>
      <c r="D18" s="659"/>
      <c r="E18" s="659"/>
      <c r="F18" s="659"/>
      <c r="G18" s="659"/>
      <c r="H18" s="659"/>
      <c r="I18" s="659"/>
      <c r="J18" s="659"/>
      <c r="K18" s="659"/>
      <c r="L18" s="659"/>
      <c r="M18" s="659"/>
      <c r="N18" s="659"/>
      <c r="Q18" s="662"/>
      <c r="R18" s="660"/>
      <c r="S18" s="660"/>
      <c r="U18" s="660"/>
      <c r="V18" s="660"/>
      <c r="W18" s="660"/>
      <c r="X18" s="660"/>
      <c r="Y18" s="660"/>
      <c r="Z18" s="660"/>
      <c r="AA18" s="660"/>
      <c r="AB18" s="660"/>
      <c r="AC18" s="660"/>
      <c r="AD18" s="660"/>
      <c r="AE18" s="660"/>
      <c r="AF18" s="660"/>
      <c r="AG18" s="660"/>
      <c r="AH18" s="660"/>
      <c r="AI18" s="660"/>
      <c r="AJ18" s="660"/>
      <c r="AK18" s="660"/>
      <c r="AL18" s="660"/>
      <c r="AM18" s="660"/>
      <c r="AN18" s="660"/>
      <c r="AO18" s="660"/>
      <c r="AP18" s="660"/>
      <c r="AQ18" s="660"/>
      <c r="AR18" s="660"/>
      <c r="AS18" s="660"/>
      <c r="AT18" s="660"/>
      <c r="AU18" s="660"/>
      <c r="AV18" s="660"/>
      <c r="AW18" s="660"/>
      <c r="AX18" s="660"/>
      <c r="AY18" s="660"/>
      <c r="AZ18" s="660"/>
      <c r="BA18" s="660"/>
      <c r="BB18" s="660"/>
      <c r="BC18" s="660"/>
      <c r="BD18" s="660"/>
      <c r="BE18" s="660"/>
      <c r="BF18" s="660"/>
      <c r="BG18" s="660"/>
      <c r="BH18" s="660"/>
      <c r="BI18" s="660"/>
      <c r="BJ18" s="660"/>
      <c r="BK18" s="660"/>
      <c r="BL18" s="660"/>
      <c r="BM18" s="660"/>
      <c r="BN18" s="660"/>
      <c r="BO18" s="660"/>
      <c r="BP18" s="660"/>
      <c r="BQ18" s="660"/>
      <c r="BR18" s="660"/>
      <c r="BS18" s="660"/>
      <c r="BT18" s="660"/>
      <c r="BU18" s="660"/>
      <c r="BV18" s="660"/>
    </row>
    <row r="19" spans="2:74">
      <c r="B19" s="657"/>
      <c r="C19" s="658"/>
      <c r="D19" s="659"/>
      <c r="E19" s="659"/>
      <c r="F19" s="659"/>
      <c r="G19" s="659"/>
      <c r="H19" s="659"/>
      <c r="I19" s="659"/>
      <c r="J19" s="659"/>
      <c r="K19" s="659"/>
      <c r="L19" s="659"/>
      <c r="M19" s="659"/>
      <c r="N19" s="659"/>
      <c r="Q19" s="662"/>
      <c r="U19" s="660"/>
      <c r="V19" s="660"/>
      <c r="W19" s="660"/>
      <c r="X19" s="660"/>
      <c r="Y19" s="660"/>
      <c r="Z19" s="660"/>
      <c r="AA19" s="660"/>
      <c r="AB19" s="660"/>
      <c r="AC19" s="660"/>
      <c r="AD19" s="660"/>
      <c r="AE19" s="660"/>
      <c r="AF19" s="660"/>
      <c r="AG19" s="660"/>
      <c r="AH19" s="660"/>
      <c r="AI19" s="660"/>
      <c r="AJ19" s="660"/>
      <c r="AK19" s="660"/>
      <c r="AL19" s="660"/>
      <c r="AM19" s="660"/>
      <c r="AN19" s="660"/>
      <c r="AO19" s="660"/>
      <c r="AP19" s="660"/>
      <c r="AQ19" s="660"/>
      <c r="AR19" s="660"/>
      <c r="AS19" s="660"/>
      <c r="AT19" s="660"/>
      <c r="AU19" s="660"/>
      <c r="AV19" s="660"/>
      <c r="AW19" s="660"/>
      <c r="AX19" s="660"/>
      <c r="AY19" s="660"/>
      <c r="AZ19" s="660"/>
      <c r="BA19" s="660"/>
      <c r="BB19" s="660"/>
      <c r="BC19" s="660"/>
      <c r="BD19" s="660"/>
      <c r="BE19" s="660"/>
      <c r="BF19" s="660"/>
      <c r="BG19" s="660"/>
      <c r="BH19" s="660"/>
      <c r="BI19" s="660"/>
      <c r="BJ19" s="660"/>
      <c r="BK19" s="660"/>
      <c r="BL19" s="660"/>
      <c r="BM19" s="660"/>
      <c r="BN19" s="660"/>
      <c r="BO19" s="660"/>
      <c r="BP19" s="660"/>
      <c r="BQ19" s="660"/>
      <c r="BR19" s="660"/>
      <c r="BS19" s="660"/>
      <c r="BT19" s="660"/>
      <c r="BU19" s="660"/>
      <c r="BV19" s="660"/>
    </row>
    <row r="20" spans="2:74">
      <c r="B20" s="657"/>
      <c r="D20" s="840" t="s">
        <v>229</v>
      </c>
      <c r="E20" s="659"/>
      <c r="F20" s="659"/>
      <c r="G20" s="659"/>
      <c r="H20" s="659"/>
      <c r="J20" s="659"/>
      <c r="K20" s="841" t="s">
        <v>230</v>
      </c>
      <c r="L20" s="659"/>
      <c r="M20" s="659"/>
      <c r="N20" s="659"/>
      <c r="R20" s="663"/>
      <c r="BT20" s="660"/>
      <c r="BV20" s="842"/>
    </row>
    <row r="21" spans="2:74">
      <c r="Y21" s="662"/>
      <c r="BT21" s="660"/>
      <c r="BV21" s="842"/>
    </row>
    <row r="22" spans="2:74" ht="15.75">
      <c r="D22" s="1721"/>
      <c r="E22" s="1721"/>
      <c r="F22" s="1721"/>
      <c r="G22" s="1721"/>
      <c r="M22" s="1721"/>
      <c r="N22" s="1721"/>
      <c r="O22" s="1721"/>
      <c r="P22" s="1721"/>
      <c r="BV22" s="842"/>
    </row>
    <row r="23" spans="2:74">
      <c r="BV23" s="842"/>
    </row>
    <row r="36" spans="2:74" ht="18" customHeight="1"/>
    <row r="40" spans="2:74">
      <c r="C40" s="629"/>
    </row>
    <row r="41" spans="2:74">
      <c r="B41" s="663" t="s">
        <v>184</v>
      </c>
      <c r="C41" s="629"/>
    </row>
    <row r="42" spans="2:74" ht="15.75" thickBot="1"/>
    <row r="43" spans="2:74" s="632" customFormat="1" ht="15.75" thickBot="1">
      <c r="B43" s="664"/>
      <c r="C43" s="635"/>
      <c r="D43" s="633">
        <v>2000</v>
      </c>
      <c r="E43" s="634">
        <v>2001</v>
      </c>
      <c r="F43" s="634">
        <v>2002</v>
      </c>
      <c r="G43" s="634">
        <v>2003</v>
      </c>
      <c r="H43" s="634">
        <v>2004</v>
      </c>
      <c r="I43" s="634">
        <v>2005</v>
      </c>
      <c r="J43" s="634">
        <v>2006</v>
      </c>
      <c r="K43" s="634">
        <v>2007</v>
      </c>
      <c r="L43" s="634">
        <v>2008</v>
      </c>
      <c r="M43" s="634">
        <v>2009</v>
      </c>
      <c r="N43" s="634">
        <v>2010</v>
      </c>
      <c r="O43" s="634">
        <v>2011</v>
      </c>
      <c r="P43" s="634">
        <v>2012</v>
      </c>
      <c r="Q43" s="634">
        <v>2013</v>
      </c>
      <c r="R43" s="634">
        <v>2014</v>
      </c>
      <c r="S43" s="634">
        <v>2015</v>
      </c>
      <c r="T43" s="634">
        <v>2016</v>
      </c>
      <c r="U43" s="634">
        <v>2017</v>
      </c>
      <c r="V43" s="634">
        <v>2018</v>
      </c>
      <c r="W43" s="634">
        <v>2019</v>
      </c>
      <c r="X43" s="634">
        <v>2020</v>
      </c>
      <c r="Y43" s="634">
        <v>2021</v>
      </c>
      <c r="Z43" s="634">
        <v>2022</v>
      </c>
      <c r="AA43" s="634">
        <v>2023</v>
      </c>
      <c r="AB43" s="634">
        <v>2024</v>
      </c>
      <c r="AC43" s="634">
        <v>2025</v>
      </c>
      <c r="AD43" s="634">
        <v>2026</v>
      </c>
      <c r="AE43" s="634">
        <v>2027</v>
      </c>
      <c r="AF43" s="634">
        <v>2028</v>
      </c>
      <c r="AG43" s="634">
        <v>2029</v>
      </c>
      <c r="AH43" s="634">
        <v>2030</v>
      </c>
      <c r="AI43" s="634">
        <v>2031</v>
      </c>
      <c r="AJ43" s="634">
        <v>2032</v>
      </c>
      <c r="AK43" s="634">
        <v>2033</v>
      </c>
      <c r="AL43" s="634">
        <v>2034</v>
      </c>
      <c r="AM43" s="634">
        <v>2035</v>
      </c>
      <c r="AN43" s="634">
        <v>2036</v>
      </c>
      <c r="AO43" s="634">
        <v>2037</v>
      </c>
      <c r="AP43" s="634">
        <v>2038</v>
      </c>
      <c r="AQ43" s="634">
        <v>2039</v>
      </c>
      <c r="AR43" s="634">
        <v>2040</v>
      </c>
      <c r="AS43" s="634">
        <v>2041</v>
      </c>
      <c r="AT43" s="634">
        <v>2042</v>
      </c>
      <c r="AU43" s="634">
        <v>2043</v>
      </c>
      <c r="AV43" s="634">
        <v>2044</v>
      </c>
      <c r="AW43" s="634">
        <v>2045</v>
      </c>
      <c r="AX43" s="634">
        <v>2046</v>
      </c>
      <c r="AY43" s="634">
        <v>2047</v>
      </c>
      <c r="AZ43" s="634">
        <v>2048</v>
      </c>
      <c r="BA43" s="634">
        <v>2049</v>
      </c>
      <c r="BB43" s="634">
        <v>2050</v>
      </c>
      <c r="BC43" s="634">
        <v>2051</v>
      </c>
      <c r="BD43" s="634">
        <v>2052</v>
      </c>
      <c r="BE43" s="634">
        <v>2053</v>
      </c>
      <c r="BF43" s="634">
        <v>2054</v>
      </c>
      <c r="BG43" s="634">
        <v>2055</v>
      </c>
      <c r="BH43" s="634">
        <v>2056</v>
      </c>
      <c r="BI43" s="634">
        <v>2057</v>
      </c>
      <c r="BJ43" s="634">
        <v>2058</v>
      </c>
      <c r="BK43" s="634">
        <v>2059</v>
      </c>
      <c r="BL43" s="634">
        <v>2060</v>
      </c>
      <c r="BM43" s="634">
        <v>2061</v>
      </c>
      <c r="BN43" s="634">
        <v>2062</v>
      </c>
      <c r="BO43" s="634">
        <v>2063</v>
      </c>
      <c r="BP43" s="634">
        <v>2064</v>
      </c>
      <c r="BQ43" s="634">
        <v>2065</v>
      </c>
      <c r="BR43" s="634">
        <v>2066</v>
      </c>
      <c r="BS43" s="634">
        <v>2067</v>
      </c>
      <c r="BT43" s="634">
        <v>2068</v>
      </c>
      <c r="BU43" s="634">
        <v>2069</v>
      </c>
      <c r="BV43" s="635">
        <v>2070</v>
      </c>
    </row>
    <row r="44" spans="2:74" s="632" customFormat="1" ht="15.75" customHeight="1">
      <c r="B44" s="1722" t="s">
        <v>231</v>
      </c>
      <c r="C44" s="824" t="s">
        <v>185</v>
      </c>
      <c r="D44" s="666"/>
      <c r="E44" s="667"/>
      <c r="F44" s="667"/>
      <c r="G44" s="667"/>
      <c r="H44" s="667"/>
      <c r="I44" s="667"/>
      <c r="J44" s="667"/>
      <c r="K44" s="667"/>
      <c r="L44" s="667"/>
      <c r="M44" s="667"/>
      <c r="N44" s="667"/>
      <c r="O44" s="667"/>
      <c r="P44" s="667"/>
      <c r="Q44" s="667"/>
      <c r="R44" s="668"/>
      <c r="S44" s="668"/>
      <c r="T44" s="668">
        <v>0.13829607196850346</v>
      </c>
      <c r="U44" s="668">
        <v>0.13752917598634326</v>
      </c>
      <c r="V44" s="668">
        <v>0.13667482079662954</v>
      </c>
      <c r="W44" s="668">
        <v>0.1367527866473473</v>
      </c>
      <c r="X44" s="668">
        <v>0.13581384127727802</v>
      </c>
      <c r="Y44" s="668">
        <v>0.13467736331854738</v>
      </c>
      <c r="Z44" s="668">
        <v>0.13357607450755171</v>
      </c>
      <c r="AA44" s="668">
        <v>0.13291179765862263</v>
      </c>
      <c r="AB44" s="668">
        <v>0.13295806859909703</v>
      </c>
      <c r="AC44" s="668">
        <v>0.1325147931989665</v>
      </c>
      <c r="AD44" s="668">
        <v>0.13226148081903893</v>
      </c>
      <c r="AE44" s="668">
        <v>0.13209047858360784</v>
      </c>
      <c r="AF44" s="668">
        <v>0.13192578172300554</v>
      </c>
      <c r="AG44" s="668">
        <v>0.13161940078219023</v>
      </c>
      <c r="AH44" s="668">
        <v>0.13125119368419474</v>
      </c>
      <c r="AI44" s="668">
        <v>0.1308788116606267</v>
      </c>
      <c r="AJ44" s="668">
        <v>0.13051772192788058</v>
      </c>
      <c r="AK44" s="668">
        <v>0.13031915738156702</v>
      </c>
      <c r="AL44" s="668">
        <v>0.13013705173068724</v>
      </c>
      <c r="AM44" s="668">
        <v>0.1299660927460537</v>
      </c>
      <c r="AN44" s="668">
        <v>0.12980290720380069</v>
      </c>
      <c r="AO44" s="668">
        <v>0.12965132482174418</v>
      </c>
      <c r="AP44" s="668">
        <v>0.12950210537246334</v>
      </c>
      <c r="AQ44" s="668">
        <v>0.12935259333130458</v>
      </c>
      <c r="AR44" s="668">
        <v>0.12920216423439612</v>
      </c>
      <c r="AS44" s="668">
        <v>0.12906781881222534</v>
      </c>
      <c r="AT44" s="668">
        <v>0.12893218317646302</v>
      </c>
      <c r="AU44" s="668">
        <v>0.12882227989371203</v>
      </c>
      <c r="AV44" s="668">
        <v>0.12861971071552963</v>
      </c>
      <c r="AW44" s="668">
        <v>0.12843500929189952</v>
      </c>
      <c r="AX44" s="668">
        <v>0.12825993333292021</v>
      </c>
      <c r="AY44" s="668">
        <v>0.12809188282886402</v>
      </c>
      <c r="AZ44" s="668">
        <v>0.12791956275922767</v>
      </c>
      <c r="BA44" s="668">
        <v>0.12776474681304367</v>
      </c>
      <c r="BB44" s="668">
        <v>0.12761217821663903</v>
      </c>
      <c r="BC44" s="668">
        <v>0.12747087726865608</v>
      </c>
      <c r="BD44" s="668">
        <v>0.1273299211326096</v>
      </c>
      <c r="BE44" s="668">
        <v>0.12719078884924137</v>
      </c>
      <c r="BF44" s="668">
        <v>0.12706612880938159</v>
      </c>
      <c r="BG44" s="668">
        <v>0.12695526744882185</v>
      </c>
      <c r="BH44" s="668">
        <v>0.12684561789497745</v>
      </c>
      <c r="BI44" s="668">
        <v>0.12672863856980954</v>
      </c>
      <c r="BJ44" s="668">
        <v>0.12661841498937823</v>
      </c>
      <c r="BK44" s="668">
        <v>0.12648114012304887</v>
      </c>
      <c r="BL44" s="843">
        <v>0.12636443191592084</v>
      </c>
      <c r="BM44" s="843">
        <v>0.12626934078430316</v>
      </c>
      <c r="BN44" s="843">
        <v>0.12619346546575061</v>
      </c>
      <c r="BO44" s="843">
        <v>0.12627676437455657</v>
      </c>
      <c r="BP44" s="843">
        <v>0.12620227938163048</v>
      </c>
      <c r="BQ44" s="843">
        <v>0.12612906567441073</v>
      </c>
      <c r="BR44" s="843">
        <v>0.12606374525086511</v>
      </c>
      <c r="BS44" s="843">
        <v>0.12601918820385077</v>
      </c>
      <c r="BT44" s="844">
        <v>0.12597115670441159</v>
      </c>
      <c r="BU44" s="845">
        <v>0.12593072815835699</v>
      </c>
      <c r="BV44" s="846">
        <v>0.12589622843096324</v>
      </c>
    </row>
    <row r="45" spans="2:74" s="632" customFormat="1" ht="15.75" thickBot="1">
      <c r="B45" s="1723"/>
      <c r="C45" s="670" t="s">
        <v>186</v>
      </c>
      <c r="D45" s="826"/>
      <c r="E45" s="818"/>
      <c r="F45" s="818"/>
      <c r="G45" s="818"/>
      <c r="H45" s="818"/>
      <c r="I45" s="818"/>
      <c r="J45" s="818"/>
      <c r="K45" s="818"/>
      <c r="L45" s="818"/>
      <c r="M45" s="818"/>
      <c r="N45" s="818"/>
      <c r="O45" s="818"/>
      <c r="P45" s="818"/>
      <c r="Q45" s="818"/>
      <c r="R45" s="673"/>
      <c r="S45" s="673"/>
      <c r="T45" s="673">
        <v>0.13829607196850346</v>
      </c>
      <c r="U45" s="673">
        <v>0.13752917598634326</v>
      </c>
      <c r="V45" s="673">
        <v>0.13667482079662954</v>
      </c>
      <c r="W45" s="673">
        <v>0.1367527866473473</v>
      </c>
      <c r="X45" s="673">
        <v>0.13581384127727802</v>
      </c>
      <c r="Y45" s="673">
        <v>0.13467743920370792</v>
      </c>
      <c r="Z45" s="673">
        <v>0.13357631007183779</v>
      </c>
      <c r="AA45" s="673">
        <v>0.13353826343817821</v>
      </c>
      <c r="AB45" s="673">
        <v>0.13378014432901886</v>
      </c>
      <c r="AC45" s="673">
        <v>0.13358972651753231</v>
      </c>
      <c r="AD45" s="673">
        <v>0.13349360025051946</v>
      </c>
      <c r="AE45" s="673">
        <v>0.13347395686482127</v>
      </c>
      <c r="AF45" s="673">
        <v>0.13347426320970118</v>
      </c>
      <c r="AG45" s="673">
        <v>0.13333698465084876</v>
      </c>
      <c r="AH45" s="673">
        <v>0.13314017111233126</v>
      </c>
      <c r="AI45" s="673">
        <v>0.13297239729447619</v>
      </c>
      <c r="AJ45" s="673">
        <v>0.13281169549715302</v>
      </c>
      <c r="AK45" s="673">
        <v>0.13264404485414469</v>
      </c>
      <c r="AL45" s="673">
        <v>0.13249307885484893</v>
      </c>
      <c r="AM45" s="673">
        <v>0.13235429585568917</v>
      </c>
      <c r="AN45" s="673">
        <v>0.13222470872496495</v>
      </c>
      <c r="AO45" s="673">
        <v>0.13210632775252468</v>
      </c>
      <c r="AP45" s="673">
        <v>0.13200187359172671</v>
      </c>
      <c r="AQ45" s="673">
        <v>0.131884172302632</v>
      </c>
      <c r="AR45" s="673">
        <v>0.13176549673244539</v>
      </c>
      <c r="AS45" s="673">
        <v>0.13166001907837838</v>
      </c>
      <c r="AT45" s="673">
        <v>0.13155447797332712</v>
      </c>
      <c r="AU45" s="673">
        <v>0.13147578491134818</v>
      </c>
      <c r="AV45" s="673">
        <v>0.13131959041399918</v>
      </c>
      <c r="AW45" s="673">
        <v>0.13118075949636054</v>
      </c>
      <c r="AX45" s="673">
        <v>0.13105047048435364</v>
      </c>
      <c r="AY45" s="673">
        <v>0.1309250227889128</v>
      </c>
      <c r="AZ45" s="673">
        <v>0.13079062757353047</v>
      </c>
      <c r="BA45" s="673">
        <v>0.13067219304494304</v>
      </c>
      <c r="BB45" s="673">
        <v>0.13055743661829586</v>
      </c>
      <c r="BC45" s="673">
        <v>0.1304500617636542</v>
      </c>
      <c r="BD45" s="673">
        <v>0.13034154345630888</v>
      </c>
      <c r="BE45" s="673">
        <v>0.13023171678124013</v>
      </c>
      <c r="BF45" s="673">
        <v>0.13013395719624854</v>
      </c>
      <c r="BG45" s="673">
        <v>0.13005213787538633</v>
      </c>
      <c r="BH45" s="673">
        <v>0.12996684415266765</v>
      </c>
      <c r="BI45" s="673">
        <v>0.12988309560233371</v>
      </c>
      <c r="BJ45" s="673">
        <v>0.12979142389833395</v>
      </c>
      <c r="BK45" s="673">
        <v>0.12967813948519083</v>
      </c>
      <c r="BL45" s="847">
        <v>0.12956972816787926</v>
      </c>
      <c r="BM45" s="847">
        <v>0.12949037216271933</v>
      </c>
      <c r="BN45" s="847">
        <v>0.12942987099271019</v>
      </c>
      <c r="BO45" s="847">
        <v>0.12953621303666177</v>
      </c>
      <c r="BP45" s="847">
        <v>0.12947459021909416</v>
      </c>
      <c r="BQ45" s="847">
        <v>0.12941169178897882</v>
      </c>
      <c r="BR45" s="847">
        <v>0.12935832547002507</v>
      </c>
      <c r="BS45" s="847">
        <v>0.12932507597931336</v>
      </c>
      <c r="BT45" s="848">
        <v>0.12929078859384002</v>
      </c>
      <c r="BU45" s="849">
        <v>0.12926160600400011</v>
      </c>
      <c r="BV45" s="850">
        <v>0.12923919225362665</v>
      </c>
    </row>
  </sheetData>
  <mergeCells count="5">
    <mergeCell ref="B5:B9"/>
    <mergeCell ref="B10:B13"/>
    <mergeCell ref="D22:G22"/>
    <mergeCell ref="M22:P22"/>
    <mergeCell ref="B44:B45"/>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BY45"/>
  <sheetViews>
    <sheetView workbookViewId="0">
      <selection activeCell="A81" sqref="A81:N81"/>
    </sheetView>
  </sheetViews>
  <sheetFormatPr baseColWidth="10" defaultColWidth="10.85546875" defaultRowHeight="15"/>
  <cols>
    <col min="1" max="1" width="10.85546875" style="627"/>
    <col min="2" max="2" width="17.42578125" style="627" customWidth="1"/>
    <col min="3" max="3" width="13" style="627" customWidth="1"/>
    <col min="4" max="74" width="6.85546875" style="627" customWidth="1"/>
    <col min="75" max="16384" width="10.85546875" style="627"/>
  </cols>
  <sheetData>
    <row r="1" spans="1:77" ht="15.75">
      <c r="A1" s="612" t="s">
        <v>232</v>
      </c>
    </row>
    <row r="2" spans="1:77" ht="15.75">
      <c r="B2" s="628"/>
      <c r="U2" s="828"/>
      <c r="V2" s="828"/>
      <c r="W2" s="828"/>
      <c r="X2" s="828"/>
      <c r="Y2" s="828"/>
      <c r="Z2" s="828"/>
      <c r="AA2" s="828"/>
      <c r="AB2" s="828"/>
      <c r="AC2" s="828"/>
      <c r="AD2" s="828"/>
      <c r="AE2" s="828"/>
      <c r="AF2" s="828"/>
      <c r="AG2" s="828"/>
      <c r="AH2" s="828"/>
      <c r="AI2" s="828"/>
      <c r="AJ2" s="828"/>
      <c r="AK2" s="828"/>
      <c r="AL2" s="828"/>
    </row>
    <row r="3" spans="1:77" s="629" customFormat="1" ht="15.75" thickBot="1">
      <c r="C3" s="630"/>
      <c r="U3" s="631"/>
    </row>
    <row r="4" spans="1:77" s="632" customFormat="1" ht="15.75" thickBot="1">
      <c r="B4" s="829"/>
      <c r="C4" s="830"/>
      <c r="D4" s="633">
        <v>2000</v>
      </c>
      <c r="E4" s="634">
        <v>2001</v>
      </c>
      <c r="F4" s="634">
        <v>2002</v>
      </c>
      <c r="G4" s="634">
        <v>2003</v>
      </c>
      <c r="H4" s="634">
        <v>2004</v>
      </c>
      <c r="I4" s="634">
        <v>2005</v>
      </c>
      <c r="J4" s="634">
        <v>2006</v>
      </c>
      <c r="K4" s="634">
        <v>2007</v>
      </c>
      <c r="L4" s="634">
        <v>2008</v>
      </c>
      <c r="M4" s="634">
        <v>2009</v>
      </c>
      <c r="N4" s="634">
        <v>2010</v>
      </c>
      <c r="O4" s="634">
        <v>2011</v>
      </c>
      <c r="P4" s="634">
        <v>2012</v>
      </c>
      <c r="Q4" s="634">
        <v>2013</v>
      </c>
      <c r="R4" s="634">
        <v>2014</v>
      </c>
      <c r="S4" s="634">
        <v>2015</v>
      </c>
      <c r="T4" s="634">
        <v>2016</v>
      </c>
      <c r="U4" s="634">
        <v>2017</v>
      </c>
      <c r="V4" s="634">
        <v>2018</v>
      </c>
      <c r="W4" s="634">
        <v>2019</v>
      </c>
      <c r="X4" s="634">
        <v>2020</v>
      </c>
      <c r="Y4" s="634">
        <v>2021</v>
      </c>
      <c r="Z4" s="634">
        <v>2022</v>
      </c>
      <c r="AA4" s="634">
        <v>2023</v>
      </c>
      <c r="AB4" s="634">
        <v>2024</v>
      </c>
      <c r="AC4" s="634">
        <v>2025</v>
      </c>
      <c r="AD4" s="634">
        <v>2026</v>
      </c>
      <c r="AE4" s="634">
        <v>2027</v>
      </c>
      <c r="AF4" s="634">
        <v>2028</v>
      </c>
      <c r="AG4" s="634">
        <v>2029</v>
      </c>
      <c r="AH4" s="634">
        <v>2030</v>
      </c>
      <c r="AI4" s="634">
        <v>2031</v>
      </c>
      <c r="AJ4" s="634">
        <v>2032</v>
      </c>
      <c r="AK4" s="634">
        <v>2033</v>
      </c>
      <c r="AL4" s="634">
        <v>2034</v>
      </c>
      <c r="AM4" s="634">
        <v>2035</v>
      </c>
      <c r="AN4" s="634">
        <v>2036</v>
      </c>
      <c r="AO4" s="634">
        <v>2037</v>
      </c>
      <c r="AP4" s="634">
        <v>2038</v>
      </c>
      <c r="AQ4" s="634">
        <v>2039</v>
      </c>
      <c r="AR4" s="634">
        <v>2040</v>
      </c>
      <c r="AS4" s="634">
        <v>2041</v>
      </c>
      <c r="AT4" s="634">
        <v>2042</v>
      </c>
      <c r="AU4" s="634">
        <v>2043</v>
      </c>
      <c r="AV4" s="634">
        <v>2044</v>
      </c>
      <c r="AW4" s="634">
        <v>2045</v>
      </c>
      <c r="AX4" s="634">
        <v>2046</v>
      </c>
      <c r="AY4" s="634">
        <v>2047</v>
      </c>
      <c r="AZ4" s="634">
        <v>2048</v>
      </c>
      <c r="BA4" s="634">
        <v>2049</v>
      </c>
      <c r="BB4" s="634">
        <v>2050</v>
      </c>
      <c r="BC4" s="634">
        <v>2051</v>
      </c>
      <c r="BD4" s="634">
        <v>2052</v>
      </c>
      <c r="BE4" s="634">
        <v>2053</v>
      </c>
      <c r="BF4" s="634">
        <v>2054</v>
      </c>
      <c r="BG4" s="634">
        <v>2055</v>
      </c>
      <c r="BH4" s="634">
        <v>2056</v>
      </c>
      <c r="BI4" s="634">
        <v>2057</v>
      </c>
      <c r="BJ4" s="634">
        <v>2058</v>
      </c>
      <c r="BK4" s="634">
        <v>2059</v>
      </c>
      <c r="BL4" s="634">
        <v>2060</v>
      </c>
      <c r="BM4" s="634">
        <v>2061</v>
      </c>
      <c r="BN4" s="634">
        <v>2062</v>
      </c>
      <c r="BO4" s="634">
        <v>2063</v>
      </c>
      <c r="BP4" s="634">
        <v>2064</v>
      </c>
      <c r="BQ4" s="634">
        <v>2065</v>
      </c>
      <c r="BR4" s="634">
        <v>2066</v>
      </c>
      <c r="BS4" s="634">
        <v>2067</v>
      </c>
      <c r="BT4" s="634">
        <v>2068</v>
      </c>
      <c r="BU4" s="634">
        <v>2069</v>
      </c>
      <c r="BV4" s="635">
        <v>2070</v>
      </c>
    </row>
    <row r="5" spans="1:77" s="632" customFormat="1" ht="15" customHeight="1">
      <c r="B5" s="1718" t="s">
        <v>233</v>
      </c>
      <c r="C5" s="636" t="s">
        <v>183</v>
      </c>
      <c r="D5" s="637"/>
      <c r="E5" s="678"/>
      <c r="F5" s="678">
        <v>0.11974542503825418</v>
      </c>
      <c r="G5" s="678">
        <v>0.12249090665354861</v>
      </c>
      <c r="H5" s="678">
        <v>0.12269827324308456</v>
      </c>
      <c r="I5" s="678">
        <v>0.1223332198086457</v>
      </c>
      <c r="J5" s="678">
        <v>0.12282420534361584</v>
      </c>
      <c r="K5" s="678">
        <v>0.12315472855188847</v>
      </c>
      <c r="L5" s="678">
        <v>0.12322961912710624</v>
      </c>
      <c r="M5" s="678">
        <v>0.12776558301982396</v>
      </c>
      <c r="N5" s="678">
        <v>0.12570975859652414</v>
      </c>
      <c r="O5" s="678">
        <v>0.12790965284643477</v>
      </c>
      <c r="P5" s="678">
        <v>0.13087790016149364</v>
      </c>
      <c r="Q5" s="678">
        <v>0.13594689160736964</v>
      </c>
      <c r="R5" s="678">
        <v>0.138322643673257</v>
      </c>
      <c r="S5" s="678">
        <v>0.13782716975300283</v>
      </c>
      <c r="T5" s="678">
        <v>0.13829607196850346</v>
      </c>
      <c r="U5" s="678">
        <v>0.1376</v>
      </c>
      <c r="V5" s="678">
        <f>V6</f>
        <v>0.13669999999999999</v>
      </c>
      <c r="W5" s="678"/>
      <c r="X5" s="678"/>
      <c r="Y5" s="678"/>
      <c r="Z5" s="678"/>
      <c r="AA5" s="678"/>
      <c r="AB5" s="678"/>
      <c r="AC5" s="678"/>
      <c r="AD5" s="678"/>
      <c r="AE5" s="678"/>
      <c r="AF5" s="678"/>
      <c r="AG5" s="678"/>
      <c r="AH5" s="678"/>
      <c r="AI5" s="678"/>
      <c r="AJ5" s="678"/>
      <c r="AK5" s="678"/>
      <c r="AL5" s="678"/>
      <c r="AM5" s="678"/>
      <c r="AN5" s="678"/>
      <c r="AO5" s="678"/>
      <c r="AP5" s="678"/>
      <c r="AQ5" s="678"/>
      <c r="AR5" s="678"/>
      <c r="AS5" s="678"/>
      <c r="AT5" s="678"/>
      <c r="AU5" s="678"/>
      <c r="AV5" s="678"/>
      <c r="AW5" s="678"/>
      <c r="AX5" s="678"/>
      <c r="AY5" s="678"/>
      <c r="AZ5" s="678"/>
      <c r="BA5" s="678"/>
      <c r="BB5" s="678"/>
      <c r="BC5" s="678"/>
      <c r="BD5" s="678"/>
      <c r="BE5" s="678"/>
      <c r="BF5" s="678"/>
      <c r="BG5" s="678"/>
      <c r="BH5" s="678"/>
      <c r="BI5" s="678"/>
      <c r="BJ5" s="678"/>
      <c r="BK5" s="678"/>
      <c r="BL5" s="639"/>
      <c r="BM5" s="639"/>
      <c r="BN5" s="639"/>
      <c r="BO5" s="639"/>
      <c r="BP5" s="639"/>
      <c r="BQ5" s="639"/>
      <c r="BR5" s="639"/>
      <c r="BS5" s="831"/>
      <c r="BT5" s="678"/>
      <c r="BU5" s="832"/>
      <c r="BV5" s="833"/>
    </row>
    <row r="6" spans="1:77" s="632" customFormat="1">
      <c r="B6" s="1719"/>
      <c r="C6" s="641">
        <v>1.7999999999999999E-2</v>
      </c>
      <c r="D6" s="642"/>
      <c r="E6" s="643"/>
      <c r="F6" s="643"/>
      <c r="G6" s="643"/>
      <c r="H6" s="643"/>
      <c r="I6" s="643"/>
      <c r="J6" s="643"/>
      <c r="K6" s="643"/>
      <c r="L6" s="643"/>
      <c r="M6" s="643"/>
      <c r="N6" s="643"/>
      <c r="O6" s="643"/>
      <c r="P6" s="643"/>
      <c r="Q6" s="643"/>
      <c r="R6" s="643"/>
      <c r="S6" s="643"/>
      <c r="T6" s="643"/>
      <c r="U6" s="643"/>
      <c r="V6" s="643">
        <v>0.13669999999999999</v>
      </c>
      <c r="W6" s="834">
        <v>0.13679999999999998</v>
      </c>
      <c r="X6" s="834">
        <v>0.13579999999999998</v>
      </c>
      <c r="Y6" s="834">
        <v>0.13469999999999999</v>
      </c>
      <c r="Z6" s="834">
        <v>0.1336</v>
      </c>
      <c r="AA6" s="643">
        <v>0.1333</v>
      </c>
      <c r="AB6" s="643">
        <v>0.13349999999999998</v>
      </c>
      <c r="AC6" s="643">
        <v>0.13319999999999999</v>
      </c>
      <c r="AD6" s="643">
        <v>0.13299999999999998</v>
      </c>
      <c r="AE6" s="643">
        <v>0.13269999999999998</v>
      </c>
      <c r="AF6" s="643">
        <v>0.13249999999999998</v>
      </c>
      <c r="AG6" s="643">
        <v>0.13219999999999998</v>
      </c>
      <c r="AH6" s="643">
        <v>0.13189999999999999</v>
      </c>
      <c r="AI6" s="643">
        <v>0.13159999999999999</v>
      </c>
      <c r="AJ6" s="643">
        <v>0.1313</v>
      </c>
      <c r="AK6" s="643">
        <v>0.13109999999999999</v>
      </c>
      <c r="AL6" s="643">
        <v>0.13089999999999999</v>
      </c>
      <c r="AM6" s="643">
        <v>0.13069999999999998</v>
      </c>
      <c r="AN6" s="643">
        <v>0.13059999999999999</v>
      </c>
      <c r="AO6" s="643">
        <v>0.13039999999999999</v>
      </c>
      <c r="AP6" s="643">
        <v>0.1303</v>
      </c>
      <c r="AQ6" s="643">
        <v>0.13009999999999999</v>
      </c>
      <c r="AR6" s="643">
        <v>0.12989999999999999</v>
      </c>
      <c r="AS6" s="643">
        <v>0.1298</v>
      </c>
      <c r="AT6" s="643">
        <v>0.12969999999999998</v>
      </c>
      <c r="AU6" s="643">
        <v>0.12959999999999999</v>
      </c>
      <c r="AV6" s="643">
        <v>0.1293</v>
      </c>
      <c r="AW6" s="643">
        <v>0.12919999999999998</v>
      </c>
      <c r="AX6" s="643">
        <v>0.12899999999999998</v>
      </c>
      <c r="AY6" s="643">
        <v>0.1288</v>
      </c>
      <c r="AZ6" s="643">
        <v>0.12859999999999999</v>
      </c>
      <c r="BA6" s="643">
        <v>0.12839999999999999</v>
      </c>
      <c r="BB6" s="643">
        <v>0.1283</v>
      </c>
      <c r="BC6" s="643">
        <v>0.12809999999999999</v>
      </c>
      <c r="BD6" s="643">
        <v>0.128</v>
      </c>
      <c r="BE6" s="643">
        <v>0.12789999999999999</v>
      </c>
      <c r="BF6" s="643">
        <v>0.12769999999999998</v>
      </c>
      <c r="BG6" s="643">
        <v>0.12759999999999999</v>
      </c>
      <c r="BH6" s="643">
        <v>0.1275</v>
      </c>
      <c r="BI6" s="643">
        <v>0.12739999999999999</v>
      </c>
      <c r="BJ6" s="643">
        <v>0.1273</v>
      </c>
      <c r="BK6" s="643">
        <v>0.12709999999999999</v>
      </c>
      <c r="BL6" s="644">
        <v>0.127</v>
      </c>
      <c r="BM6" s="644">
        <v>0.12689999999999999</v>
      </c>
      <c r="BN6" s="644">
        <v>0.1268</v>
      </c>
      <c r="BO6" s="644">
        <v>0.12689999999999999</v>
      </c>
      <c r="BP6" s="644">
        <v>0.1268</v>
      </c>
      <c r="BQ6" s="644">
        <v>0.12669999999999998</v>
      </c>
      <c r="BR6" s="644">
        <v>0.12669999999999998</v>
      </c>
      <c r="BS6" s="644">
        <v>0.12659999999999999</v>
      </c>
      <c r="BT6" s="643">
        <v>0.12659999999999999</v>
      </c>
      <c r="BU6" s="643">
        <v>0.1265</v>
      </c>
      <c r="BV6" s="645">
        <v>0.1265</v>
      </c>
      <c r="BW6" s="835"/>
      <c r="BX6" s="820" t="str">
        <f>CONCATENATE("COR ",ROUND(C6*100,1)," %")</f>
        <v>COR 1,8 %</v>
      </c>
      <c r="BY6" s="835"/>
    </row>
    <row r="7" spans="1:77" s="632" customFormat="1">
      <c r="B7" s="1719"/>
      <c r="C7" s="641">
        <v>1.4999999999999999E-2</v>
      </c>
      <c r="D7" s="642"/>
      <c r="E7" s="643"/>
      <c r="F7" s="643"/>
      <c r="G7" s="643"/>
      <c r="H7" s="643"/>
      <c r="I7" s="643"/>
      <c r="J7" s="643"/>
      <c r="K7" s="643"/>
      <c r="L7" s="643"/>
      <c r="M7" s="643"/>
      <c r="N7" s="643"/>
      <c r="O7" s="643"/>
      <c r="P7" s="643"/>
      <c r="Q7" s="643"/>
      <c r="R7" s="643"/>
      <c r="S7" s="643"/>
      <c r="T7" s="643"/>
      <c r="U7" s="643"/>
      <c r="V7" s="643">
        <v>0.13669999999999999</v>
      </c>
      <c r="W7" s="834">
        <v>0.13679999999999998</v>
      </c>
      <c r="X7" s="834">
        <v>0.13579999999999998</v>
      </c>
      <c r="Y7" s="834">
        <v>0.13469999999999999</v>
      </c>
      <c r="Z7" s="834">
        <v>0.1336</v>
      </c>
      <c r="AA7" s="643">
        <v>0.1333</v>
      </c>
      <c r="AB7" s="643">
        <v>0.13349999999999998</v>
      </c>
      <c r="AC7" s="643">
        <v>0.1333</v>
      </c>
      <c r="AD7" s="643">
        <v>0.13299999999999998</v>
      </c>
      <c r="AE7" s="643">
        <v>0.1328</v>
      </c>
      <c r="AF7" s="643">
        <v>0.13249999999999998</v>
      </c>
      <c r="AG7" s="643">
        <v>0.1323</v>
      </c>
      <c r="AH7" s="643">
        <v>0.13189999999999999</v>
      </c>
      <c r="AI7" s="643">
        <v>0.13159999999999999</v>
      </c>
      <c r="AJ7" s="643">
        <v>0.13139999999999999</v>
      </c>
      <c r="AK7" s="643">
        <v>0.13119999999999998</v>
      </c>
      <c r="AL7" s="643">
        <v>0.13099999999999998</v>
      </c>
      <c r="AM7" s="643">
        <v>0.1308</v>
      </c>
      <c r="AN7" s="643">
        <v>0.13069999999999998</v>
      </c>
      <c r="AO7" s="643">
        <v>0.13049999999999998</v>
      </c>
      <c r="AP7" s="643">
        <v>0.13039999999999999</v>
      </c>
      <c r="AQ7" s="643">
        <v>0.13019999999999998</v>
      </c>
      <c r="AR7" s="643">
        <v>0.13009999999999999</v>
      </c>
      <c r="AS7" s="643">
        <v>0.12999999999999998</v>
      </c>
      <c r="AT7" s="643">
        <v>0.12989999999999999</v>
      </c>
      <c r="AU7" s="643">
        <v>0.12969999999999998</v>
      </c>
      <c r="AV7" s="643">
        <v>0.12959999999999999</v>
      </c>
      <c r="AW7" s="643">
        <v>0.12939999999999999</v>
      </c>
      <c r="AX7" s="643">
        <v>0.12919999999999998</v>
      </c>
      <c r="AY7" s="643">
        <v>0.12909999999999999</v>
      </c>
      <c r="AZ7" s="643">
        <v>0.12889999999999999</v>
      </c>
      <c r="BA7" s="643">
        <v>0.12869999999999998</v>
      </c>
      <c r="BB7" s="643">
        <v>0.12859999999999999</v>
      </c>
      <c r="BC7" s="643">
        <v>0.12849999999999998</v>
      </c>
      <c r="BD7" s="643">
        <v>0.1283</v>
      </c>
      <c r="BE7" s="643">
        <v>0.12819999999999998</v>
      </c>
      <c r="BF7" s="643">
        <v>0.12809999999999999</v>
      </c>
      <c r="BG7" s="643">
        <v>0.128</v>
      </c>
      <c r="BH7" s="643">
        <v>0.12789999999999999</v>
      </c>
      <c r="BI7" s="643">
        <v>0.1278</v>
      </c>
      <c r="BJ7" s="643">
        <v>0.12769999999999998</v>
      </c>
      <c r="BK7" s="643">
        <v>0.12759999999999999</v>
      </c>
      <c r="BL7" s="644">
        <v>0.12739999999999999</v>
      </c>
      <c r="BM7" s="644">
        <v>0.1273</v>
      </c>
      <c r="BN7" s="644">
        <v>0.1273</v>
      </c>
      <c r="BO7" s="644">
        <v>0.12739999999999999</v>
      </c>
      <c r="BP7" s="644">
        <v>0.1273</v>
      </c>
      <c r="BQ7" s="644">
        <v>0.12719999999999998</v>
      </c>
      <c r="BR7" s="644">
        <v>0.12719999999999998</v>
      </c>
      <c r="BS7" s="644">
        <v>0.12709999999999999</v>
      </c>
      <c r="BT7" s="643">
        <v>0.12709999999999999</v>
      </c>
      <c r="BU7" s="643">
        <v>0.127</v>
      </c>
      <c r="BV7" s="645">
        <v>0.127</v>
      </c>
      <c r="BW7" s="835"/>
      <c r="BX7" s="820" t="str">
        <f t="shared" ref="BX7:BX9" si="0">CONCATENATE("COR ",ROUND(C7*100,1)," %")</f>
        <v>COR 1,5 %</v>
      </c>
    </row>
    <row r="8" spans="1:77" s="632" customFormat="1">
      <c r="B8" s="1719"/>
      <c r="C8" s="641">
        <v>1.2999999999999999E-2</v>
      </c>
      <c r="D8" s="642"/>
      <c r="E8" s="643"/>
      <c r="F8" s="643"/>
      <c r="G8" s="643"/>
      <c r="H8" s="643"/>
      <c r="I8" s="643"/>
      <c r="J8" s="643"/>
      <c r="K8" s="643"/>
      <c r="L8" s="643"/>
      <c r="M8" s="643"/>
      <c r="N8" s="643"/>
      <c r="O8" s="643"/>
      <c r="P8" s="643"/>
      <c r="Q8" s="643"/>
      <c r="R8" s="643"/>
      <c r="S8" s="643"/>
      <c r="T8" s="643"/>
      <c r="U8" s="643"/>
      <c r="V8" s="643">
        <v>0.13669999999999999</v>
      </c>
      <c r="W8" s="834">
        <v>0.13679999999999998</v>
      </c>
      <c r="X8" s="834">
        <v>0.13579999999999998</v>
      </c>
      <c r="Y8" s="834">
        <v>0.13469999999999999</v>
      </c>
      <c r="Z8" s="834">
        <v>0.1336</v>
      </c>
      <c r="AA8" s="643">
        <v>0.1333</v>
      </c>
      <c r="AB8" s="643">
        <v>0.13349999999999998</v>
      </c>
      <c r="AC8" s="643">
        <v>0.13319999999999999</v>
      </c>
      <c r="AD8" s="643">
        <v>0.13289999999999999</v>
      </c>
      <c r="AE8" s="643">
        <v>0.13269999999999998</v>
      </c>
      <c r="AF8" s="643">
        <v>0.13249999999999998</v>
      </c>
      <c r="AG8" s="643">
        <v>0.13219999999999998</v>
      </c>
      <c r="AH8" s="643">
        <v>0.13189999999999999</v>
      </c>
      <c r="AI8" s="643">
        <v>0.13169999999999998</v>
      </c>
      <c r="AJ8" s="643">
        <v>0.13139999999999999</v>
      </c>
      <c r="AK8" s="643">
        <v>0.13119999999999998</v>
      </c>
      <c r="AL8" s="643">
        <v>0.13109999999999999</v>
      </c>
      <c r="AM8" s="643">
        <v>0.13089999999999999</v>
      </c>
      <c r="AN8" s="643">
        <v>0.1308</v>
      </c>
      <c r="AO8" s="643">
        <v>0.13059999999999999</v>
      </c>
      <c r="AP8" s="643">
        <v>0.13049999999999998</v>
      </c>
      <c r="AQ8" s="643">
        <v>0.13039999999999999</v>
      </c>
      <c r="AR8" s="643">
        <v>0.13019999999999998</v>
      </c>
      <c r="AS8" s="643">
        <v>0.13009999999999999</v>
      </c>
      <c r="AT8" s="643">
        <v>0.12999999999999998</v>
      </c>
      <c r="AU8" s="643">
        <v>0.12989999999999999</v>
      </c>
      <c r="AV8" s="643">
        <v>0.12969999999999998</v>
      </c>
      <c r="AW8" s="643">
        <v>0.12959999999999999</v>
      </c>
      <c r="AX8" s="643">
        <v>0.12939999999999999</v>
      </c>
      <c r="AY8" s="643">
        <v>0.1293</v>
      </c>
      <c r="AZ8" s="643">
        <v>0.12909999999999999</v>
      </c>
      <c r="BA8" s="643">
        <v>0.12899999999999998</v>
      </c>
      <c r="BB8" s="643">
        <v>0.12889999999999999</v>
      </c>
      <c r="BC8" s="643">
        <v>0.12869999999999998</v>
      </c>
      <c r="BD8" s="643">
        <v>0.12859999999999999</v>
      </c>
      <c r="BE8" s="643">
        <v>0.12849999999999998</v>
      </c>
      <c r="BF8" s="643">
        <v>0.12839999999999999</v>
      </c>
      <c r="BG8" s="643">
        <v>0.1283</v>
      </c>
      <c r="BH8" s="643">
        <v>0.12819999999999998</v>
      </c>
      <c r="BI8" s="643">
        <v>0.12809999999999999</v>
      </c>
      <c r="BJ8" s="643">
        <v>0.128</v>
      </c>
      <c r="BK8" s="643">
        <v>0.12789999999999999</v>
      </c>
      <c r="BL8" s="644">
        <v>0.1278</v>
      </c>
      <c r="BM8" s="644">
        <v>0.12769999999999998</v>
      </c>
      <c r="BN8" s="644">
        <v>0.12759999999999999</v>
      </c>
      <c r="BO8" s="644">
        <v>0.12769999999999998</v>
      </c>
      <c r="BP8" s="644">
        <v>0.12759999999999999</v>
      </c>
      <c r="BQ8" s="644">
        <v>0.12759999999999999</v>
      </c>
      <c r="BR8" s="644">
        <v>0.1275</v>
      </c>
      <c r="BS8" s="644">
        <v>0.1275</v>
      </c>
      <c r="BT8" s="643">
        <v>0.12739999999999999</v>
      </c>
      <c r="BU8" s="643">
        <v>0.12739999999999999</v>
      </c>
      <c r="BV8" s="645">
        <v>0.12739999999999999</v>
      </c>
      <c r="BW8" s="835"/>
      <c r="BX8" s="820" t="str">
        <f t="shared" si="0"/>
        <v>COR 1,3 %</v>
      </c>
    </row>
    <row r="9" spans="1:77" s="632" customFormat="1" ht="15.75" thickBot="1">
      <c r="B9" s="1720"/>
      <c r="C9" s="646">
        <v>0.01</v>
      </c>
      <c r="D9" s="647"/>
      <c r="E9" s="648"/>
      <c r="F9" s="648"/>
      <c r="G9" s="648"/>
      <c r="H9" s="648"/>
      <c r="I9" s="648"/>
      <c r="J9" s="648"/>
      <c r="K9" s="648"/>
      <c r="L9" s="648"/>
      <c r="M9" s="648"/>
      <c r="N9" s="648"/>
      <c r="O9" s="648"/>
      <c r="P9" s="648"/>
      <c r="Q9" s="648"/>
      <c r="R9" s="648"/>
      <c r="S9" s="648"/>
      <c r="T9" s="648"/>
      <c r="U9" s="648"/>
      <c r="V9" s="648">
        <v>0.13669999999999999</v>
      </c>
      <c r="W9" s="836">
        <v>0.13679999999999998</v>
      </c>
      <c r="X9" s="836">
        <v>0.13579999999999998</v>
      </c>
      <c r="Y9" s="836">
        <v>0.13469999999999999</v>
      </c>
      <c r="Z9" s="836">
        <v>0.1336</v>
      </c>
      <c r="AA9" s="648">
        <v>0.13339999999999999</v>
      </c>
      <c r="AB9" s="648">
        <v>0.13349999999999998</v>
      </c>
      <c r="AC9" s="648">
        <v>0.1333</v>
      </c>
      <c r="AD9" s="648">
        <v>0.13299999999999998</v>
      </c>
      <c r="AE9" s="648">
        <v>0.1328</v>
      </c>
      <c r="AF9" s="648">
        <v>0.1326</v>
      </c>
      <c r="AG9" s="648">
        <v>0.13239999999999999</v>
      </c>
      <c r="AH9" s="648">
        <v>0.1321</v>
      </c>
      <c r="AI9" s="648">
        <v>0.1318</v>
      </c>
      <c r="AJ9" s="648">
        <v>0.13159999999999999</v>
      </c>
      <c r="AK9" s="648">
        <v>0.13139999999999999</v>
      </c>
      <c r="AL9" s="648">
        <v>0.1313</v>
      </c>
      <c r="AM9" s="648">
        <v>0.13109999999999999</v>
      </c>
      <c r="AN9" s="648">
        <v>0.13099999999999998</v>
      </c>
      <c r="AO9" s="648">
        <v>0.13089999999999999</v>
      </c>
      <c r="AP9" s="648">
        <v>0.1308</v>
      </c>
      <c r="AQ9" s="648">
        <v>0.13069999999999998</v>
      </c>
      <c r="AR9" s="648">
        <v>0.13059999999999999</v>
      </c>
      <c r="AS9" s="648">
        <v>0.13049999999999998</v>
      </c>
      <c r="AT9" s="648">
        <v>0.1303</v>
      </c>
      <c r="AU9" s="648">
        <v>0.1303</v>
      </c>
      <c r="AV9" s="648">
        <v>0.13009999999999999</v>
      </c>
      <c r="AW9" s="648">
        <v>0.12999999999999998</v>
      </c>
      <c r="AX9" s="648">
        <v>0.12989999999999999</v>
      </c>
      <c r="AY9" s="648">
        <v>0.1298</v>
      </c>
      <c r="AZ9" s="648">
        <v>0.12959999999999999</v>
      </c>
      <c r="BA9" s="648">
        <v>0.12949999999999998</v>
      </c>
      <c r="BB9" s="648">
        <v>0.12939999999999999</v>
      </c>
      <c r="BC9" s="648">
        <v>0.1293</v>
      </c>
      <c r="BD9" s="648">
        <v>0.12919999999999998</v>
      </c>
      <c r="BE9" s="648">
        <v>0.12909999999999999</v>
      </c>
      <c r="BF9" s="648">
        <v>0.12899999999999998</v>
      </c>
      <c r="BG9" s="648">
        <v>0.12889999999999999</v>
      </c>
      <c r="BH9" s="648">
        <v>0.1288</v>
      </c>
      <c r="BI9" s="648">
        <v>0.1288</v>
      </c>
      <c r="BJ9" s="648">
        <v>0.12869999999999998</v>
      </c>
      <c r="BK9" s="648">
        <v>0.12859999999999999</v>
      </c>
      <c r="BL9" s="649">
        <v>0.12849999999999998</v>
      </c>
      <c r="BM9" s="649">
        <v>0.12839999999999999</v>
      </c>
      <c r="BN9" s="649">
        <v>0.1283</v>
      </c>
      <c r="BO9" s="649">
        <v>0.12839999999999999</v>
      </c>
      <c r="BP9" s="649">
        <v>0.12839999999999999</v>
      </c>
      <c r="BQ9" s="649">
        <v>0.1283</v>
      </c>
      <c r="BR9" s="649">
        <v>0.1283</v>
      </c>
      <c r="BS9" s="649">
        <v>0.1283</v>
      </c>
      <c r="BT9" s="648">
        <v>0.12819999999999998</v>
      </c>
      <c r="BU9" s="648">
        <v>0.12819999999999998</v>
      </c>
      <c r="BV9" s="650">
        <v>0.12819999999999998</v>
      </c>
      <c r="BW9" s="835"/>
      <c r="BX9" s="820" t="str">
        <f t="shared" si="0"/>
        <v>COR 1 %</v>
      </c>
    </row>
    <row r="10" spans="1:77" s="632" customFormat="1" ht="15" customHeight="1">
      <c r="B10" s="1718" t="s">
        <v>234</v>
      </c>
      <c r="C10" s="837">
        <v>1.7999999999999999E-2</v>
      </c>
      <c r="D10" s="637"/>
      <c r="E10" s="678"/>
      <c r="F10" s="678"/>
      <c r="G10" s="678"/>
      <c r="H10" s="678"/>
      <c r="I10" s="678"/>
      <c r="J10" s="678"/>
      <c r="K10" s="678"/>
      <c r="L10" s="678"/>
      <c r="M10" s="678"/>
      <c r="N10" s="678"/>
      <c r="O10" s="678"/>
      <c r="P10" s="678"/>
      <c r="Q10" s="678"/>
      <c r="R10" s="678"/>
      <c r="S10" s="678"/>
      <c r="T10" s="678"/>
      <c r="U10" s="678"/>
      <c r="V10" s="678">
        <v>0.13667482079662954</v>
      </c>
      <c r="W10" s="838">
        <v>0.13721481857760437</v>
      </c>
      <c r="X10" s="838">
        <v>0.13674340804158261</v>
      </c>
      <c r="Y10" s="838">
        <v>0.13627273643747462</v>
      </c>
      <c r="Z10" s="838">
        <v>0.13583815557535245</v>
      </c>
      <c r="AA10" s="678">
        <v>0.13576393985162472</v>
      </c>
      <c r="AB10" s="678">
        <v>0.13610857039634774</v>
      </c>
      <c r="AC10" s="678">
        <v>0.13601091528479312</v>
      </c>
      <c r="AD10" s="678">
        <v>0.13590331222093702</v>
      </c>
      <c r="AE10" s="678">
        <v>0.13584911448621542</v>
      </c>
      <c r="AF10" s="678">
        <v>0.13577247172601706</v>
      </c>
      <c r="AG10" s="678">
        <v>0.13566506037743092</v>
      </c>
      <c r="AH10" s="678">
        <v>0.13554339557565728</v>
      </c>
      <c r="AI10" s="678">
        <v>0.13540648097500282</v>
      </c>
      <c r="AJ10" s="678">
        <v>0.13527097153869713</v>
      </c>
      <c r="AK10" s="678">
        <v>0.1351884595922867</v>
      </c>
      <c r="AL10" s="678">
        <v>0.13511505324508424</v>
      </c>
      <c r="AM10" s="678">
        <v>0.13504418487393335</v>
      </c>
      <c r="AN10" s="678">
        <v>0.13497104178689498</v>
      </c>
      <c r="AO10" s="678">
        <v>0.13489259810136228</v>
      </c>
      <c r="AP10" s="678">
        <v>0.13481289060241672</v>
      </c>
      <c r="AQ10" s="678">
        <v>0.13473183057797036</v>
      </c>
      <c r="AR10" s="678">
        <v>0.13465768787802279</v>
      </c>
      <c r="AS10" s="678">
        <v>0.13459903907562343</v>
      </c>
      <c r="AT10" s="678">
        <v>0.1345313498945761</v>
      </c>
      <c r="AU10" s="678">
        <v>0.13448477226705652</v>
      </c>
      <c r="AV10" s="678">
        <v>0.13433692067357217</v>
      </c>
      <c r="AW10" s="678">
        <v>0.13419708910243061</v>
      </c>
      <c r="AX10" s="678">
        <v>0.13405993451356565</v>
      </c>
      <c r="AY10" s="678">
        <v>0.133932398124085</v>
      </c>
      <c r="AZ10" s="678">
        <v>0.13380383670971621</v>
      </c>
      <c r="BA10" s="678">
        <v>0.13369080243445977</v>
      </c>
      <c r="BB10" s="678">
        <v>0.13358061462902104</v>
      </c>
      <c r="BC10" s="678">
        <v>0.13347519396428081</v>
      </c>
      <c r="BD10" s="678">
        <v>0.13337517101393329</v>
      </c>
      <c r="BE10" s="678">
        <v>0.13327170781557274</v>
      </c>
      <c r="BF10" s="678">
        <v>0.13318244292149115</v>
      </c>
      <c r="BG10" s="678">
        <v>0.13310228265821084</v>
      </c>
      <c r="BH10" s="678">
        <v>0.13302343040934128</v>
      </c>
      <c r="BI10" s="678">
        <v>0.13293841059781955</v>
      </c>
      <c r="BJ10" s="678">
        <v>0.13286636725544448</v>
      </c>
      <c r="BK10" s="678">
        <v>0.13276962502908915</v>
      </c>
      <c r="BL10" s="639">
        <v>0.13269289889906977</v>
      </c>
      <c r="BM10" s="639">
        <v>0.13262014056968485</v>
      </c>
      <c r="BN10" s="639">
        <v>0.13256715856654364</v>
      </c>
      <c r="BO10" s="639">
        <v>0.13267472483248013</v>
      </c>
      <c r="BP10" s="639">
        <v>0.13262130944645661</v>
      </c>
      <c r="BQ10" s="639">
        <v>0.13256063650593339</v>
      </c>
      <c r="BR10" s="639">
        <v>0.13250122009247617</v>
      </c>
      <c r="BS10" s="831">
        <v>0.13246624848665936</v>
      </c>
      <c r="BT10" s="678">
        <v>0.13242965289571967</v>
      </c>
      <c r="BU10" s="643">
        <v>0.1323971579888317</v>
      </c>
      <c r="BV10" s="645">
        <v>0.13236537771653051</v>
      </c>
      <c r="BX10" s="820" t="str">
        <f>CONCATENATE("PIB ",ROUND(C10*100,1)," %")</f>
        <v>PIB 1,8 %</v>
      </c>
    </row>
    <row r="11" spans="1:77" s="632" customFormat="1">
      <c r="B11" s="1719"/>
      <c r="C11" s="641">
        <v>1.4999999999999999E-2</v>
      </c>
      <c r="D11" s="642"/>
      <c r="E11" s="643"/>
      <c r="F11" s="643"/>
      <c r="G11" s="643"/>
      <c r="H11" s="643"/>
      <c r="I11" s="643"/>
      <c r="J11" s="643"/>
      <c r="K11" s="643"/>
      <c r="L11" s="643"/>
      <c r="M11" s="643"/>
      <c r="N11" s="643"/>
      <c r="O11" s="643"/>
      <c r="P11" s="643"/>
      <c r="Q11" s="643"/>
      <c r="R11" s="643"/>
      <c r="S11" s="643"/>
      <c r="T11" s="643"/>
      <c r="U11" s="643"/>
      <c r="V11" s="643">
        <v>0.13667482079662954</v>
      </c>
      <c r="W11" s="834">
        <v>0.13721486680364312</v>
      </c>
      <c r="X11" s="834">
        <v>0.13674348492086411</v>
      </c>
      <c r="Y11" s="834">
        <v>0.13627285901483097</v>
      </c>
      <c r="Z11" s="834">
        <v>0.13584936337713482</v>
      </c>
      <c r="AA11" s="643">
        <v>0.13576270620792458</v>
      </c>
      <c r="AB11" s="643">
        <v>0.13607776247480535</v>
      </c>
      <c r="AC11" s="643">
        <v>0.13602573512255764</v>
      </c>
      <c r="AD11" s="643">
        <v>0.13591555166918645</v>
      </c>
      <c r="AE11" s="643">
        <v>0.13585929612094888</v>
      </c>
      <c r="AF11" s="643">
        <v>0.13578766971493708</v>
      </c>
      <c r="AG11" s="643">
        <v>0.13570564416466852</v>
      </c>
      <c r="AH11" s="643">
        <v>0.13558909415040374</v>
      </c>
      <c r="AI11" s="643">
        <v>0.1354600014005046</v>
      </c>
      <c r="AJ11" s="643">
        <v>0.1353325445878065</v>
      </c>
      <c r="AK11" s="643">
        <v>0.13525561807226813</v>
      </c>
      <c r="AL11" s="643">
        <v>0.13519415853935418</v>
      </c>
      <c r="AM11" s="643">
        <v>0.135135911483899</v>
      </c>
      <c r="AN11" s="643">
        <v>0.13507316147476955</v>
      </c>
      <c r="AO11" s="643">
        <v>0.13500792675564263</v>
      </c>
      <c r="AP11" s="643">
        <v>0.1349505855126521</v>
      </c>
      <c r="AQ11" s="643">
        <v>0.13488584752718186</v>
      </c>
      <c r="AR11" s="643">
        <v>0.13482213805808119</v>
      </c>
      <c r="AS11" s="643">
        <v>0.13477336356425537</v>
      </c>
      <c r="AT11" s="643">
        <v>0.13471928403904138</v>
      </c>
      <c r="AU11" s="643">
        <v>0.13468074417163092</v>
      </c>
      <c r="AV11" s="643">
        <v>0.13455099244817023</v>
      </c>
      <c r="AW11" s="643">
        <v>0.13442825848389187</v>
      </c>
      <c r="AX11" s="643">
        <v>0.13430739198720831</v>
      </c>
      <c r="AY11" s="643">
        <v>0.13419592221360616</v>
      </c>
      <c r="AZ11" s="643">
        <v>0.13408329457342508</v>
      </c>
      <c r="BA11" s="643">
        <v>0.13398927400642374</v>
      </c>
      <c r="BB11" s="643">
        <v>0.13389058298905585</v>
      </c>
      <c r="BC11" s="643">
        <v>0.13380002315840273</v>
      </c>
      <c r="BD11" s="643">
        <v>0.1337102448924436</v>
      </c>
      <c r="BE11" s="643">
        <v>0.13362195325541709</v>
      </c>
      <c r="BF11" s="643">
        <v>0.13354543218149156</v>
      </c>
      <c r="BG11" s="643">
        <v>0.13347919375641518</v>
      </c>
      <c r="BH11" s="643">
        <v>0.13341184537717984</v>
      </c>
      <c r="BI11" s="643">
        <v>0.13334906844469221</v>
      </c>
      <c r="BJ11" s="643">
        <v>0.13328403564763658</v>
      </c>
      <c r="BK11" s="643">
        <v>0.13320593261838123</v>
      </c>
      <c r="BL11" s="644">
        <v>0.1331314587324928</v>
      </c>
      <c r="BM11" s="644">
        <v>0.13306786575628307</v>
      </c>
      <c r="BN11" s="644">
        <v>0.13302139628370208</v>
      </c>
      <c r="BO11" s="644">
        <v>0.13313883618019418</v>
      </c>
      <c r="BP11" s="644">
        <v>0.13309229945707005</v>
      </c>
      <c r="BQ11" s="644">
        <v>0.13303977612882181</v>
      </c>
      <c r="BR11" s="644">
        <v>0.1329894276780941</v>
      </c>
      <c r="BS11" s="644">
        <v>0.13296059640393118</v>
      </c>
      <c r="BT11" s="643">
        <v>0.132928427075448</v>
      </c>
      <c r="BU11" s="643">
        <v>0.13290152850975634</v>
      </c>
      <c r="BV11" s="645">
        <v>0.1328760078403308</v>
      </c>
      <c r="BW11" s="835"/>
      <c r="BX11" s="820" t="str">
        <f t="shared" ref="BX11:BX13" si="1">CONCATENATE("PIB ",ROUND(C11*100,1)," %")</f>
        <v>PIB 1,5 %</v>
      </c>
    </row>
    <row r="12" spans="1:77" s="632" customFormat="1">
      <c r="B12" s="1719"/>
      <c r="C12" s="641">
        <v>1.2999999999999999E-2</v>
      </c>
      <c r="D12" s="642"/>
      <c r="E12" s="643"/>
      <c r="F12" s="643"/>
      <c r="G12" s="643"/>
      <c r="H12" s="643"/>
      <c r="I12" s="643"/>
      <c r="J12" s="643"/>
      <c r="K12" s="643"/>
      <c r="L12" s="643"/>
      <c r="M12" s="643"/>
      <c r="N12" s="643"/>
      <c r="O12" s="643"/>
      <c r="P12" s="643"/>
      <c r="Q12" s="643"/>
      <c r="R12" s="643"/>
      <c r="S12" s="643"/>
      <c r="T12" s="643"/>
      <c r="U12" s="643"/>
      <c r="V12" s="643">
        <v>0.13667482079662954</v>
      </c>
      <c r="W12" s="834">
        <v>0.13721481857760437</v>
      </c>
      <c r="X12" s="834">
        <v>0.13674340804158261</v>
      </c>
      <c r="Y12" s="834">
        <v>0.13627278424365244</v>
      </c>
      <c r="Z12" s="834">
        <v>0.1358386744422086</v>
      </c>
      <c r="AA12" s="643">
        <v>0.13572085783332069</v>
      </c>
      <c r="AB12" s="643">
        <v>0.13605802576152859</v>
      </c>
      <c r="AC12" s="643">
        <v>0.13596500355141986</v>
      </c>
      <c r="AD12" s="643">
        <v>0.13586881029025999</v>
      </c>
      <c r="AE12" s="643">
        <v>0.13583190478253163</v>
      </c>
      <c r="AF12" s="643">
        <v>0.1357707835551773</v>
      </c>
      <c r="AG12" s="643">
        <v>0.13569473165473284</v>
      </c>
      <c r="AH12" s="643">
        <v>0.13559974507792999</v>
      </c>
      <c r="AI12" s="643">
        <v>0.13548383447576873</v>
      </c>
      <c r="AJ12" s="643">
        <v>0.135375312172724</v>
      </c>
      <c r="AK12" s="643">
        <v>0.13531162222856205</v>
      </c>
      <c r="AL12" s="643">
        <v>0.13525907962207154</v>
      </c>
      <c r="AM12" s="643">
        <v>0.13521307602041896</v>
      </c>
      <c r="AN12" s="643">
        <v>0.13516217823149798</v>
      </c>
      <c r="AO12" s="643">
        <v>0.13510458942976805</v>
      </c>
      <c r="AP12" s="643">
        <v>0.1350596304111048</v>
      </c>
      <c r="AQ12" s="643">
        <v>0.13500934528442454</v>
      </c>
      <c r="AR12" s="643">
        <v>0.13495169300750948</v>
      </c>
      <c r="AS12" s="643">
        <v>0.13491382658981332</v>
      </c>
      <c r="AT12" s="643">
        <v>0.13486989899470503</v>
      </c>
      <c r="AU12" s="643">
        <v>0.13483973377108271</v>
      </c>
      <c r="AV12" s="643">
        <v>0.13472953680056557</v>
      </c>
      <c r="AW12" s="643">
        <v>0.13461998627672811</v>
      </c>
      <c r="AX12" s="643">
        <v>0.13451001999975376</v>
      </c>
      <c r="AY12" s="643">
        <v>0.13440868713944365</v>
      </c>
      <c r="AZ12" s="643">
        <v>0.13430557079160529</v>
      </c>
      <c r="BA12" s="643">
        <v>0.13422301551027965</v>
      </c>
      <c r="BB12" s="643">
        <v>0.13413907390809188</v>
      </c>
      <c r="BC12" s="643">
        <v>0.13406259466108303</v>
      </c>
      <c r="BD12" s="643">
        <v>0.13397766560242869</v>
      </c>
      <c r="BE12" s="643">
        <v>0.13389802903226602</v>
      </c>
      <c r="BF12" s="643">
        <v>0.13382776766970214</v>
      </c>
      <c r="BG12" s="643">
        <v>0.13377407962484114</v>
      </c>
      <c r="BH12" s="643">
        <v>0.13372211171131632</v>
      </c>
      <c r="BI12" s="643">
        <v>0.13366339106778313</v>
      </c>
      <c r="BJ12" s="643">
        <v>0.13360003777908069</v>
      </c>
      <c r="BK12" s="643">
        <v>0.13352903691624557</v>
      </c>
      <c r="BL12" s="644">
        <v>0.13345615377880438</v>
      </c>
      <c r="BM12" s="644">
        <v>0.1333987832220988</v>
      </c>
      <c r="BN12" s="644">
        <v>0.13336288839515115</v>
      </c>
      <c r="BO12" s="644">
        <v>0.13348538983471789</v>
      </c>
      <c r="BP12" s="644">
        <v>0.13343391371531302</v>
      </c>
      <c r="BQ12" s="644">
        <v>0.13338481649833769</v>
      </c>
      <c r="BR12" s="644">
        <v>0.13333980680105914</v>
      </c>
      <c r="BS12" s="644">
        <v>0.13331848483384584</v>
      </c>
      <c r="BT12" s="643">
        <v>0.13329459639287028</v>
      </c>
      <c r="BU12" s="643">
        <v>0.13326937901519714</v>
      </c>
      <c r="BV12" s="645">
        <v>0.13324248070502429</v>
      </c>
      <c r="BW12" s="835"/>
      <c r="BX12" s="820" t="str">
        <f t="shared" si="1"/>
        <v>PIB 1,3 %</v>
      </c>
    </row>
    <row r="13" spans="1:77" s="632" customFormat="1" ht="15.75" thickBot="1">
      <c r="B13" s="1720"/>
      <c r="C13" s="646">
        <v>0.01</v>
      </c>
      <c r="D13" s="647"/>
      <c r="E13" s="648"/>
      <c r="F13" s="648"/>
      <c r="G13" s="648"/>
      <c r="H13" s="648"/>
      <c r="I13" s="648"/>
      <c r="J13" s="648"/>
      <c r="K13" s="648"/>
      <c r="L13" s="648"/>
      <c r="M13" s="648"/>
      <c r="N13" s="648"/>
      <c r="O13" s="648"/>
      <c r="P13" s="648"/>
      <c r="Q13" s="648"/>
      <c r="R13" s="648"/>
      <c r="S13" s="648"/>
      <c r="T13" s="648"/>
      <c r="U13" s="648"/>
      <c r="V13" s="648">
        <v>0.13667482079662954</v>
      </c>
      <c r="W13" s="836">
        <v>0.13721481857760437</v>
      </c>
      <c r="X13" s="836">
        <v>0.13674340804158261</v>
      </c>
      <c r="Y13" s="836">
        <v>0.13627281289752402</v>
      </c>
      <c r="Z13" s="836">
        <v>0.13584947145439161</v>
      </c>
      <c r="AA13" s="648">
        <v>0.13580520338771482</v>
      </c>
      <c r="AB13" s="648">
        <v>0.13614440204690537</v>
      </c>
      <c r="AC13" s="648">
        <v>0.1360549795337925</v>
      </c>
      <c r="AD13" s="648">
        <v>0.13596218576066599</v>
      </c>
      <c r="AE13" s="648">
        <v>0.1359275422325972</v>
      </c>
      <c r="AF13" s="648">
        <v>0.13588156599057474</v>
      </c>
      <c r="AG13" s="648">
        <v>0.13580901590379435</v>
      </c>
      <c r="AH13" s="648">
        <v>0.13572544323183683</v>
      </c>
      <c r="AI13" s="648">
        <v>0.13563940587483608</v>
      </c>
      <c r="AJ13" s="648">
        <v>0.13554509354671981</v>
      </c>
      <c r="AK13" s="648">
        <v>0.135502841380096</v>
      </c>
      <c r="AL13" s="648">
        <v>0.1354675809700977</v>
      </c>
      <c r="AM13" s="648">
        <v>0.13543837146158449</v>
      </c>
      <c r="AN13" s="648">
        <v>0.13540877757860809</v>
      </c>
      <c r="AO13" s="648">
        <v>0.13537192392916464</v>
      </c>
      <c r="AP13" s="648">
        <v>0.13534272312672879</v>
      </c>
      <c r="AQ13" s="648">
        <v>0.13530194982316507</v>
      </c>
      <c r="AR13" s="648">
        <v>0.13526702171687649</v>
      </c>
      <c r="AS13" s="648">
        <v>0.13524630407581431</v>
      </c>
      <c r="AT13" s="648">
        <v>0.1352168968469224</v>
      </c>
      <c r="AU13" s="648">
        <v>0.13520960271671276</v>
      </c>
      <c r="AV13" s="648">
        <v>0.13512106238973612</v>
      </c>
      <c r="AW13" s="648">
        <v>0.13504031090640833</v>
      </c>
      <c r="AX13" s="648">
        <v>0.13496157477459603</v>
      </c>
      <c r="AY13" s="648">
        <v>0.13488849510383796</v>
      </c>
      <c r="AZ13" s="648">
        <v>0.13481071462104049</v>
      </c>
      <c r="BA13" s="648">
        <v>0.13474732343041379</v>
      </c>
      <c r="BB13" s="648">
        <v>0.13468771271053062</v>
      </c>
      <c r="BC13" s="648">
        <v>0.13462822259569149</v>
      </c>
      <c r="BD13" s="648">
        <v>0.1345709696143069</v>
      </c>
      <c r="BE13" s="648">
        <v>0.13450917447184271</v>
      </c>
      <c r="BF13" s="648">
        <v>0.134458315485947</v>
      </c>
      <c r="BG13" s="648">
        <v>0.13441811237603016</v>
      </c>
      <c r="BH13" s="648">
        <v>0.13437508190312994</v>
      </c>
      <c r="BI13" s="648">
        <v>0.13433265965426441</v>
      </c>
      <c r="BJ13" s="648">
        <v>0.13428999687318105</v>
      </c>
      <c r="BK13" s="648">
        <v>0.13422864981542088</v>
      </c>
      <c r="BL13" s="649">
        <v>0.1341718926891769</v>
      </c>
      <c r="BM13" s="649">
        <v>0.13412492223512715</v>
      </c>
      <c r="BN13" s="649">
        <v>0.13409600430171184</v>
      </c>
      <c r="BO13" s="649">
        <v>0.13422775715709512</v>
      </c>
      <c r="BP13" s="649">
        <v>0.13419794305191102</v>
      </c>
      <c r="BQ13" s="649">
        <v>0.13415763708446599</v>
      </c>
      <c r="BR13" s="649">
        <v>0.13411937128873738</v>
      </c>
      <c r="BS13" s="649">
        <v>0.13410413304336144</v>
      </c>
      <c r="BT13" s="648">
        <v>0.13408816067048854</v>
      </c>
      <c r="BU13" s="648">
        <v>0.13407542635693176</v>
      </c>
      <c r="BV13" s="650">
        <v>0.13406311393526896</v>
      </c>
      <c r="BW13" s="835"/>
      <c r="BX13" s="820" t="str">
        <f t="shared" si="1"/>
        <v>PIB 1 %</v>
      </c>
    </row>
    <row r="14" spans="1:77" s="632" customFormat="1">
      <c r="B14" s="652"/>
      <c r="C14" s="839"/>
      <c r="D14" s="823"/>
      <c r="E14" s="823"/>
      <c r="F14" s="823"/>
      <c r="G14" s="823"/>
      <c r="H14" s="823"/>
      <c r="I14" s="823"/>
      <c r="J14" s="823"/>
      <c r="K14" s="823"/>
      <c r="L14" s="823"/>
      <c r="M14" s="823"/>
      <c r="N14" s="823"/>
      <c r="O14" s="823"/>
      <c r="P14" s="823"/>
      <c r="Q14" s="823"/>
      <c r="R14" s="823"/>
      <c r="S14" s="823"/>
      <c r="T14" s="823"/>
      <c r="U14" s="823"/>
      <c r="V14" s="823"/>
      <c r="W14" s="823"/>
      <c r="X14" s="823"/>
      <c r="Y14" s="823"/>
      <c r="Z14" s="823"/>
      <c r="AA14" s="823"/>
      <c r="AB14" s="823"/>
      <c r="AC14" s="823"/>
      <c r="AD14" s="823"/>
      <c r="AE14" s="823"/>
      <c r="AF14" s="823"/>
      <c r="AG14" s="823"/>
      <c r="AH14" s="823"/>
      <c r="AI14" s="823"/>
      <c r="AJ14" s="823"/>
      <c r="AK14" s="823"/>
      <c r="AL14" s="823"/>
      <c r="AM14" s="823"/>
      <c r="AN14" s="823"/>
      <c r="AO14" s="823"/>
      <c r="AP14" s="823"/>
      <c r="AQ14" s="823"/>
      <c r="AR14" s="823"/>
      <c r="AS14" s="823"/>
      <c r="AT14" s="823"/>
      <c r="AU14" s="823"/>
      <c r="AV14" s="823"/>
      <c r="AW14" s="823"/>
      <c r="AX14" s="823"/>
      <c r="AY14" s="823"/>
      <c r="AZ14" s="823"/>
      <c r="BA14" s="823"/>
      <c r="BB14" s="823"/>
      <c r="BC14" s="823"/>
      <c r="BD14" s="823"/>
      <c r="BE14" s="823"/>
      <c r="BF14" s="823"/>
      <c r="BG14" s="823"/>
      <c r="BH14" s="823"/>
      <c r="BI14" s="823"/>
      <c r="BJ14" s="823"/>
      <c r="BK14" s="823"/>
      <c r="BL14" s="823"/>
      <c r="BM14" s="823"/>
      <c r="BN14" s="823"/>
      <c r="BO14" s="823"/>
      <c r="BP14" s="823"/>
      <c r="BQ14" s="823"/>
      <c r="BR14" s="823"/>
      <c r="BS14" s="823"/>
      <c r="BT14" s="823"/>
      <c r="BU14" s="823"/>
      <c r="BV14" s="823"/>
      <c r="BW14" s="835"/>
    </row>
    <row r="15" spans="1:77">
      <c r="B15" s="657"/>
      <c r="C15" s="658"/>
      <c r="D15" s="659"/>
      <c r="E15" s="659"/>
      <c r="F15" s="659"/>
      <c r="G15" s="659"/>
      <c r="H15" s="659"/>
      <c r="I15" s="659"/>
      <c r="J15" s="659"/>
      <c r="K15" s="659"/>
      <c r="L15" s="659"/>
      <c r="M15" s="659"/>
      <c r="N15" s="659"/>
    </row>
    <row r="16" spans="1:77">
      <c r="B16" s="657"/>
      <c r="C16" s="658"/>
      <c r="D16" s="659"/>
      <c r="E16" s="659"/>
      <c r="F16" s="659"/>
      <c r="G16" s="659"/>
      <c r="H16" s="659"/>
      <c r="I16" s="659"/>
      <c r="J16" s="659"/>
      <c r="K16" s="659"/>
      <c r="L16" s="659"/>
      <c r="M16" s="659"/>
      <c r="N16" s="659"/>
      <c r="U16" s="660"/>
      <c r="V16" s="660"/>
      <c r="W16" s="660"/>
      <c r="X16" s="660"/>
      <c r="Y16" s="660"/>
      <c r="Z16" s="660"/>
      <c r="AA16" s="660"/>
      <c r="AB16" s="660"/>
      <c r="AC16" s="660"/>
      <c r="AD16" s="660"/>
      <c r="AE16" s="660"/>
      <c r="AF16" s="660"/>
      <c r="AG16" s="660"/>
      <c r="AH16" s="660"/>
      <c r="AI16" s="660"/>
      <c r="AJ16" s="660"/>
      <c r="AK16" s="660"/>
      <c r="AL16" s="660"/>
      <c r="AM16" s="660"/>
      <c r="AN16" s="660"/>
      <c r="AO16" s="660"/>
      <c r="AP16" s="660"/>
      <c r="AQ16" s="660"/>
      <c r="AR16" s="660"/>
      <c r="AS16" s="660"/>
      <c r="AT16" s="660"/>
      <c r="AU16" s="660"/>
      <c r="AV16" s="660"/>
      <c r="AW16" s="660"/>
      <c r="AX16" s="660"/>
      <c r="AY16" s="660"/>
      <c r="AZ16" s="660"/>
      <c r="BA16" s="660"/>
      <c r="BB16" s="660"/>
      <c r="BC16" s="660"/>
      <c r="BD16" s="660"/>
      <c r="BE16" s="660"/>
      <c r="BF16" s="660"/>
      <c r="BG16" s="660"/>
      <c r="BH16" s="660"/>
      <c r="BI16" s="660"/>
      <c r="BJ16" s="660"/>
      <c r="BK16" s="660"/>
      <c r="BL16" s="660"/>
      <c r="BM16" s="660"/>
      <c r="BN16" s="660"/>
      <c r="BO16" s="660"/>
      <c r="BP16" s="660"/>
      <c r="BQ16" s="660"/>
      <c r="BR16" s="660"/>
      <c r="BS16" s="660"/>
      <c r="BT16" s="660"/>
      <c r="BU16" s="660"/>
      <c r="BV16" s="660"/>
    </row>
    <row r="17" spans="2:74">
      <c r="B17" s="657"/>
      <c r="C17" s="658"/>
      <c r="D17" s="659"/>
      <c r="E17" s="659"/>
      <c r="F17" s="659"/>
      <c r="G17" s="659"/>
      <c r="H17" s="659"/>
      <c r="I17" s="659"/>
      <c r="J17" s="659"/>
      <c r="K17" s="659"/>
      <c r="L17" s="659"/>
      <c r="M17" s="659"/>
      <c r="N17" s="659"/>
      <c r="R17" s="660"/>
      <c r="S17" s="660"/>
      <c r="U17" s="660"/>
      <c r="V17" s="660"/>
      <c r="W17" s="660"/>
      <c r="X17" s="660"/>
      <c r="Y17" s="660"/>
      <c r="Z17" s="660"/>
      <c r="AA17" s="660"/>
      <c r="AB17" s="660"/>
      <c r="AC17" s="660"/>
      <c r="AD17" s="660"/>
      <c r="AE17" s="660"/>
      <c r="AF17" s="660"/>
      <c r="AG17" s="660"/>
      <c r="AH17" s="660"/>
      <c r="AI17" s="660"/>
      <c r="AJ17" s="660"/>
      <c r="AK17" s="660"/>
      <c r="AL17" s="660"/>
      <c r="AM17" s="660"/>
      <c r="AN17" s="660"/>
      <c r="AO17" s="660"/>
      <c r="AP17" s="660"/>
      <c r="AQ17" s="660"/>
      <c r="AR17" s="660"/>
      <c r="AS17" s="660"/>
      <c r="AT17" s="660"/>
      <c r="AU17" s="660"/>
      <c r="AV17" s="660"/>
      <c r="AW17" s="660"/>
      <c r="AX17" s="660"/>
      <c r="AY17" s="660"/>
      <c r="AZ17" s="660"/>
      <c r="BA17" s="660"/>
      <c r="BB17" s="660"/>
      <c r="BC17" s="660"/>
      <c r="BD17" s="660"/>
      <c r="BE17" s="660"/>
      <c r="BF17" s="660"/>
      <c r="BG17" s="660"/>
      <c r="BH17" s="660"/>
      <c r="BI17" s="660"/>
      <c r="BJ17" s="660"/>
      <c r="BK17" s="660"/>
      <c r="BL17" s="660"/>
      <c r="BM17" s="660"/>
      <c r="BN17" s="660"/>
      <c r="BO17" s="660"/>
      <c r="BP17" s="660"/>
      <c r="BQ17" s="660"/>
      <c r="BR17" s="660"/>
      <c r="BS17" s="660"/>
      <c r="BT17" s="660"/>
      <c r="BU17" s="660"/>
      <c r="BV17" s="660"/>
    </row>
    <row r="18" spans="2:74">
      <c r="B18" s="657"/>
      <c r="C18" s="658"/>
      <c r="D18" s="659"/>
      <c r="E18" s="659"/>
      <c r="F18" s="659"/>
      <c r="G18" s="659"/>
      <c r="H18" s="659"/>
      <c r="I18" s="659"/>
      <c r="J18" s="659"/>
      <c r="K18" s="659"/>
      <c r="L18" s="659"/>
      <c r="M18" s="659"/>
      <c r="N18" s="659"/>
      <c r="Q18" s="662"/>
      <c r="R18" s="660"/>
      <c r="S18" s="660"/>
      <c r="U18" s="660"/>
      <c r="V18" s="660"/>
      <c r="W18" s="660"/>
      <c r="X18" s="660"/>
      <c r="Y18" s="660"/>
      <c r="Z18" s="660"/>
      <c r="AA18" s="660"/>
      <c r="AB18" s="660"/>
      <c r="AC18" s="660"/>
      <c r="AD18" s="660"/>
      <c r="AE18" s="660"/>
      <c r="AF18" s="660"/>
      <c r="AG18" s="660"/>
      <c r="AH18" s="660"/>
      <c r="AI18" s="660"/>
      <c r="AJ18" s="660"/>
      <c r="AK18" s="660"/>
      <c r="AL18" s="660"/>
      <c r="AM18" s="660"/>
      <c r="AN18" s="660"/>
      <c r="AO18" s="660"/>
      <c r="AP18" s="660"/>
      <c r="AQ18" s="660"/>
      <c r="AR18" s="660"/>
      <c r="AS18" s="660"/>
      <c r="AT18" s="660"/>
      <c r="AU18" s="660"/>
      <c r="AV18" s="660"/>
      <c r="AW18" s="660"/>
      <c r="AX18" s="660"/>
      <c r="AY18" s="660"/>
      <c r="AZ18" s="660"/>
      <c r="BA18" s="660"/>
      <c r="BB18" s="660"/>
      <c r="BC18" s="660"/>
      <c r="BD18" s="660"/>
      <c r="BE18" s="660"/>
      <c r="BF18" s="660"/>
      <c r="BG18" s="660"/>
      <c r="BH18" s="660"/>
      <c r="BI18" s="660"/>
      <c r="BJ18" s="660"/>
      <c r="BK18" s="660"/>
      <c r="BL18" s="660"/>
      <c r="BM18" s="660"/>
      <c r="BN18" s="660"/>
      <c r="BO18" s="660"/>
      <c r="BP18" s="660"/>
      <c r="BQ18" s="660"/>
      <c r="BR18" s="660"/>
      <c r="BS18" s="660"/>
      <c r="BT18" s="660"/>
      <c r="BU18" s="660"/>
      <c r="BV18" s="660"/>
    </row>
    <row r="19" spans="2:74">
      <c r="B19" s="657"/>
      <c r="C19" s="658"/>
      <c r="D19" s="659"/>
      <c r="E19" s="659"/>
      <c r="F19" s="659"/>
      <c r="G19" s="659"/>
      <c r="H19" s="659"/>
      <c r="I19" s="659"/>
      <c r="J19" s="659"/>
      <c r="K19" s="659"/>
      <c r="L19" s="659"/>
      <c r="M19" s="659"/>
      <c r="N19" s="659"/>
      <c r="Q19" s="662"/>
      <c r="U19" s="660"/>
      <c r="V19" s="660"/>
      <c r="W19" s="660"/>
      <c r="X19" s="660"/>
      <c r="Y19" s="660"/>
      <c r="Z19" s="660"/>
      <c r="AA19" s="660"/>
      <c r="AB19" s="660"/>
      <c r="AC19" s="660"/>
      <c r="AD19" s="660"/>
      <c r="AE19" s="660"/>
      <c r="AF19" s="660"/>
      <c r="AG19" s="660"/>
      <c r="AH19" s="660"/>
      <c r="AI19" s="660"/>
      <c r="AJ19" s="660"/>
      <c r="AK19" s="660"/>
      <c r="AL19" s="660"/>
      <c r="AM19" s="660"/>
      <c r="AN19" s="660"/>
      <c r="AO19" s="660"/>
      <c r="AP19" s="660"/>
      <c r="AQ19" s="660"/>
      <c r="AR19" s="660"/>
      <c r="AS19" s="660"/>
      <c r="AT19" s="660"/>
      <c r="AU19" s="660"/>
      <c r="AV19" s="660"/>
      <c r="AW19" s="660"/>
      <c r="AX19" s="660"/>
      <c r="AY19" s="660"/>
      <c r="AZ19" s="660"/>
      <c r="BA19" s="660"/>
      <c r="BB19" s="660"/>
      <c r="BC19" s="660"/>
      <c r="BD19" s="660"/>
      <c r="BE19" s="660"/>
      <c r="BF19" s="660"/>
      <c r="BG19" s="660"/>
      <c r="BH19" s="660"/>
      <c r="BI19" s="660"/>
      <c r="BJ19" s="660"/>
      <c r="BK19" s="660"/>
      <c r="BL19" s="660"/>
      <c r="BM19" s="660"/>
      <c r="BN19" s="660"/>
      <c r="BO19" s="660"/>
      <c r="BP19" s="660"/>
      <c r="BQ19" s="660"/>
      <c r="BR19" s="660"/>
      <c r="BS19" s="660"/>
      <c r="BT19" s="660"/>
      <c r="BU19" s="660"/>
      <c r="BV19" s="660"/>
    </row>
    <row r="20" spans="2:74">
      <c r="B20" s="657"/>
      <c r="D20" s="840" t="s">
        <v>229</v>
      </c>
      <c r="E20" s="659"/>
      <c r="F20" s="659"/>
      <c r="G20" s="659"/>
      <c r="H20" s="659"/>
      <c r="J20" s="659"/>
      <c r="K20" s="663" t="s">
        <v>235</v>
      </c>
      <c r="L20" s="659"/>
      <c r="M20" s="659"/>
      <c r="N20" s="659"/>
      <c r="BT20" s="660"/>
      <c r="BV20" s="842"/>
    </row>
    <row r="21" spans="2:74">
      <c r="Y21" s="662"/>
      <c r="BT21" s="660"/>
      <c r="BV21" s="842"/>
    </row>
    <row r="22" spans="2:74" ht="15.75">
      <c r="D22" s="1721"/>
      <c r="E22" s="1721"/>
      <c r="F22" s="1721"/>
      <c r="G22" s="1721"/>
      <c r="M22" s="1721"/>
      <c r="N22" s="1721"/>
      <c r="O22" s="1721"/>
      <c r="P22" s="1721"/>
      <c r="BV22" s="842"/>
    </row>
    <row r="23" spans="2:74">
      <c r="BV23" s="842"/>
    </row>
    <row r="36" spans="2:74" ht="18" customHeight="1"/>
    <row r="40" spans="2:74">
      <c r="C40" s="629"/>
    </row>
    <row r="41" spans="2:74">
      <c r="B41" s="663" t="s">
        <v>184</v>
      </c>
      <c r="C41" s="629"/>
    </row>
    <row r="42" spans="2:74" ht="15.75" thickBot="1"/>
    <row r="43" spans="2:74" s="632" customFormat="1" ht="15.75" thickBot="1">
      <c r="B43" s="664"/>
      <c r="C43" s="635"/>
      <c r="D43" s="633">
        <v>2000</v>
      </c>
      <c r="E43" s="634">
        <v>2001</v>
      </c>
      <c r="F43" s="634">
        <v>2002</v>
      </c>
      <c r="G43" s="634">
        <v>2003</v>
      </c>
      <c r="H43" s="634">
        <v>2004</v>
      </c>
      <c r="I43" s="634">
        <v>2005</v>
      </c>
      <c r="J43" s="634">
        <v>2006</v>
      </c>
      <c r="K43" s="634">
        <v>2007</v>
      </c>
      <c r="L43" s="634">
        <v>2008</v>
      </c>
      <c r="M43" s="634">
        <v>2009</v>
      </c>
      <c r="N43" s="634">
        <v>2010</v>
      </c>
      <c r="O43" s="634">
        <v>2011</v>
      </c>
      <c r="P43" s="634">
        <v>2012</v>
      </c>
      <c r="Q43" s="634">
        <v>2013</v>
      </c>
      <c r="R43" s="634">
        <v>2014</v>
      </c>
      <c r="S43" s="634">
        <v>2015</v>
      </c>
      <c r="T43" s="634">
        <v>2016</v>
      </c>
      <c r="U43" s="634">
        <v>2017</v>
      </c>
      <c r="V43" s="634">
        <v>2018</v>
      </c>
      <c r="W43" s="634">
        <v>2019</v>
      </c>
      <c r="X43" s="634">
        <v>2020</v>
      </c>
      <c r="Y43" s="634">
        <v>2021</v>
      </c>
      <c r="Z43" s="634">
        <v>2022</v>
      </c>
      <c r="AA43" s="634">
        <v>2023</v>
      </c>
      <c r="AB43" s="634">
        <v>2024</v>
      </c>
      <c r="AC43" s="634">
        <v>2025</v>
      </c>
      <c r="AD43" s="634">
        <v>2026</v>
      </c>
      <c r="AE43" s="634">
        <v>2027</v>
      </c>
      <c r="AF43" s="634">
        <v>2028</v>
      </c>
      <c r="AG43" s="634">
        <v>2029</v>
      </c>
      <c r="AH43" s="634">
        <v>2030</v>
      </c>
      <c r="AI43" s="634">
        <v>2031</v>
      </c>
      <c r="AJ43" s="634">
        <v>2032</v>
      </c>
      <c r="AK43" s="634">
        <v>2033</v>
      </c>
      <c r="AL43" s="634">
        <v>2034</v>
      </c>
      <c r="AM43" s="634">
        <v>2035</v>
      </c>
      <c r="AN43" s="634">
        <v>2036</v>
      </c>
      <c r="AO43" s="634">
        <v>2037</v>
      </c>
      <c r="AP43" s="634">
        <v>2038</v>
      </c>
      <c r="AQ43" s="634">
        <v>2039</v>
      </c>
      <c r="AR43" s="634">
        <v>2040</v>
      </c>
      <c r="AS43" s="634">
        <v>2041</v>
      </c>
      <c r="AT43" s="634">
        <v>2042</v>
      </c>
      <c r="AU43" s="634">
        <v>2043</v>
      </c>
      <c r="AV43" s="634">
        <v>2044</v>
      </c>
      <c r="AW43" s="634">
        <v>2045</v>
      </c>
      <c r="AX43" s="634">
        <v>2046</v>
      </c>
      <c r="AY43" s="634">
        <v>2047</v>
      </c>
      <c r="AZ43" s="634">
        <v>2048</v>
      </c>
      <c r="BA43" s="634">
        <v>2049</v>
      </c>
      <c r="BB43" s="634">
        <v>2050</v>
      </c>
      <c r="BC43" s="634">
        <v>2051</v>
      </c>
      <c r="BD43" s="634">
        <v>2052</v>
      </c>
      <c r="BE43" s="634">
        <v>2053</v>
      </c>
      <c r="BF43" s="634">
        <v>2054</v>
      </c>
      <c r="BG43" s="634">
        <v>2055</v>
      </c>
      <c r="BH43" s="634">
        <v>2056</v>
      </c>
      <c r="BI43" s="634">
        <v>2057</v>
      </c>
      <c r="BJ43" s="634">
        <v>2058</v>
      </c>
      <c r="BK43" s="634">
        <v>2059</v>
      </c>
      <c r="BL43" s="634">
        <v>2060</v>
      </c>
      <c r="BM43" s="634">
        <v>2061</v>
      </c>
      <c r="BN43" s="634">
        <v>2062</v>
      </c>
      <c r="BO43" s="634">
        <v>2063</v>
      </c>
      <c r="BP43" s="634">
        <v>2064</v>
      </c>
      <c r="BQ43" s="634">
        <v>2065</v>
      </c>
      <c r="BR43" s="634">
        <v>2066</v>
      </c>
      <c r="BS43" s="634">
        <v>2067</v>
      </c>
      <c r="BT43" s="634">
        <v>2068</v>
      </c>
      <c r="BU43" s="634">
        <v>2069</v>
      </c>
      <c r="BV43" s="635">
        <v>2070</v>
      </c>
    </row>
    <row r="44" spans="2:74" s="632" customFormat="1" ht="15.75" customHeight="1">
      <c r="B44" s="1722" t="s">
        <v>231</v>
      </c>
      <c r="C44" s="824" t="s">
        <v>185</v>
      </c>
      <c r="D44" s="666"/>
      <c r="E44" s="667"/>
      <c r="F44" s="667"/>
      <c r="G44" s="667"/>
      <c r="H44" s="667"/>
      <c r="I44" s="667"/>
      <c r="J44" s="667"/>
      <c r="K44" s="667"/>
      <c r="L44" s="667"/>
      <c r="M44" s="667"/>
      <c r="N44" s="667"/>
      <c r="O44" s="667"/>
      <c r="P44" s="667"/>
      <c r="Q44" s="667"/>
      <c r="R44" s="668"/>
      <c r="S44" s="668"/>
      <c r="T44" s="668">
        <v>0.13829607196850346</v>
      </c>
      <c r="U44" s="668">
        <v>0.13752917598634326</v>
      </c>
      <c r="V44" s="668">
        <v>0.13667482079662954</v>
      </c>
      <c r="W44" s="668">
        <v>0.1367527866473473</v>
      </c>
      <c r="X44" s="668">
        <v>0.13581384127727802</v>
      </c>
      <c r="Y44" s="668">
        <v>0.13467736331854738</v>
      </c>
      <c r="Z44" s="668">
        <v>0.13357607450755171</v>
      </c>
      <c r="AA44" s="668">
        <v>0.13291179765862263</v>
      </c>
      <c r="AB44" s="668">
        <v>0.13295806859909703</v>
      </c>
      <c r="AC44" s="668">
        <v>0.1325147931989665</v>
      </c>
      <c r="AD44" s="668">
        <v>0.13226148081903893</v>
      </c>
      <c r="AE44" s="668">
        <v>0.13209047858360784</v>
      </c>
      <c r="AF44" s="668">
        <v>0.13192578172300554</v>
      </c>
      <c r="AG44" s="668">
        <v>0.13161940078219023</v>
      </c>
      <c r="AH44" s="668">
        <v>0.13125119368419474</v>
      </c>
      <c r="AI44" s="668">
        <v>0.1308788116606267</v>
      </c>
      <c r="AJ44" s="668">
        <v>0.13051772192788058</v>
      </c>
      <c r="AK44" s="668">
        <v>0.13031915738156702</v>
      </c>
      <c r="AL44" s="668">
        <v>0.13013705173068724</v>
      </c>
      <c r="AM44" s="668">
        <v>0.1299660927460537</v>
      </c>
      <c r="AN44" s="668">
        <v>0.12980290720380069</v>
      </c>
      <c r="AO44" s="668">
        <v>0.12965132482174418</v>
      </c>
      <c r="AP44" s="668">
        <v>0.12950210537246334</v>
      </c>
      <c r="AQ44" s="668">
        <v>0.12935259333130458</v>
      </c>
      <c r="AR44" s="668">
        <v>0.12920216423439612</v>
      </c>
      <c r="AS44" s="668">
        <v>0.12906781881222534</v>
      </c>
      <c r="AT44" s="668">
        <v>0.12893218317646302</v>
      </c>
      <c r="AU44" s="668">
        <v>0.12882227989371203</v>
      </c>
      <c r="AV44" s="668">
        <v>0.12861971071552963</v>
      </c>
      <c r="AW44" s="668">
        <v>0.12843500929189952</v>
      </c>
      <c r="AX44" s="668">
        <v>0.12825993333292021</v>
      </c>
      <c r="AY44" s="668">
        <v>0.12809188282886402</v>
      </c>
      <c r="AZ44" s="668">
        <v>0.12791956275922767</v>
      </c>
      <c r="BA44" s="668">
        <v>0.12776474681304367</v>
      </c>
      <c r="BB44" s="668">
        <v>0.12761217821663903</v>
      </c>
      <c r="BC44" s="668">
        <v>0.12747087726865608</v>
      </c>
      <c r="BD44" s="668">
        <v>0.1273299211326096</v>
      </c>
      <c r="BE44" s="668">
        <v>0.12719078884924137</v>
      </c>
      <c r="BF44" s="668">
        <v>0.12706612880938159</v>
      </c>
      <c r="BG44" s="668">
        <v>0.12695526744882185</v>
      </c>
      <c r="BH44" s="668">
        <v>0.12684561789497745</v>
      </c>
      <c r="BI44" s="668">
        <v>0.12672863856980954</v>
      </c>
      <c r="BJ44" s="668">
        <v>0.12661841498937823</v>
      </c>
      <c r="BK44" s="668">
        <v>0.12648114012304887</v>
      </c>
      <c r="BL44" s="843">
        <v>0.12636443191592084</v>
      </c>
      <c r="BM44" s="843">
        <v>0.12626934078430316</v>
      </c>
      <c r="BN44" s="843">
        <v>0.12619346546575061</v>
      </c>
      <c r="BO44" s="843">
        <v>0.12627676437455657</v>
      </c>
      <c r="BP44" s="843">
        <v>0.12620227938163048</v>
      </c>
      <c r="BQ44" s="843">
        <v>0.12612906567441073</v>
      </c>
      <c r="BR44" s="843">
        <v>0.12606374525086511</v>
      </c>
      <c r="BS44" s="843">
        <v>0.12601918820385077</v>
      </c>
      <c r="BT44" s="844">
        <v>0.12597115670441159</v>
      </c>
      <c r="BU44" s="845">
        <v>0.12593072815835699</v>
      </c>
      <c r="BV44" s="846">
        <v>0.12589622843096324</v>
      </c>
    </row>
    <row r="45" spans="2:74" s="632" customFormat="1" ht="15.75" thickBot="1">
      <c r="B45" s="1723"/>
      <c r="C45" s="670" t="s">
        <v>186</v>
      </c>
      <c r="D45" s="826"/>
      <c r="E45" s="818"/>
      <c r="F45" s="818"/>
      <c r="G45" s="818"/>
      <c r="H45" s="818"/>
      <c r="I45" s="818"/>
      <c r="J45" s="818"/>
      <c r="K45" s="818"/>
      <c r="L45" s="818"/>
      <c r="M45" s="818"/>
      <c r="N45" s="818"/>
      <c r="O45" s="818"/>
      <c r="P45" s="818"/>
      <c r="Q45" s="818"/>
      <c r="R45" s="673"/>
      <c r="S45" s="673"/>
      <c r="T45" s="673">
        <v>0.13829607196850346</v>
      </c>
      <c r="U45" s="673">
        <v>0.13752917598634326</v>
      </c>
      <c r="V45" s="673">
        <v>0.13667482079662954</v>
      </c>
      <c r="W45" s="673">
        <v>0.1367527866473473</v>
      </c>
      <c r="X45" s="673">
        <v>0.13581384127727802</v>
      </c>
      <c r="Y45" s="673">
        <v>0.13467743920370792</v>
      </c>
      <c r="Z45" s="673">
        <v>0.13357631007183779</v>
      </c>
      <c r="AA45" s="673">
        <v>0.13353826343817821</v>
      </c>
      <c r="AB45" s="673">
        <v>0.13378014432901886</v>
      </c>
      <c r="AC45" s="673">
        <v>0.13358972651753231</v>
      </c>
      <c r="AD45" s="673">
        <v>0.13349360025051946</v>
      </c>
      <c r="AE45" s="673">
        <v>0.13347395686482127</v>
      </c>
      <c r="AF45" s="673">
        <v>0.13347426320970118</v>
      </c>
      <c r="AG45" s="673">
        <v>0.13333698465084876</v>
      </c>
      <c r="AH45" s="673">
        <v>0.13314017111233126</v>
      </c>
      <c r="AI45" s="673">
        <v>0.13297239729447619</v>
      </c>
      <c r="AJ45" s="673">
        <v>0.13281169549715302</v>
      </c>
      <c r="AK45" s="673">
        <v>0.13264404485414469</v>
      </c>
      <c r="AL45" s="673">
        <v>0.13249307885484893</v>
      </c>
      <c r="AM45" s="673">
        <v>0.13235429585568917</v>
      </c>
      <c r="AN45" s="673">
        <v>0.13222470872496495</v>
      </c>
      <c r="AO45" s="673">
        <v>0.13210632775252468</v>
      </c>
      <c r="AP45" s="673">
        <v>0.13200187359172671</v>
      </c>
      <c r="AQ45" s="673">
        <v>0.131884172302632</v>
      </c>
      <c r="AR45" s="673">
        <v>0.13176549673244539</v>
      </c>
      <c r="AS45" s="673">
        <v>0.13166001907837838</v>
      </c>
      <c r="AT45" s="673">
        <v>0.13155447797332712</v>
      </c>
      <c r="AU45" s="673">
        <v>0.13147578491134818</v>
      </c>
      <c r="AV45" s="673">
        <v>0.13131959041399918</v>
      </c>
      <c r="AW45" s="673">
        <v>0.13118075949636054</v>
      </c>
      <c r="AX45" s="673">
        <v>0.13105047048435364</v>
      </c>
      <c r="AY45" s="673">
        <v>0.1309250227889128</v>
      </c>
      <c r="AZ45" s="673">
        <v>0.13079062757353047</v>
      </c>
      <c r="BA45" s="673">
        <v>0.13067219304494304</v>
      </c>
      <c r="BB45" s="673">
        <v>0.13055743661829586</v>
      </c>
      <c r="BC45" s="673">
        <v>0.1304500617636542</v>
      </c>
      <c r="BD45" s="673">
        <v>0.13034154345630888</v>
      </c>
      <c r="BE45" s="673">
        <v>0.13023171678124013</v>
      </c>
      <c r="BF45" s="673">
        <v>0.13013395719624854</v>
      </c>
      <c r="BG45" s="673">
        <v>0.13005213787538633</v>
      </c>
      <c r="BH45" s="673">
        <v>0.12996684415266765</v>
      </c>
      <c r="BI45" s="673">
        <v>0.12988309560233371</v>
      </c>
      <c r="BJ45" s="673">
        <v>0.12979142389833395</v>
      </c>
      <c r="BK45" s="673">
        <v>0.12967813948519083</v>
      </c>
      <c r="BL45" s="847">
        <v>0.12956972816787926</v>
      </c>
      <c r="BM45" s="847">
        <v>0.12949037216271933</v>
      </c>
      <c r="BN45" s="847">
        <v>0.12942987099271019</v>
      </c>
      <c r="BO45" s="847">
        <v>0.12953621303666177</v>
      </c>
      <c r="BP45" s="847">
        <v>0.12947459021909416</v>
      </c>
      <c r="BQ45" s="847">
        <v>0.12941169178897882</v>
      </c>
      <c r="BR45" s="847">
        <v>0.12935832547002507</v>
      </c>
      <c r="BS45" s="847">
        <v>0.12932507597931336</v>
      </c>
      <c r="BT45" s="848">
        <v>0.12929078859384002</v>
      </c>
      <c r="BU45" s="849">
        <v>0.12926160600400011</v>
      </c>
      <c r="BV45" s="850">
        <v>0.12923919225362665</v>
      </c>
    </row>
  </sheetData>
  <mergeCells count="5">
    <mergeCell ref="B5:B9"/>
    <mergeCell ref="B10:B13"/>
    <mergeCell ref="D22:G22"/>
    <mergeCell ref="M22:P22"/>
    <mergeCell ref="B44:B45"/>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BU11"/>
  <sheetViews>
    <sheetView workbookViewId="0">
      <selection activeCell="A81" sqref="A81:N81"/>
    </sheetView>
  </sheetViews>
  <sheetFormatPr baseColWidth="10" defaultColWidth="11.5703125" defaultRowHeight="15"/>
  <cols>
    <col min="1" max="1" width="11.5703125" style="629"/>
    <col min="2" max="2" width="23.5703125" style="629" customWidth="1"/>
    <col min="3" max="16384" width="11.5703125" style="629"/>
  </cols>
  <sheetData>
    <row r="1" spans="1:73">
      <c r="A1" s="663" t="s">
        <v>236</v>
      </c>
    </row>
    <row r="3" spans="1:73" s="627" customFormat="1" ht="15.75" thickBot="1"/>
    <row r="4" spans="1:73" ht="15.75" thickBot="1">
      <c r="B4" s="851"/>
      <c r="C4" s="675">
        <v>2000</v>
      </c>
      <c r="D4" s="852">
        <v>2001</v>
      </c>
      <c r="E4" s="852">
        <v>2002</v>
      </c>
      <c r="F4" s="852">
        <v>2003</v>
      </c>
      <c r="G4" s="852">
        <v>2004</v>
      </c>
      <c r="H4" s="852">
        <v>2005</v>
      </c>
      <c r="I4" s="852">
        <v>2006</v>
      </c>
      <c r="J4" s="852">
        <v>2007</v>
      </c>
      <c r="K4" s="852">
        <v>2008</v>
      </c>
      <c r="L4" s="852">
        <v>2009</v>
      </c>
      <c r="M4" s="852">
        <v>2010</v>
      </c>
      <c r="N4" s="852">
        <v>2011</v>
      </c>
      <c r="O4" s="852">
        <v>2012</v>
      </c>
      <c r="P4" s="852">
        <v>2013</v>
      </c>
      <c r="Q4" s="852">
        <v>2014</v>
      </c>
      <c r="R4" s="852">
        <v>2015</v>
      </c>
      <c r="S4" s="852">
        <v>2016</v>
      </c>
      <c r="T4" s="852">
        <v>2017</v>
      </c>
      <c r="U4" s="852">
        <v>2018</v>
      </c>
      <c r="V4" s="852">
        <v>2019</v>
      </c>
      <c r="W4" s="852">
        <v>2020</v>
      </c>
      <c r="X4" s="852">
        <v>2021</v>
      </c>
      <c r="Y4" s="852">
        <v>2022</v>
      </c>
      <c r="Z4" s="852">
        <v>2023</v>
      </c>
      <c r="AA4" s="852">
        <v>2024</v>
      </c>
      <c r="AB4" s="852">
        <v>2025</v>
      </c>
      <c r="AC4" s="852">
        <v>2026</v>
      </c>
      <c r="AD4" s="852">
        <v>2027</v>
      </c>
      <c r="AE4" s="852">
        <v>2028</v>
      </c>
      <c r="AF4" s="852">
        <v>2029</v>
      </c>
      <c r="AG4" s="852">
        <v>2030</v>
      </c>
      <c r="AH4" s="852">
        <v>2031</v>
      </c>
      <c r="AI4" s="852">
        <v>2032</v>
      </c>
      <c r="AJ4" s="852">
        <v>2033</v>
      </c>
      <c r="AK4" s="852">
        <v>2034</v>
      </c>
      <c r="AL4" s="852">
        <v>2035</v>
      </c>
      <c r="AM4" s="852">
        <v>2036</v>
      </c>
      <c r="AN4" s="852">
        <v>2037</v>
      </c>
      <c r="AO4" s="852">
        <v>2038</v>
      </c>
      <c r="AP4" s="852">
        <v>2039</v>
      </c>
      <c r="AQ4" s="852">
        <v>2040</v>
      </c>
      <c r="AR4" s="852">
        <v>2041</v>
      </c>
      <c r="AS4" s="852">
        <v>2042</v>
      </c>
      <c r="AT4" s="852">
        <v>2043</v>
      </c>
      <c r="AU4" s="852">
        <v>2044</v>
      </c>
      <c r="AV4" s="852">
        <v>2045</v>
      </c>
      <c r="AW4" s="852">
        <v>2046</v>
      </c>
      <c r="AX4" s="852">
        <v>2047</v>
      </c>
      <c r="AY4" s="852">
        <v>2048</v>
      </c>
      <c r="AZ4" s="852">
        <v>2049</v>
      </c>
      <c r="BA4" s="852">
        <v>2050</v>
      </c>
      <c r="BB4" s="852">
        <v>2051</v>
      </c>
      <c r="BC4" s="852">
        <v>2052</v>
      </c>
      <c r="BD4" s="852">
        <v>2053</v>
      </c>
      <c r="BE4" s="852">
        <v>2054</v>
      </c>
      <c r="BF4" s="852">
        <v>2055</v>
      </c>
      <c r="BG4" s="852">
        <v>2056</v>
      </c>
      <c r="BH4" s="852">
        <v>2057</v>
      </c>
      <c r="BI4" s="852">
        <v>2058</v>
      </c>
      <c r="BJ4" s="852">
        <v>2059</v>
      </c>
      <c r="BK4" s="852">
        <v>2060</v>
      </c>
      <c r="BL4" s="852">
        <v>2061</v>
      </c>
      <c r="BM4" s="852">
        <v>2062</v>
      </c>
      <c r="BN4" s="852">
        <v>2063</v>
      </c>
      <c r="BO4" s="852">
        <v>2064</v>
      </c>
      <c r="BP4" s="852">
        <v>2065</v>
      </c>
      <c r="BQ4" s="852">
        <v>2066</v>
      </c>
      <c r="BR4" s="852">
        <v>2067</v>
      </c>
      <c r="BS4" s="852">
        <v>2068</v>
      </c>
      <c r="BT4" s="852">
        <v>2069</v>
      </c>
      <c r="BU4" s="676">
        <v>2070</v>
      </c>
    </row>
    <row r="5" spans="1:73" ht="15" customHeight="1">
      <c r="B5" s="725" t="s">
        <v>183</v>
      </c>
      <c r="C5" s="853"/>
      <c r="D5" s="854"/>
      <c r="E5" s="854">
        <v>2.0201509155782241E-2</v>
      </c>
      <c r="F5" s="854">
        <v>2.0163147279973714E-2</v>
      </c>
      <c r="G5" s="854">
        <v>2.036672689775984E-2</v>
      </c>
      <c r="H5" s="854">
        <v>2.0233857097449463E-2</v>
      </c>
      <c r="I5" s="854">
        <v>2.0899300001942261E-2</v>
      </c>
      <c r="J5" s="854">
        <v>2.0963859885967946E-2</v>
      </c>
      <c r="K5" s="855">
        <v>1.8971313118638602E-2</v>
      </c>
      <c r="L5" s="855">
        <v>1.9864973438267645E-2</v>
      </c>
      <c r="M5" s="855">
        <v>1.9968018853621913E-2</v>
      </c>
      <c r="N5" s="855">
        <v>2.0500151100135561E-2</v>
      </c>
      <c r="O5" s="855">
        <v>2.1121980971389186E-2</v>
      </c>
      <c r="P5" s="855">
        <v>2.1127052975230196E-2</v>
      </c>
      <c r="Q5" s="855">
        <v>2.1087307893202779E-2</v>
      </c>
      <c r="R5" s="855">
        <v>2.0733011320562454E-2</v>
      </c>
      <c r="S5" s="855">
        <v>2.16421544029636E-2</v>
      </c>
      <c r="T5" s="855">
        <v>2.0201121874504648E-2</v>
      </c>
      <c r="U5" s="855"/>
      <c r="V5" s="855"/>
      <c r="W5" s="855"/>
      <c r="X5" s="855"/>
      <c r="Y5" s="855"/>
      <c r="Z5" s="855"/>
      <c r="AA5" s="855"/>
      <c r="AB5" s="855"/>
      <c r="AC5" s="855"/>
      <c r="AD5" s="855"/>
      <c r="AE5" s="855"/>
      <c r="AF5" s="855"/>
      <c r="AG5" s="855"/>
      <c r="AH5" s="855"/>
      <c r="AI5" s="855"/>
      <c r="AJ5" s="855"/>
      <c r="AK5" s="855"/>
      <c r="AL5" s="855"/>
      <c r="AM5" s="855"/>
      <c r="AN5" s="855"/>
      <c r="AO5" s="855"/>
      <c r="AP5" s="855"/>
      <c r="AQ5" s="855"/>
      <c r="AR5" s="855"/>
      <c r="AS5" s="855"/>
      <c r="AT5" s="855"/>
      <c r="AU5" s="855"/>
      <c r="AV5" s="855"/>
      <c r="AW5" s="855"/>
      <c r="AX5" s="855"/>
      <c r="AY5" s="855"/>
      <c r="AZ5" s="855"/>
      <c r="BA5" s="855"/>
      <c r="BB5" s="855"/>
      <c r="BC5" s="855"/>
      <c r="BD5" s="855"/>
      <c r="BE5" s="855"/>
      <c r="BF5" s="855"/>
      <c r="BG5" s="855"/>
      <c r="BH5" s="855"/>
      <c r="BI5" s="855"/>
      <c r="BJ5" s="855"/>
      <c r="BK5" s="855"/>
      <c r="BL5" s="855"/>
      <c r="BM5" s="855"/>
      <c r="BN5" s="855"/>
      <c r="BO5" s="855"/>
      <c r="BP5" s="855"/>
      <c r="BQ5" s="855"/>
      <c r="BR5" s="855"/>
      <c r="BS5" s="855"/>
      <c r="BT5" s="855"/>
      <c r="BU5" s="856"/>
    </row>
    <row r="6" spans="1:73" ht="15.75" thickBot="1">
      <c r="B6" s="857" t="s">
        <v>237</v>
      </c>
      <c r="C6" s="858"/>
      <c r="D6" s="859"/>
      <c r="E6" s="859"/>
      <c r="F6" s="859"/>
      <c r="G6" s="859"/>
      <c r="H6" s="859"/>
      <c r="I6" s="859"/>
      <c r="J6" s="859"/>
      <c r="K6" s="860"/>
      <c r="L6" s="860"/>
      <c r="M6" s="860"/>
      <c r="N6" s="860"/>
      <c r="O6" s="860"/>
      <c r="P6" s="860"/>
      <c r="Q6" s="860"/>
      <c r="R6" s="860"/>
      <c r="S6" s="860"/>
      <c r="T6" s="860">
        <v>2.0201121874504648E-2</v>
      </c>
      <c r="U6" s="860">
        <v>2.0127977660475298E-2</v>
      </c>
      <c r="V6" s="860">
        <v>1.9656502841626081E-2</v>
      </c>
      <c r="W6" s="860">
        <v>1.9180839965221661E-2</v>
      </c>
      <c r="X6" s="860">
        <v>1.8510379062289337E-2</v>
      </c>
      <c r="Y6" s="860">
        <v>1.7827757713291981E-2</v>
      </c>
      <c r="Z6" s="860">
        <v>1.7628824332909625E-2</v>
      </c>
      <c r="AA6" s="860">
        <v>1.7470003831659194E-2</v>
      </c>
      <c r="AB6" s="860">
        <v>1.7314799728916402E-2</v>
      </c>
      <c r="AC6" s="860">
        <v>1.7146544714855605E-2</v>
      </c>
      <c r="AD6" s="860">
        <v>1.6978612213251563E-2</v>
      </c>
      <c r="AE6" s="860">
        <v>1.6817032373729023E-2</v>
      </c>
      <c r="AF6" s="860">
        <v>1.6625908128469629E-2</v>
      </c>
      <c r="AG6" s="860">
        <v>1.6425591422887346E-2</v>
      </c>
      <c r="AH6" s="860">
        <v>1.6257713896010387E-2</v>
      </c>
      <c r="AI6" s="860">
        <v>1.6097315085428998E-2</v>
      </c>
      <c r="AJ6" s="860">
        <v>1.5983498878652996E-2</v>
      </c>
      <c r="AK6" s="860">
        <v>1.5870559592722679E-2</v>
      </c>
      <c r="AL6" s="860">
        <v>1.5764930196160546E-2</v>
      </c>
      <c r="AM6" s="860">
        <v>1.5671581764583997E-2</v>
      </c>
      <c r="AN6" s="860">
        <v>1.559285414115779E-2</v>
      </c>
      <c r="AO6" s="860">
        <v>1.5518424392749239E-2</v>
      </c>
      <c r="AP6" s="860">
        <v>1.544034134751705E-2</v>
      </c>
      <c r="AQ6" s="860">
        <v>1.5360535381642964E-2</v>
      </c>
      <c r="AR6" s="860">
        <v>1.5281995070233024E-2</v>
      </c>
      <c r="AS6" s="860">
        <v>1.5207498459457985E-2</v>
      </c>
      <c r="AT6" s="860">
        <v>1.5143653267089515E-2</v>
      </c>
      <c r="AU6" s="860">
        <v>1.5082729967132768E-2</v>
      </c>
      <c r="AV6" s="860">
        <v>1.5031920470608353E-2</v>
      </c>
      <c r="AW6" s="860">
        <v>1.4987966405435914E-2</v>
      </c>
      <c r="AX6" s="860">
        <v>1.4941085099350663E-2</v>
      </c>
      <c r="AY6" s="860">
        <v>1.4889889390843139E-2</v>
      </c>
      <c r="AZ6" s="860">
        <v>1.4836246265797185E-2</v>
      </c>
      <c r="BA6" s="860">
        <v>1.4789486236484238E-2</v>
      </c>
      <c r="BB6" s="860">
        <v>1.4746966036543621E-2</v>
      </c>
      <c r="BC6" s="860">
        <v>1.4703709537661043E-2</v>
      </c>
      <c r="BD6" s="860">
        <v>1.4659740185474762E-2</v>
      </c>
      <c r="BE6" s="860">
        <v>1.4618574850992107E-2</v>
      </c>
      <c r="BF6" s="860">
        <v>1.458147825781766E-2</v>
      </c>
      <c r="BG6" s="860">
        <v>1.4545505237061052E-2</v>
      </c>
      <c r="BH6" s="860">
        <v>1.4507614921574419E-2</v>
      </c>
      <c r="BI6" s="860">
        <v>1.4467282114797033E-2</v>
      </c>
      <c r="BJ6" s="860">
        <v>1.4421372791450785E-2</v>
      </c>
      <c r="BK6" s="860">
        <v>1.4380897173423892E-2</v>
      </c>
      <c r="BL6" s="860">
        <v>1.4352231000101971E-2</v>
      </c>
      <c r="BM6" s="860">
        <v>1.4325173663955132E-2</v>
      </c>
      <c r="BN6" s="860">
        <v>1.4297853810098876E-2</v>
      </c>
      <c r="BO6" s="860">
        <v>1.4272692385126592E-2</v>
      </c>
      <c r="BP6" s="860">
        <v>1.4254993067056111E-2</v>
      </c>
      <c r="BQ6" s="860">
        <v>1.424313578091628E-2</v>
      </c>
      <c r="BR6" s="860">
        <v>1.4230217087798518E-2</v>
      </c>
      <c r="BS6" s="860">
        <v>1.4217588376017465E-2</v>
      </c>
      <c r="BT6" s="860">
        <v>1.4207984334843842E-2</v>
      </c>
      <c r="BU6" s="861">
        <v>1.4202736324033474E-2</v>
      </c>
    </row>
    <row r="7" spans="1:73">
      <c r="B7" s="862" t="s">
        <v>238</v>
      </c>
      <c r="C7" s="863"/>
      <c r="D7" s="864"/>
      <c r="E7" s="864"/>
      <c r="F7" s="864"/>
      <c r="G7" s="864"/>
      <c r="H7" s="864"/>
      <c r="I7" s="864"/>
      <c r="J7" s="864"/>
      <c r="K7" s="864"/>
      <c r="L7" s="864"/>
      <c r="M7" s="864"/>
      <c r="N7" s="864"/>
      <c r="O7" s="864"/>
      <c r="P7" s="864"/>
      <c r="Q7" s="864"/>
      <c r="R7" s="864"/>
      <c r="S7" s="864"/>
      <c r="T7" s="864"/>
      <c r="U7" s="864">
        <v>2.0127977660475298E-2</v>
      </c>
      <c r="V7" s="864">
        <v>1.8498606698957087E-2</v>
      </c>
      <c r="W7" s="864">
        <v>1.8369824932135126E-2</v>
      </c>
      <c r="X7" s="864">
        <v>1.8302699991288453E-2</v>
      </c>
      <c r="Y7" s="864">
        <v>1.8929380024264707E-2</v>
      </c>
      <c r="Z7" s="864">
        <v>1.908919953133955E-2</v>
      </c>
      <c r="AA7" s="864">
        <v>1.882826555836499E-2</v>
      </c>
      <c r="AB7" s="864">
        <v>1.8541808262379986E-2</v>
      </c>
      <c r="AC7" s="864">
        <v>1.8255826042941979E-2</v>
      </c>
      <c r="AD7" s="864">
        <v>1.7963307786038794E-2</v>
      </c>
      <c r="AE7" s="864">
        <v>1.7677948109684958E-2</v>
      </c>
      <c r="AF7" s="864">
        <v>1.7382158348713359E-2</v>
      </c>
      <c r="AG7" s="864">
        <v>1.7048530077529059E-2</v>
      </c>
      <c r="AH7" s="864">
        <v>1.6701233062500563E-2</v>
      </c>
      <c r="AI7" s="864">
        <v>1.637868743108542E-2</v>
      </c>
      <c r="AJ7" s="864">
        <v>1.6097512348180631E-2</v>
      </c>
      <c r="AK7" s="864">
        <v>1.5801069520271147E-2</v>
      </c>
      <c r="AL7" s="864">
        <v>1.550381269030375E-2</v>
      </c>
      <c r="AM7" s="864">
        <v>1.519449283034067E-2</v>
      </c>
      <c r="AN7" s="864">
        <v>1.488734435326745E-2</v>
      </c>
      <c r="AO7" s="864">
        <v>1.4565794137158238E-2</v>
      </c>
      <c r="AP7" s="864">
        <v>1.4236653950074209E-2</v>
      </c>
      <c r="AQ7" s="864">
        <v>1.3917829046022758E-2</v>
      </c>
      <c r="AR7" s="864">
        <v>1.3593055613110161E-2</v>
      </c>
      <c r="AS7" s="864">
        <v>1.3261497769302586E-2</v>
      </c>
      <c r="AT7" s="864">
        <v>1.2941761628078847E-2</v>
      </c>
      <c r="AU7" s="864">
        <v>1.2700748925719461E-2</v>
      </c>
      <c r="AV7" s="864">
        <v>1.2461165096042261E-2</v>
      </c>
      <c r="AW7" s="864">
        <v>1.2233236477486219E-2</v>
      </c>
      <c r="AX7" s="864">
        <v>1.2016913385205512E-2</v>
      </c>
      <c r="AY7" s="864">
        <v>1.1792085187310414E-2</v>
      </c>
      <c r="AZ7" s="864">
        <v>1.1587597726063388E-2</v>
      </c>
      <c r="BA7" s="864">
        <v>1.136740080076697E-2</v>
      </c>
      <c r="BB7" s="864">
        <v>1.115085066979251E-2</v>
      </c>
      <c r="BC7" s="864">
        <v>1.0933430684293685E-2</v>
      </c>
      <c r="BD7" s="864">
        <v>1.0715716967211514E-2</v>
      </c>
      <c r="BE7" s="864">
        <v>1.0539710188721773E-2</v>
      </c>
      <c r="BF7" s="864">
        <v>1.0384911810160075E-2</v>
      </c>
      <c r="BG7" s="864">
        <v>1.0242464008513015E-2</v>
      </c>
      <c r="BH7" s="864">
        <v>1.0122927176993746E-2</v>
      </c>
      <c r="BI7" s="864">
        <v>9.9953879801234057E-3</v>
      </c>
      <c r="BJ7" s="864">
        <v>9.885008013804833E-3</v>
      </c>
      <c r="BK7" s="864">
        <v>9.7871621099285475E-3</v>
      </c>
      <c r="BL7" s="864">
        <v>9.7081034962831769E-3</v>
      </c>
      <c r="BM7" s="864">
        <v>9.6348093459634222E-3</v>
      </c>
      <c r="BN7" s="864">
        <v>9.555287185038952E-3</v>
      </c>
      <c r="BO7" s="864">
        <v>9.4946964928136514E-3</v>
      </c>
      <c r="BP7" s="864">
        <v>9.4484012003720631E-3</v>
      </c>
      <c r="BQ7" s="864">
        <v>9.4035892035583876E-3</v>
      </c>
      <c r="BR7" s="864">
        <v>9.3616745824164453E-3</v>
      </c>
      <c r="BS7" s="864">
        <v>9.3357919235075235E-3</v>
      </c>
      <c r="BT7" s="864">
        <v>9.3082986011461238E-3</v>
      </c>
      <c r="BU7" s="865">
        <v>9.3130879037075665E-3</v>
      </c>
    </row>
    <row r="8" spans="1:73">
      <c r="B8" s="866" t="s">
        <v>239</v>
      </c>
      <c r="C8" s="867"/>
      <c r="D8" s="868"/>
      <c r="E8" s="868"/>
      <c r="F8" s="868"/>
      <c r="G8" s="868"/>
      <c r="H8" s="868"/>
      <c r="I8" s="868"/>
      <c r="J8" s="868"/>
      <c r="K8" s="868"/>
      <c r="L8" s="868"/>
      <c r="M8" s="868"/>
      <c r="N8" s="868"/>
      <c r="O8" s="868"/>
      <c r="P8" s="868"/>
      <c r="Q8" s="868"/>
      <c r="R8" s="868"/>
      <c r="S8" s="868"/>
      <c r="T8" s="868"/>
      <c r="U8" s="868">
        <v>2.0127977660475298E-2</v>
      </c>
      <c r="V8" s="868">
        <v>1.8498606698957087E-2</v>
      </c>
      <c r="W8" s="868">
        <v>1.8369824932135126E-2</v>
      </c>
      <c r="X8" s="868">
        <v>1.830267111801032E-2</v>
      </c>
      <c r="Y8" s="868">
        <v>1.8300263396164456E-2</v>
      </c>
      <c r="Z8" s="868">
        <v>1.9135532664532866E-2</v>
      </c>
      <c r="AA8" s="868">
        <v>1.890121473061078E-2</v>
      </c>
      <c r="AB8" s="868">
        <v>1.8645030932067076E-2</v>
      </c>
      <c r="AC8" s="868">
        <v>1.8391243404398169E-2</v>
      </c>
      <c r="AD8" s="868">
        <v>1.8133077295044073E-2</v>
      </c>
      <c r="AE8" s="868">
        <v>1.7886482780055894E-2</v>
      </c>
      <c r="AF8" s="868">
        <v>1.763087213971877E-2</v>
      </c>
      <c r="AG8" s="868">
        <v>1.7340149399847141E-2</v>
      </c>
      <c r="AH8" s="868">
        <v>1.7038250509378735E-2</v>
      </c>
      <c r="AI8" s="868">
        <v>1.6765364520936268E-2</v>
      </c>
      <c r="AJ8" s="868">
        <v>1.6530745347736457E-2</v>
      </c>
      <c r="AK8" s="868">
        <v>1.6274416945031001E-2</v>
      </c>
      <c r="AL8" s="868">
        <v>1.6012178132934964E-2</v>
      </c>
      <c r="AM8" s="868">
        <v>1.5731894881620322E-2</v>
      </c>
      <c r="AN8" s="868">
        <v>1.5450168765476047E-2</v>
      </c>
      <c r="AO8" s="868">
        <v>1.5153016546185416E-2</v>
      </c>
      <c r="AP8" s="868">
        <v>1.4840927082014782E-2</v>
      </c>
      <c r="AQ8" s="868">
        <v>1.4538187782098654E-2</v>
      </c>
      <c r="AR8" s="868">
        <v>1.4227426553968008E-2</v>
      </c>
      <c r="AS8" s="868">
        <v>1.3906477022664118E-2</v>
      </c>
      <c r="AT8" s="868">
        <v>1.359672520734265E-2</v>
      </c>
      <c r="AU8" s="868">
        <v>1.3349047873011702E-2</v>
      </c>
      <c r="AV8" s="868">
        <v>1.3100587325795761E-2</v>
      </c>
      <c r="AW8" s="868">
        <v>1.2861812519857048E-2</v>
      </c>
      <c r="AX8" s="868">
        <v>1.2632549361977937E-2</v>
      </c>
      <c r="AY8" s="868">
        <v>1.2393006522574929E-2</v>
      </c>
      <c r="AZ8" s="868">
        <v>1.2171445118001016E-2</v>
      </c>
      <c r="BA8" s="868">
        <v>1.1938901930037219E-2</v>
      </c>
      <c r="BB8" s="868">
        <v>1.1712508789265538E-2</v>
      </c>
      <c r="BC8" s="868">
        <v>1.1485076719237802E-2</v>
      </c>
      <c r="BD8" s="868">
        <v>1.1258512904085482E-2</v>
      </c>
      <c r="BE8" s="868">
        <v>1.1074985555856823E-2</v>
      </c>
      <c r="BF8" s="868">
        <v>1.0915149724803914E-2</v>
      </c>
      <c r="BG8" s="868">
        <v>1.0770177580234002E-2</v>
      </c>
      <c r="BH8" s="868">
        <v>1.0650824218887547E-2</v>
      </c>
      <c r="BI8" s="868">
        <v>1.0522090330861961E-2</v>
      </c>
      <c r="BJ8" s="868">
        <v>1.0412623889546446E-2</v>
      </c>
      <c r="BK8" s="868">
        <v>1.0313935918505242E-2</v>
      </c>
      <c r="BL8" s="868">
        <v>1.0229120419748902E-2</v>
      </c>
      <c r="BM8" s="868">
        <v>1.0151066821006059E-2</v>
      </c>
      <c r="BN8" s="868">
        <v>1.0065887141948194E-2</v>
      </c>
      <c r="BO8" s="868">
        <v>1.0000042818569036E-2</v>
      </c>
      <c r="BP8" s="868">
        <v>9.9480102303916573E-3</v>
      </c>
      <c r="BQ8" s="868">
        <v>9.8979765522113593E-3</v>
      </c>
      <c r="BR8" s="868">
        <v>9.8518543924373658E-3</v>
      </c>
      <c r="BS8" s="868">
        <v>9.8235677058820803E-3</v>
      </c>
      <c r="BT8" s="868">
        <v>9.7925206474967497E-3</v>
      </c>
      <c r="BU8" s="869">
        <v>9.7958858942996992E-3</v>
      </c>
    </row>
    <row r="9" spans="1:73">
      <c r="B9" s="866" t="s">
        <v>240</v>
      </c>
      <c r="C9" s="867"/>
      <c r="D9" s="868"/>
      <c r="E9" s="868"/>
      <c r="F9" s="868"/>
      <c r="G9" s="868"/>
      <c r="H9" s="868"/>
      <c r="I9" s="868"/>
      <c r="J9" s="868"/>
      <c r="K9" s="868"/>
      <c r="L9" s="868"/>
      <c r="M9" s="868"/>
      <c r="N9" s="868"/>
      <c r="O9" s="868"/>
      <c r="P9" s="868"/>
      <c r="Q9" s="868"/>
      <c r="R9" s="868"/>
      <c r="S9" s="868"/>
      <c r="T9" s="868"/>
      <c r="U9" s="868">
        <v>2.0127977660475298E-2</v>
      </c>
      <c r="V9" s="868">
        <v>1.8498606698957087E-2</v>
      </c>
      <c r="W9" s="868">
        <v>1.8369824932135126E-2</v>
      </c>
      <c r="X9" s="868">
        <v>1.8303043982718294E-2</v>
      </c>
      <c r="Y9" s="868">
        <v>1.8928902086488855E-2</v>
      </c>
      <c r="Z9" s="868">
        <v>1.9183527906392054E-2</v>
      </c>
      <c r="AA9" s="868">
        <v>1.8971789876896222E-2</v>
      </c>
      <c r="AB9" s="868">
        <v>1.8738454915598425E-2</v>
      </c>
      <c r="AC9" s="868">
        <v>1.8514005411953978E-2</v>
      </c>
      <c r="AD9" s="868">
        <v>1.8271842411456716E-2</v>
      </c>
      <c r="AE9" s="868">
        <v>1.8058816888727937E-2</v>
      </c>
      <c r="AF9" s="868">
        <v>1.7824963166339886E-2</v>
      </c>
      <c r="AG9" s="868">
        <v>1.7564122009135093E-2</v>
      </c>
      <c r="AH9" s="868">
        <v>1.7305423553786829E-2</v>
      </c>
      <c r="AI9" s="868">
        <v>1.7057011451326914E-2</v>
      </c>
      <c r="AJ9" s="868">
        <v>1.6866352674080279E-2</v>
      </c>
      <c r="AK9" s="868">
        <v>1.6643821752685115E-2</v>
      </c>
      <c r="AL9" s="868">
        <v>1.6406095339512379E-2</v>
      </c>
      <c r="AM9" s="868">
        <v>1.6153300471639438E-2</v>
      </c>
      <c r="AN9" s="868">
        <v>1.589414861964069E-2</v>
      </c>
      <c r="AO9" s="868">
        <v>1.5622680588377662E-2</v>
      </c>
      <c r="AP9" s="868">
        <v>1.5326285847645206E-2</v>
      </c>
      <c r="AQ9" s="868">
        <v>1.5040175494896332E-2</v>
      </c>
      <c r="AR9" s="868">
        <v>1.4742492022802598E-2</v>
      </c>
      <c r="AS9" s="868">
        <v>1.44370964937902E-2</v>
      </c>
      <c r="AT9" s="868">
        <v>1.413173546100464E-2</v>
      </c>
      <c r="AU9" s="868">
        <v>1.3890856230943011E-2</v>
      </c>
      <c r="AV9" s="868">
        <v>1.3647355012650665E-2</v>
      </c>
      <c r="AW9" s="868">
        <v>1.3409583506579384E-2</v>
      </c>
      <c r="AX9" s="868">
        <v>1.3186664995075795E-2</v>
      </c>
      <c r="AY9" s="868">
        <v>1.2950700612932685E-2</v>
      </c>
      <c r="AZ9" s="868">
        <v>1.2721438293923202E-2</v>
      </c>
      <c r="BA9" s="868">
        <v>1.2493377518025053E-2</v>
      </c>
      <c r="BB9" s="868">
        <v>1.2263346340443257E-2</v>
      </c>
      <c r="BC9" s="868">
        <v>1.2040446854062727E-2</v>
      </c>
      <c r="BD9" s="868">
        <v>1.1813185304917411E-2</v>
      </c>
      <c r="BE9" s="868">
        <v>1.1626110160594198E-2</v>
      </c>
      <c r="BF9" s="868">
        <v>1.1461153307487006E-2</v>
      </c>
      <c r="BG9" s="868">
        <v>1.1317742774100484E-2</v>
      </c>
      <c r="BH9" s="868">
        <v>1.1205674603500701E-2</v>
      </c>
      <c r="BI9" s="868">
        <v>1.1070334256206614E-2</v>
      </c>
      <c r="BJ9" s="868">
        <v>1.0950807714393482E-2</v>
      </c>
      <c r="BK9" s="868">
        <v>1.0844497648737272E-2</v>
      </c>
      <c r="BL9" s="868">
        <v>1.0746608127547373E-2</v>
      </c>
      <c r="BM9" s="868">
        <v>1.0659328599515164E-2</v>
      </c>
      <c r="BN9" s="868">
        <v>1.0570985579303837E-2</v>
      </c>
      <c r="BO9" s="868">
        <v>1.0512392816417023E-2</v>
      </c>
      <c r="BP9" s="868">
        <v>1.0456683519130924E-2</v>
      </c>
      <c r="BQ9" s="868">
        <v>1.0405670166779828E-2</v>
      </c>
      <c r="BR9" s="868">
        <v>1.0354607963394467E-2</v>
      </c>
      <c r="BS9" s="868">
        <v>1.0327841197708996E-2</v>
      </c>
      <c r="BT9" s="868">
        <v>1.0297436691752536E-2</v>
      </c>
      <c r="BU9" s="869">
        <v>1.0300798596892043E-2</v>
      </c>
    </row>
    <row r="10" spans="1:73" ht="15.75" thickBot="1">
      <c r="B10" s="870" t="s">
        <v>241</v>
      </c>
      <c r="C10" s="871"/>
      <c r="D10" s="872"/>
      <c r="E10" s="872"/>
      <c r="F10" s="872"/>
      <c r="G10" s="872"/>
      <c r="H10" s="872"/>
      <c r="I10" s="872"/>
      <c r="J10" s="872"/>
      <c r="K10" s="872"/>
      <c r="L10" s="872"/>
      <c r="M10" s="872"/>
      <c r="N10" s="872"/>
      <c r="O10" s="872"/>
      <c r="P10" s="872"/>
      <c r="Q10" s="872"/>
      <c r="R10" s="872"/>
      <c r="S10" s="872"/>
      <c r="T10" s="872"/>
      <c r="U10" s="872">
        <v>2.0127977660475298E-2</v>
      </c>
      <c r="V10" s="872">
        <v>1.8498606698957087E-2</v>
      </c>
      <c r="W10" s="872">
        <v>1.8369824932135126E-2</v>
      </c>
      <c r="X10" s="872">
        <v>1.8302622964373478E-2</v>
      </c>
      <c r="Y10" s="872">
        <v>1.8300112657677576E-2</v>
      </c>
      <c r="Z10" s="872">
        <v>1.9109257200102651E-2</v>
      </c>
      <c r="AA10" s="872">
        <v>1.8887676664020268E-2</v>
      </c>
      <c r="AB10" s="872">
        <v>1.8657189168028821E-2</v>
      </c>
      <c r="AC10" s="872">
        <v>1.8443716796002617E-2</v>
      </c>
      <c r="AD10" s="872">
        <v>1.8237705978560188E-2</v>
      </c>
      <c r="AE10" s="872">
        <v>1.8055098122730279E-2</v>
      </c>
      <c r="AF10" s="872">
        <v>1.7874513801357114E-2</v>
      </c>
      <c r="AG10" s="872">
        <v>1.7668989026231093E-2</v>
      </c>
      <c r="AH10" s="872">
        <v>1.7459083656453149E-2</v>
      </c>
      <c r="AI10" s="872">
        <v>1.728529893218549E-2</v>
      </c>
      <c r="AJ10" s="872">
        <v>1.7144869746643046E-2</v>
      </c>
      <c r="AK10" s="872">
        <v>1.6977960809866046E-2</v>
      </c>
      <c r="AL10" s="872">
        <v>1.6800885770126787E-2</v>
      </c>
      <c r="AM10" s="872">
        <v>1.6602279835879478E-2</v>
      </c>
      <c r="AN10" s="872">
        <v>1.6395824030112586E-2</v>
      </c>
      <c r="AO10" s="872">
        <v>1.6166094022490137E-2</v>
      </c>
      <c r="AP10" s="872">
        <v>1.591532012166097E-2</v>
      </c>
      <c r="AQ10" s="872">
        <v>1.5666309110968987E-2</v>
      </c>
      <c r="AR10" s="872">
        <v>1.5403011858645357E-2</v>
      </c>
      <c r="AS10" s="872">
        <v>1.5123345678415105E-2</v>
      </c>
      <c r="AT10" s="872">
        <v>1.4851890985590532E-2</v>
      </c>
      <c r="AU10" s="872">
        <v>1.462669044921658E-2</v>
      </c>
      <c r="AV10" s="872">
        <v>1.4400617472431187E-2</v>
      </c>
      <c r="AW10" s="872">
        <v>1.4183255688495924E-2</v>
      </c>
      <c r="AX10" s="872">
        <v>1.3971580397656332E-2</v>
      </c>
      <c r="AY10" s="872">
        <v>1.3745136035491238E-2</v>
      </c>
      <c r="AZ10" s="872">
        <v>1.3535634268852965E-2</v>
      </c>
      <c r="BA10" s="872">
        <v>1.3308151370822278E-2</v>
      </c>
      <c r="BB10" s="872">
        <v>1.3081623142994379E-2</v>
      </c>
      <c r="BC10" s="872">
        <v>1.2849388735755769E-2</v>
      </c>
      <c r="BD10" s="872">
        <v>1.2611989719929486E-2</v>
      </c>
      <c r="BE10" s="872">
        <v>1.2416614421350976E-2</v>
      </c>
      <c r="BF10" s="872">
        <v>1.224223396202946E-2</v>
      </c>
      <c r="BG10" s="872">
        <v>1.207911561822118E-2</v>
      </c>
      <c r="BH10" s="872">
        <v>1.1938485664466184E-2</v>
      </c>
      <c r="BI10" s="872">
        <v>1.1789509515640716E-2</v>
      </c>
      <c r="BJ10" s="872">
        <v>1.1660888049563009E-2</v>
      </c>
      <c r="BK10" s="872">
        <v>1.1545654176895055E-2</v>
      </c>
      <c r="BL10" s="872">
        <v>1.145071692321308E-2</v>
      </c>
      <c r="BM10" s="872">
        <v>1.1363887647421923E-2</v>
      </c>
      <c r="BN10" s="872">
        <v>1.1270208166962819E-2</v>
      </c>
      <c r="BO10" s="872">
        <v>1.1192934357752473E-2</v>
      </c>
      <c r="BP10" s="872">
        <v>1.1129285878211286E-2</v>
      </c>
      <c r="BQ10" s="872">
        <v>1.1068179539802794E-2</v>
      </c>
      <c r="BR10" s="872">
        <v>1.1008602285057937E-2</v>
      </c>
      <c r="BS10" s="872">
        <v>1.0968529945249174E-2</v>
      </c>
      <c r="BT10" s="872">
        <v>1.0924235315853466E-2</v>
      </c>
      <c r="BU10" s="873">
        <v>1.0918084149462414E-2</v>
      </c>
    </row>
    <row r="11" spans="1:73" ht="15.75" thickBot="1">
      <c r="B11" s="870" t="s">
        <v>242</v>
      </c>
      <c r="C11" s="871"/>
      <c r="D11" s="872"/>
      <c r="E11" s="872"/>
      <c r="F11" s="872"/>
      <c r="G11" s="872"/>
      <c r="H11" s="872"/>
      <c r="I11" s="872"/>
      <c r="J11" s="872"/>
      <c r="K11" s="872"/>
      <c r="L11" s="872"/>
      <c r="M11" s="872"/>
      <c r="N11" s="872"/>
      <c r="O11" s="872"/>
      <c r="P11" s="872"/>
      <c r="Q11" s="872"/>
      <c r="R11" s="872"/>
      <c r="S11" s="872"/>
      <c r="T11" s="872"/>
      <c r="U11" s="872">
        <v>2.0127977660475298E-2</v>
      </c>
      <c r="V11" s="872">
        <v>2.0127977660475294E-2</v>
      </c>
      <c r="W11" s="872">
        <v>2.0127977660475294E-2</v>
      </c>
      <c r="X11" s="872">
        <v>2.0127977660475291E-2</v>
      </c>
      <c r="Y11" s="872">
        <v>2.0127977660475298E-2</v>
      </c>
      <c r="Z11" s="872">
        <v>2.0127977660475301E-2</v>
      </c>
      <c r="AA11" s="872">
        <v>2.0127977660475298E-2</v>
      </c>
      <c r="AB11" s="872">
        <v>2.0127977660475298E-2</v>
      </c>
      <c r="AC11" s="872">
        <v>2.0127977660475298E-2</v>
      </c>
      <c r="AD11" s="872">
        <v>2.0127977660475301E-2</v>
      </c>
      <c r="AE11" s="872">
        <v>2.0127977660475298E-2</v>
      </c>
      <c r="AF11" s="872">
        <v>2.0127977660475298E-2</v>
      </c>
      <c r="AG11" s="872">
        <v>2.0127977660475301E-2</v>
      </c>
      <c r="AH11" s="872">
        <v>2.0127977660475294E-2</v>
      </c>
      <c r="AI11" s="872">
        <v>2.0127977660475294E-2</v>
      </c>
      <c r="AJ11" s="872">
        <v>2.0127977660475294E-2</v>
      </c>
      <c r="AK11" s="872">
        <v>2.0127977660475294E-2</v>
      </c>
      <c r="AL11" s="872">
        <v>2.0127977660475298E-2</v>
      </c>
      <c r="AM11" s="872">
        <v>2.0127977660475301E-2</v>
      </c>
      <c r="AN11" s="872">
        <v>2.0127977660475294E-2</v>
      </c>
      <c r="AO11" s="872">
        <v>2.0127977660475294E-2</v>
      </c>
      <c r="AP11" s="872">
        <v>2.0127977660475294E-2</v>
      </c>
      <c r="AQ11" s="872">
        <v>2.0127977660475298E-2</v>
      </c>
      <c r="AR11" s="872">
        <v>2.0127977660475298E-2</v>
      </c>
      <c r="AS11" s="872">
        <v>2.0127977660475298E-2</v>
      </c>
      <c r="AT11" s="872">
        <v>2.0127977660475298E-2</v>
      </c>
      <c r="AU11" s="872">
        <v>2.0127977660475301E-2</v>
      </c>
      <c r="AV11" s="872">
        <v>2.0127977660475298E-2</v>
      </c>
      <c r="AW11" s="872">
        <v>2.0127977660475298E-2</v>
      </c>
      <c r="AX11" s="872">
        <v>2.0127977660475301E-2</v>
      </c>
      <c r="AY11" s="872">
        <v>2.0127977660475301E-2</v>
      </c>
      <c r="AZ11" s="872">
        <v>2.0127977660475298E-2</v>
      </c>
      <c r="BA11" s="872">
        <v>2.0127977660475301E-2</v>
      </c>
      <c r="BB11" s="872">
        <v>2.0127977660475301E-2</v>
      </c>
      <c r="BC11" s="872">
        <v>2.0127977660475305E-2</v>
      </c>
      <c r="BD11" s="872">
        <v>2.0127977660475301E-2</v>
      </c>
      <c r="BE11" s="872">
        <v>2.0127977660475301E-2</v>
      </c>
      <c r="BF11" s="872">
        <v>2.0127977660475301E-2</v>
      </c>
      <c r="BG11" s="872">
        <v>2.0127977660475301E-2</v>
      </c>
      <c r="BH11" s="872">
        <v>2.0127977660475301E-2</v>
      </c>
      <c r="BI11" s="872">
        <v>2.0127977660475298E-2</v>
      </c>
      <c r="BJ11" s="872">
        <v>2.0127977660475294E-2</v>
      </c>
      <c r="BK11" s="872">
        <v>2.0127977660475298E-2</v>
      </c>
      <c r="BL11" s="872">
        <v>2.0127977660475298E-2</v>
      </c>
      <c r="BM11" s="872">
        <v>2.0127977660475301E-2</v>
      </c>
      <c r="BN11" s="872">
        <v>2.0127977660475298E-2</v>
      </c>
      <c r="BO11" s="872">
        <v>2.0127977660475294E-2</v>
      </c>
      <c r="BP11" s="872">
        <v>2.0127977660475291E-2</v>
      </c>
      <c r="BQ11" s="872">
        <v>2.0127977660475294E-2</v>
      </c>
      <c r="BR11" s="872">
        <v>2.0127977660475294E-2</v>
      </c>
      <c r="BS11" s="872">
        <v>2.0127977660475294E-2</v>
      </c>
      <c r="BT11" s="872">
        <v>2.0127977660475291E-2</v>
      </c>
      <c r="BU11" s="873">
        <v>2.0127977660475291E-2</v>
      </c>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T11"/>
  <sheetViews>
    <sheetView workbookViewId="0">
      <selection activeCell="A81" sqref="A81:N81"/>
    </sheetView>
  </sheetViews>
  <sheetFormatPr baseColWidth="10" defaultColWidth="11.5703125" defaultRowHeight="15"/>
  <cols>
    <col min="1" max="1" width="11.5703125" style="629"/>
    <col min="2" max="3" width="24.28515625" style="629" customWidth="1"/>
    <col min="4" max="20" width="7.7109375" style="629" customWidth="1"/>
    <col min="21" max="16384" width="11.5703125" style="629"/>
  </cols>
  <sheetData>
    <row r="1" spans="1:20" ht="15.75">
      <c r="A1" s="612" t="s">
        <v>243</v>
      </c>
      <c r="B1" s="874"/>
      <c r="C1" s="874"/>
      <c r="D1" s="874"/>
      <c r="E1" s="874"/>
      <c r="F1" s="874"/>
      <c r="G1" s="874"/>
      <c r="H1" s="874"/>
      <c r="I1" s="874"/>
      <c r="J1" s="874"/>
      <c r="K1" s="874"/>
      <c r="L1" s="874"/>
      <c r="M1" s="874"/>
      <c r="N1" s="874"/>
      <c r="O1" s="874"/>
      <c r="P1" s="874"/>
      <c r="Q1" s="874"/>
      <c r="R1" s="874"/>
      <c r="S1" s="874"/>
      <c r="T1" s="874"/>
    </row>
    <row r="2" spans="1:20">
      <c r="A2" s="627"/>
      <c r="B2" s="874"/>
      <c r="C2" s="874"/>
      <c r="D2" s="874"/>
      <c r="E2" s="874"/>
      <c r="F2" s="874"/>
      <c r="G2" s="874"/>
      <c r="H2" s="874"/>
      <c r="I2" s="874"/>
      <c r="J2" s="874"/>
      <c r="K2" s="627"/>
      <c r="L2" s="627"/>
      <c r="M2" s="627"/>
      <c r="N2" s="627"/>
      <c r="O2" s="627"/>
      <c r="P2" s="627"/>
      <c r="Q2" s="627"/>
      <c r="R2" s="627"/>
      <c r="S2" s="627"/>
      <c r="T2" s="627"/>
    </row>
    <row r="3" spans="1:20" ht="15.75" thickBot="1">
      <c r="A3" s="875"/>
      <c r="B3" s="874"/>
      <c r="C3" s="874"/>
      <c r="D3" s="874"/>
      <c r="E3" s="874"/>
      <c r="F3" s="874"/>
      <c r="G3" s="874"/>
      <c r="H3" s="874"/>
      <c r="I3" s="874"/>
      <c r="J3" s="874"/>
      <c r="K3" s="627"/>
      <c r="L3" s="627"/>
      <c r="M3" s="627"/>
      <c r="N3" s="627"/>
      <c r="O3" s="627"/>
      <c r="P3" s="627"/>
      <c r="Q3" s="627"/>
      <c r="R3" s="627"/>
      <c r="S3" s="627"/>
      <c r="T3" s="627"/>
    </row>
    <row r="4" spans="1:20" ht="16.5" thickBot="1">
      <c r="A4" s="627"/>
      <c r="B4" s="876"/>
      <c r="C4" s="877"/>
      <c r="D4" s="878">
        <v>2002</v>
      </c>
      <c r="E4" s="879">
        <f>D4+1</f>
        <v>2003</v>
      </c>
      <c r="F4" s="879">
        <f t="shared" ref="F4:M4" si="0">E4+1</f>
        <v>2004</v>
      </c>
      <c r="G4" s="879">
        <f t="shared" si="0"/>
        <v>2005</v>
      </c>
      <c r="H4" s="879">
        <f t="shared" si="0"/>
        <v>2006</v>
      </c>
      <c r="I4" s="879">
        <f t="shared" si="0"/>
        <v>2007</v>
      </c>
      <c r="J4" s="879">
        <f t="shared" si="0"/>
        <v>2008</v>
      </c>
      <c r="K4" s="879">
        <f t="shared" si="0"/>
        <v>2009</v>
      </c>
      <c r="L4" s="879">
        <f t="shared" si="0"/>
        <v>2010</v>
      </c>
      <c r="M4" s="879">
        <f t="shared" si="0"/>
        <v>2011</v>
      </c>
      <c r="N4" s="879">
        <f>M4+1</f>
        <v>2012</v>
      </c>
      <c r="O4" s="879">
        <v>2013</v>
      </c>
      <c r="P4" s="879">
        <v>2014</v>
      </c>
      <c r="Q4" s="879">
        <v>2015</v>
      </c>
      <c r="R4" s="879">
        <v>2016</v>
      </c>
      <c r="S4" s="880">
        <v>2017</v>
      </c>
      <c r="T4" s="881">
        <v>2018</v>
      </c>
    </row>
    <row r="5" spans="1:20">
      <c r="A5" s="627"/>
      <c r="B5" s="1746" t="s">
        <v>244</v>
      </c>
      <c r="C5" s="882" t="s">
        <v>163</v>
      </c>
      <c r="D5" s="883">
        <v>2.7018416178611012E-3</v>
      </c>
      <c r="E5" s="884">
        <v>4.5956945232301233E-3</v>
      </c>
      <c r="F5" s="884">
        <v>3.9095680690328181E-3</v>
      </c>
      <c r="G5" s="884">
        <v>1.5309334652850886E-3</v>
      </c>
      <c r="H5" s="884">
        <v>1.7210619467957432E-3</v>
      </c>
      <c r="I5" s="884">
        <v>6.4736764513661008E-4</v>
      </c>
      <c r="J5" s="884">
        <v>-5.3148491740487303E-4</v>
      </c>
      <c r="K5" s="884">
        <v>-4.7931703814442471E-3</v>
      </c>
      <c r="L5" s="884">
        <v>-7.2341462956013753E-3</v>
      </c>
      <c r="M5" s="884">
        <v>-6.6392713865193968E-3</v>
      </c>
      <c r="N5" s="884">
        <v>-6.4773871948748491E-3</v>
      </c>
      <c r="O5" s="884">
        <v>-3.6327762708350032E-3</v>
      </c>
      <c r="P5" s="884">
        <v>-2.804485984461843E-3</v>
      </c>
      <c r="Q5" s="884">
        <v>-2.2223575760410208E-3</v>
      </c>
      <c r="R5" s="884">
        <v>-1.7756849624311689E-3</v>
      </c>
      <c r="S5" s="885">
        <f>'Fig 2.14'!U5</f>
        <v>-4.6169314941102435E-4</v>
      </c>
      <c r="T5" s="886">
        <v>-1.2206672876761222E-3</v>
      </c>
    </row>
    <row r="6" spans="1:20">
      <c r="A6" s="627"/>
      <c r="B6" s="1747"/>
      <c r="C6" s="887" t="s">
        <v>245</v>
      </c>
      <c r="D6" s="888">
        <v>9.8946562971648092E-4</v>
      </c>
      <c r="E6" s="889">
        <v>5.652463528739173E-4</v>
      </c>
      <c r="F6" s="889">
        <v>1.5284532175007518E-4</v>
      </c>
      <c r="G6" s="889">
        <v>-1.0119737925392077E-3</v>
      </c>
      <c r="H6" s="889">
        <v>-1.0566268766634972E-3</v>
      </c>
      <c r="I6" s="889">
        <v>-2.0977061118633154E-3</v>
      </c>
      <c r="J6" s="889">
        <v>-2.4969690270837861E-3</v>
      </c>
      <c r="K6" s="889">
        <v>-3.7038502094583238E-3</v>
      </c>
      <c r="L6" s="889">
        <v>-4.3888843323798866E-3</v>
      </c>
      <c r="M6" s="889">
        <v>-2.870698911273048E-3</v>
      </c>
      <c r="N6" s="889">
        <v>-2.2951126048111094E-3</v>
      </c>
      <c r="O6" s="889">
        <v>-1.1408423147501068E-3</v>
      </c>
      <c r="P6" s="889">
        <v>-2.4175120382924017E-4</v>
      </c>
      <c r="Q6" s="889">
        <v>-1.4367359899645682E-4</v>
      </c>
      <c r="R6" s="889">
        <v>3.8120208294150346E-4</v>
      </c>
      <c r="S6" s="890">
        <v>8.3651132765421123E-4</v>
      </c>
      <c r="T6" s="891">
        <v>5.8210986579848185E-5</v>
      </c>
    </row>
    <row r="7" spans="1:20">
      <c r="A7" s="627"/>
      <c r="B7" s="1747"/>
      <c r="C7" s="887" t="s">
        <v>246</v>
      </c>
      <c r="D7" s="888">
        <v>2.175467034169854E-3</v>
      </c>
      <c r="E7" s="889">
        <v>3.5406825958473019E-3</v>
      </c>
      <c r="F7" s="889">
        <v>2.9604724684249924E-3</v>
      </c>
      <c r="G7" s="889">
        <v>2.2200472021740286E-3</v>
      </c>
      <c r="H7" s="889">
        <v>2.0644356590432994E-3</v>
      </c>
      <c r="I7" s="889">
        <v>1.2943190309063748E-3</v>
      </c>
      <c r="J7" s="889">
        <v>7.9789635575587938E-4</v>
      </c>
      <c r="K7" s="889">
        <v>-4.3965590177799706E-4</v>
      </c>
      <c r="L7" s="889">
        <v>-1.1608688011260735E-3</v>
      </c>
      <c r="M7" s="889">
        <v>-2.0213804019566101E-3</v>
      </c>
      <c r="N7" s="889">
        <v>-2.1964423444035134E-3</v>
      </c>
      <c r="O7" s="889">
        <v>-2.0748558019912521E-3</v>
      </c>
      <c r="P7" s="889">
        <v>-2.643223703509398E-3</v>
      </c>
      <c r="Q7" s="889">
        <v>-2.3252781035939417E-3</v>
      </c>
      <c r="R7" s="889">
        <v>-1.8565620675971147E-3</v>
      </c>
      <c r="S7" s="890">
        <v>-9.1680634935927745E-4</v>
      </c>
      <c r="T7" s="891">
        <v>-1.0301410928194468E-3</v>
      </c>
    </row>
    <row r="8" spans="1:20">
      <c r="A8" s="627"/>
      <c r="B8" s="1747"/>
      <c r="C8" s="887" t="s">
        <v>247</v>
      </c>
      <c r="D8" s="888">
        <v>-4.0054870550321846E-5</v>
      </c>
      <c r="E8" s="889">
        <v>2.1014750698195787E-4</v>
      </c>
      <c r="F8" s="889">
        <v>1.284548767197779E-4</v>
      </c>
      <c r="G8" s="889">
        <v>2.5896875850601027E-4</v>
      </c>
      <c r="H8" s="889">
        <v>1.335952474813506E-4</v>
      </c>
      <c r="I8" s="889">
        <v>2.2585587986558164E-4</v>
      </c>
      <c r="J8" s="889">
        <v>1.4035747865332157E-4</v>
      </c>
      <c r="K8" s="889">
        <v>8.1021099059309914E-6</v>
      </c>
      <c r="L8" s="889">
        <v>-2.4974852985093873E-4</v>
      </c>
      <c r="M8" s="889">
        <v>-1.8537319456298469E-4</v>
      </c>
      <c r="N8" s="889">
        <v>-7.0856360080688491E-6</v>
      </c>
      <c r="O8" s="889">
        <v>-4.9544158544928595E-5</v>
      </c>
      <c r="P8" s="889">
        <v>2.00374400801943E-4</v>
      </c>
      <c r="Q8" s="889">
        <v>1.342000477795108E-4</v>
      </c>
      <c r="R8" s="889">
        <v>1.2235826238771874E-4</v>
      </c>
      <c r="S8" s="890">
        <v>7.5460278737345826E-6</v>
      </c>
      <c r="T8" s="891">
        <v>-2.4144666460250834E-4</v>
      </c>
    </row>
    <row r="9" spans="1:20">
      <c r="A9" s="627"/>
      <c r="B9" s="1747"/>
      <c r="C9" s="887" t="s">
        <v>248</v>
      </c>
      <c r="D9" s="888">
        <v>2.4683664492563498E-4</v>
      </c>
      <c r="E9" s="889">
        <v>2.3849919091483541E-4</v>
      </c>
      <c r="F9" s="889">
        <v>8.0380501513543001E-4</v>
      </c>
      <c r="G9" s="889">
        <v>7.516426482557779E-4</v>
      </c>
      <c r="H9" s="889">
        <v>9.652500474950454E-4</v>
      </c>
      <c r="I9" s="889">
        <v>7.6285368054834605E-4</v>
      </c>
      <c r="J9" s="889">
        <v>2.9722127145311402E-4</v>
      </c>
      <c r="K9" s="889">
        <v>6.7890553643049133E-4</v>
      </c>
      <c r="L9" s="889">
        <v>1.5024355411281042E-4</v>
      </c>
      <c r="M9" s="889">
        <v>-8.5798380120381563E-5</v>
      </c>
      <c r="N9" s="889">
        <v>-3.502277438910096E-4</v>
      </c>
      <c r="O9" s="889">
        <v>6.4027755613563924E-4</v>
      </c>
      <c r="P9" s="889">
        <v>6.6823104746332562E-4</v>
      </c>
      <c r="Q9" s="889">
        <v>8.5727392423327366E-4</v>
      </c>
      <c r="R9" s="892">
        <v>5.6384111962200808E-4</v>
      </c>
      <c r="S9" s="893">
        <v>8.5978000351189302E-5</v>
      </c>
      <c r="T9" s="894">
        <v>2.0542194916604837E-5</v>
      </c>
    </row>
    <row r="10" spans="1:20">
      <c r="A10" s="627"/>
      <c r="B10" s="1747"/>
      <c r="C10" s="895" t="s">
        <v>249</v>
      </c>
      <c r="D10" s="888">
        <v>-1.2490373230350491E-4</v>
      </c>
      <c r="E10" s="889">
        <v>-1.2060489182579427E-4</v>
      </c>
      <c r="F10" s="889">
        <v>-1.2697956495660371E-4</v>
      </c>
      <c r="G10" s="889">
        <v>-1.4275234734862925E-4</v>
      </c>
      <c r="H10" s="889">
        <v>-4.2908932835649901E-5</v>
      </c>
      <c r="I10" s="889">
        <v>-1.1490007021731334E-4</v>
      </c>
      <c r="J10" s="889">
        <v>-7.6779287548689183E-5</v>
      </c>
      <c r="K10" s="889">
        <v>-1.9617108547356093E-4</v>
      </c>
      <c r="L10" s="889">
        <v>-7.5178110713086381E-5</v>
      </c>
      <c r="M10" s="889">
        <v>-1.3100125537200173E-4</v>
      </c>
      <c r="N10" s="889">
        <v>-5.5787693389762294E-5</v>
      </c>
      <c r="O10" s="889">
        <v>-1.2630159842596071E-5</v>
      </c>
      <c r="P10" s="889">
        <v>-3.4748766814048748E-5</v>
      </c>
      <c r="Q10" s="889">
        <v>9.4063733924911422E-6</v>
      </c>
      <c r="R10" s="892">
        <v>-6.2793866782092312E-6</v>
      </c>
      <c r="S10" s="893">
        <v>-3.4659377594426919E-5</v>
      </c>
      <c r="T10" s="894">
        <v>5.2703027378420054E-5</v>
      </c>
    </row>
    <row r="11" spans="1:20" ht="15.75" thickBot="1">
      <c r="A11" s="627"/>
      <c r="B11" s="1748"/>
      <c r="C11" s="896" t="s">
        <v>250</v>
      </c>
      <c r="D11" s="897">
        <v>-8.6178142799988374E-4</v>
      </c>
      <c r="E11" s="898">
        <v>-5.7816727555752947E-4</v>
      </c>
      <c r="F11" s="898">
        <v>-3.7853094569218924E-4</v>
      </c>
      <c r="G11" s="898">
        <v>-1.1378686953283223E-3</v>
      </c>
      <c r="H11" s="898">
        <v>-6.8556671706161752E-4</v>
      </c>
      <c r="I11" s="898">
        <v>7.3112084740712874E-5</v>
      </c>
      <c r="J11" s="898">
        <v>4.0307013975738698E-4</v>
      </c>
      <c r="K11" s="898">
        <v>-1.6330587207174891E-3</v>
      </c>
      <c r="L11" s="898">
        <v>-2.0397397159497483E-3</v>
      </c>
      <c r="M11" s="898">
        <v>-1.6855627448780894E-3</v>
      </c>
      <c r="N11" s="898">
        <v>-1.9835391856313782E-3</v>
      </c>
      <c r="O11" s="898">
        <v>-1.3501949185297317E-3</v>
      </c>
      <c r="P11" s="898">
        <v>-1.6182552202775645E-3</v>
      </c>
      <c r="Q11" s="898">
        <v>-1.7766342583895086E-3</v>
      </c>
      <c r="R11" s="899">
        <v>-1.6297621466050307E-3</v>
      </c>
      <c r="S11" s="900">
        <v>-1.2802939607402272E-3</v>
      </c>
      <c r="T11" s="901">
        <v>-7.4428985593583922E-4</v>
      </c>
    </row>
  </sheetData>
  <mergeCells count="1">
    <mergeCell ref="B5:B11"/>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BX26"/>
  <sheetViews>
    <sheetView zoomScaleNormal="100" workbookViewId="0">
      <selection activeCell="AR8" sqref="AR8"/>
    </sheetView>
  </sheetViews>
  <sheetFormatPr baseColWidth="10" defaultColWidth="10.85546875" defaultRowHeight="15"/>
  <cols>
    <col min="1" max="1" width="10.85546875" style="627"/>
    <col min="2" max="2" width="17.42578125" style="627" customWidth="1"/>
    <col min="3" max="3" width="27.42578125" style="627" customWidth="1"/>
    <col min="4" max="16384" width="10.85546875" style="627"/>
  </cols>
  <sheetData>
    <row r="1" spans="1:76" ht="15.75">
      <c r="A1" s="612" t="s">
        <v>251</v>
      </c>
    </row>
    <row r="2" spans="1:76" ht="15.75">
      <c r="B2" s="628"/>
    </row>
    <row r="3" spans="1:76" s="629" customFormat="1" ht="15.75" thickBot="1">
      <c r="C3" s="630"/>
    </row>
    <row r="4" spans="1:76" s="629" customFormat="1" ht="15.75" thickBot="1">
      <c r="B4" s="902"/>
      <c r="C4" s="903"/>
      <c r="D4" s="675">
        <v>2000</v>
      </c>
      <c r="E4" s="852">
        <v>2001</v>
      </c>
      <c r="F4" s="852">
        <v>2002</v>
      </c>
      <c r="G4" s="852">
        <v>2003</v>
      </c>
      <c r="H4" s="852">
        <v>2004</v>
      </c>
      <c r="I4" s="852">
        <v>2005</v>
      </c>
      <c r="J4" s="852">
        <v>2006</v>
      </c>
      <c r="K4" s="852">
        <v>2007</v>
      </c>
      <c r="L4" s="852">
        <v>2008</v>
      </c>
      <c r="M4" s="852">
        <v>2009</v>
      </c>
      <c r="N4" s="852">
        <v>2010</v>
      </c>
      <c r="O4" s="852">
        <v>2011</v>
      </c>
      <c r="P4" s="852">
        <v>2012</v>
      </c>
      <c r="Q4" s="852">
        <v>2013</v>
      </c>
      <c r="R4" s="852">
        <v>2014</v>
      </c>
      <c r="S4" s="852">
        <v>2015</v>
      </c>
      <c r="T4" s="852">
        <v>2016</v>
      </c>
      <c r="U4" s="852">
        <v>2017</v>
      </c>
      <c r="V4" s="852">
        <v>2018</v>
      </c>
      <c r="W4" s="852">
        <v>2019</v>
      </c>
      <c r="X4" s="852">
        <v>2020</v>
      </c>
      <c r="Y4" s="852">
        <v>2021</v>
      </c>
      <c r="Z4" s="852">
        <v>2022</v>
      </c>
      <c r="AA4" s="852">
        <v>2023</v>
      </c>
      <c r="AB4" s="852">
        <v>2024</v>
      </c>
      <c r="AC4" s="852">
        <v>2025</v>
      </c>
      <c r="AD4" s="852">
        <v>2026</v>
      </c>
      <c r="AE4" s="852">
        <v>2027</v>
      </c>
      <c r="AF4" s="852">
        <v>2028</v>
      </c>
      <c r="AG4" s="852">
        <v>2029</v>
      </c>
      <c r="AH4" s="852">
        <v>2030</v>
      </c>
      <c r="AI4" s="852">
        <v>2031</v>
      </c>
      <c r="AJ4" s="852">
        <v>2032</v>
      </c>
      <c r="AK4" s="852">
        <v>2033</v>
      </c>
      <c r="AL4" s="852">
        <v>2034</v>
      </c>
      <c r="AM4" s="852">
        <v>2035</v>
      </c>
      <c r="AN4" s="852">
        <v>2036</v>
      </c>
      <c r="AO4" s="852">
        <v>2037</v>
      </c>
      <c r="AP4" s="852">
        <v>2038</v>
      </c>
      <c r="AQ4" s="852">
        <v>2039</v>
      </c>
      <c r="AR4" s="852">
        <v>2040</v>
      </c>
      <c r="AS4" s="852">
        <v>2041</v>
      </c>
      <c r="AT4" s="852">
        <v>2042</v>
      </c>
      <c r="AU4" s="852">
        <v>2043</v>
      </c>
      <c r="AV4" s="852">
        <v>2044</v>
      </c>
      <c r="AW4" s="852">
        <v>2045</v>
      </c>
      <c r="AX4" s="852">
        <v>2046</v>
      </c>
      <c r="AY4" s="852">
        <v>2047</v>
      </c>
      <c r="AZ4" s="852">
        <v>2048</v>
      </c>
      <c r="BA4" s="852">
        <v>2049</v>
      </c>
      <c r="BB4" s="852">
        <v>2050</v>
      </c>
      <c r="BC4" s="852">
        <v>2051</v>
      </c>
      <c r="BD4" s="852">
        <v>2052</v>
      </c>
      <c r="BE4" s="852">
        <v>2053</v>
      </c>
      <c r="BF4" s="852">
        <v>2054</v>
      </c>
      <c r="BG4" s="852">
        <v>2055</v>
      </c>
      <c r="BH4" s="852">
        <v>2056</v>
      </c>
      <c r="BI4" s="852">
        <v>2057</v>
      </c>
      <c r="BJ4" s="852">
        <v>2058</v>
      </c>
      <c r="BK4" s="852">
        <v>2059</v>
      </c>
      <c r="BL4" s="852">
        <v>2060</v>
      </c>
      <c r="BM4" s="852">
        <v>2061</v>
      </c>
      <c r="BN4" s="852">
        <v>2062</v>
      </c>
      <c r="BO4" s="852">
        <v>2063</v>
      </c>
      <c r="BP4" s="852">
        <v>2064</v>
      </c>
      <c r="BQ4" s="852">
        <v>2065</v>
      </c>
      <c r="BR4" s="852">
        <v>2066</v>
      </c>
      <c r="BS4" s="852">
        <v>2067</v>
      </c>
      <c r="BT4" s="852">
        <v>2068</v>
      </c>
      <c r="BU4" s="852">
        <v>2069</v>
      </c>
      <c r="BV4" s="676">
        <v>2070</v>
      </c>
    </row>
    <row r="5" spans="1:76" s="629" customFormat="1" ht="15" customHeight="1">
      <c r="B5" s="1724" t="s">
        <v>252</v>
      </c>
      <c r="C5" s="677" t="s">
        <v>183</v>
      </c>
      <c r="D5" s="863"/>
      <c r="E5" s="864"/>
      <c r="F5" s="864">
        <v>2.7018416178611012E-3</v>
      </c>
      <c r="G5" s="864">
        <v>4.5956945232301242E-3</v>
      </c>
      <c r="H5" s="864">
        <v>3.9095680690328181E-3</v>
      </c>
      <c r="I5" s="864">
        <v>1.5309334652850886E-3</v>
      </c>
      <c r="J5" s="864">
        <v>1.721061946795743E-3</v>
      </c>
      <c r="K5" s="864">
        <v>6.4736764513660997E-4</v>
      </c>
      <c r="L5" s="864">
        <v>-5.3148491740487303E-4</v>
      </c>
      <c r="M5" s="864">
        <v>-4.7931703814442471E-3</v>
      </c>
      <c r="N5" s="864">
        <v>-7.2341462956013753E-3</v>
      </c>
      <c r="O5" s="864">
        <v>-6.6392713865193959E-3</v>
      </c>
      <c r="P5" s="864">
        <v>-6.47738719487485E-3</v>
      </c>
      <c r="Q5" s="864">
        <v>-3.6327762708350032E-3</v>
      </c>
      <c r="R5" s="864">
        <v>-2.8044859844618434E-3</v>
      </c>
      <c r="S5" s="864">
        <v>-2.2223575760410208E-3</v>
      </c>
      <c r="T5" s="864">
        <v>-1.7756849624311689E-3</v>
      </c>
      <c r="U5" s="864">
        <f>'Fig 2.11'!U5-'Fig 2.2'!U5</f>
        <v>-4.6169314941102435E-4</v>
      </c>
      <c r="V5" s="864">
        <v>-1.2206672876761224E-3</v>
      </c>
      <c r="W5" s="864"/>
      <c r="X5" s="864"/>
      <c r="Y5" s="864"/>
      <c r="Z5" s="864"/>
      <c r="AA5" s="864"/>
      <c r="AB5" s="864"/>
      <c r="AC5" s="864"/>
      <c r="AD5" s="864"/>
      <c r="AE5" s="864"/>
      <c r="AF5" s="864"/>
      <c r="AG5" s="864"/>
      <c r="AH5" s="864"/>
      <c r="AI5" s="864"/>
      <c r="AJ5" s="864"/>
      <c r="AK5" s="864"/>
      <c r="AL5" s="864"/>
      <c r="AM5" s="864"/>
      <c r="AN5" s="864"/>
      <c r="AO5" s="864"/>
      <c r="AP5" s="864"/>
      <c r="AQ5" s="864"/>
      <c r="AR5" s="864"/>
      <c r="AS5" s="864"/>
      <c r="AT5" s="864"/>
      <c r="AU5" s="864"/>
      <c r="AV5" s="864"/>
      <c r="AW5" s="864"/>
      <c r="AX5" s="864"/>
      <c r="AY5" s="864"/>
      <c r="AZ5" s="864"/>
      <c r="BA5" s="864"/>
      <c r="BB5" s="864"/>
      <c r="BC5" s="864"/>
      <c r="BD5" s="864"/>
      <c r="BE5" s="864"/>
      <c r="BF5" s="864"/>
      <c r="BG5" s="864"/>
      <c r="BH5" s="864"/>
      <c r="BI5" s="864"/>
      <c r="BJ5" s="864"/>
      <c r="BK5" s="864"/>
      <c r="BL5" s="864"/>
      <c r="BM5" s="864"/>
      <c r="BN5" s="864"/>
      <c r="BO5" s="864"/>
      <c r="BP5" s="864"/>
      <c r="BQ5" s="864"/>
      <c r="BR5" s="864"/>
      <c r="BS5" s="864"/>
      <c r="BT5" s="864"/>
      <c r="BU5" s="864"/>
      <c r="BV5" s="865"/>
    </row>
    <row r="6" spans="1:76" s="629" customFormat="1">
      <c r="B6" s="1725"/>
      <c r="C6" s="904">
        <v>1.7999999999999999E-2</v>
      </c>
      <c r="D6" s="867"/>
      <c r="E6" s="868"/>
      <c r="F6" s="868"/>
      <c r="G6" s="868"/>
      <c r="H6" s="868"/>
      <c r="I6" s="868"/>
      <c r="J6" s="868"/>
      <c r="K6" s="868"/>
      <c r="L6" s="868"/>
      <c r="M6" s="868"/>
      <c r="N6" s="868"/>
      <c r="O6" s="868"/>
      <c r="P6" s="868"/>
      <c r="Q6" s="868"/>
      <c r="R6" s="868"/>
      <c r="S6" s="868"/>
      <c r="T6" s="868"/>
      <c r="U6" s="868"/>
      <c r="V6" s="868">
        <v>-1.2206672876761224E-3</v>
      </c>
      <c r="W6" s="868">
        <v>-5.1337388152391432E-4</v>
      </c>
      <c r="X6" s="868">
        <v>-1.9795268383602776E-3</v>
      </c>
      <c r="Y6" s="868">
        <v>-3.1130510626704174E-3</v>
      </c>
      <c r="Z6" s="868">
        <v>-4.3465189849386998E-3</v>
      </c>
      <c r="AA6" s="868">
        <v>-5.0712953120914794E-3</v>
      </c>
      <c r="AB6" s="868">
        <v>-5.1945724611623268E-3</v>
      </c>
      <c r="AC6" s="868">
        <v>-5.6062126598753273E-3</v>
      </c>
      <c r="AD6" s="905">
        <v>-5.7740839128383147E-3</v>
      </c>
      <c r="AE6" s="905">
        <v>-5.7574290582142213E-3</v>
      </c>
      <c r="AF6" s="905">
        <v>-5.7343971937029118E-3</v>
      </c>
      <c r="AG6" s="905">
        <v>-5.6505388797105415E-3</v>
      </c>
      <c r="AH6" s="905">
        <v>-5.3155128223082672E-3</v>
      </c>
      <c r="AI6" s="905">
        <v>-4.8930926881857921E-3</v>
      </c>
      <c r="AJ6" s="905">
        <v>-4.4164413582618821E-3</v>
      </c>
      <c r="AK6" s="905">
        <v>-4.152085563663848E-3</v>
      </c>
      <c r="AL6" s="905">
        <v>-3.8308003501856805E-3</v>
      </c>
      <c r="AM6" s="905">
        <v>-3.4506146697488647E-3</v>
      </c>
      <c r="AN6" s="905">
        <v>-2.9972150782962776E-3</v>
      </c>
      <c r="AO6" s="905">
        <v>-2.5605122072512249E-3</v>
      </c>
      <c r="AP6" s="905">
        <v>-2.0648122427942583E-3</v>
      </c>
      <c r="AQ6" s="905">
        <v>-1.5268176201941571E-3</v>
      </c>
      <c r="AR6" s="905">
        <v>-1.0350606330752252E-3</v>
      </c>
      <c r="AS6" s="905">
        <v>-5.007378604531341E-4</v>
      </c>
      <c r="AT6" s="905">
        <v>-2.8545579117226076E-5</v>
      </c>
      <c r="AU6" s="905">
        <v>3.7238537579667219E-4</v>
      </c>
      <c r="AV6" s="905">
        <v>6.9733543935688431E-4</v>
      </c>
      <c r="AW6" s="905">
        <v>1.0479036480505865E-3</v>
      </c>
      <c r="AX6" s="905">
        <v>1.4430225504152233E-3</v>
      </c>
      <c r="AY6" s="905">
        <v>1.8319019589330928E-3</v>
      </c>
      <c r="AZ6" s="868">
        <v>2.2411730651978609E-3</v>
      </c>
      <c r="BA6" s="868">
        <v>2.6441870441484706E-3</v>
      </c>
      <c r="BB6" s="868">
        <v>3.0443662617924481E-3</v>
      </c>
      <c r="BC6" s="868">
        <v>3.4060982390002915E-3</v>
      </c>
      <c r="BD6" s="868">
        <v>3.7631104373056288E-3</v>
      </c>
      <c r="BE6" s="868">
        <v>4.122698850560799E-3</v>
      </c>
      <c r="BF6" s="868">
        <v>4.3521572957006989E-3</v>
      </c>
      <c r="BG6" s="868">
        <v>4.8041422753955327E-3</v>
      </c>
      <c r="BH6" s="868">
        <v>5.227885485369765E-3</v>
      </c>
      <c r="BI6" s="868">
        <v>5.6349666988439314E-3</v>
      </c>
      <c r="BJ6" s="868">
        <v>6.0733391323790241E-3</v>
      </c>
      <c r="BK6" s="868">
        <v>6.4792018172116711E-3</v>
      </c>
      <c r="BL6" s="868">
        <v>6.8785161009108538E-3</v>
      </c>
      <c r="BM6" s="868">
        <v>7.2322004589112912E-3</v>
      </c>
      <c r="BN6" s="868">
        <v>7.5432963498633498E-3</v>
      </c>
      <c r="BO6" s="868">
        <v>7.9840448189867404E-3</v>
      </c>
      <c r="BP6" s="868">
        <v>8.215615601320822E-3</v>
      </c>
      <c r="BQ6" s="868">
        <v>8.3746018445136176E-3</v>
      </c>
      <c r="BR6" s="868">
        <v>8.4918123403081459E-3</v>
      </c>
      <c r="BS6" s="868">
        <v>8.5916457077226133E-3</v>
      </c>
      <c r="BT6" s="868">
        <v>8.6697254911172819E-3</v>
      </c>
      <c r="BU6" s="868">
        <v>8.692012854704086E-3</v>
      </c>
      <c r="BV6" s="869">
        <v>8.6573599069938723E-3</v>
      </c>
      <c r="BX6" s="631"/>
    </row>
    <row r="7" spans="1:76" s="629" customFormat="1">
      <c r="B7" s="1725"/>
      <c r="C7" s="904">
        <v>1.4999999999999999E-2</v>
      </c>
      <c r="D7" s="867"/>
      <c r="E7" s="868"/>
      <c r="F7" s="868"/>
      <c r="G7" s="868"/>
      <c r="H7" s="868"/>
      <c r="I7" s="868"/>
      <c r="J7" s="868"/>
      <c r="K7" s="868"/>
      <c r="L7" s="868"/>
      <c r="M7" s="868"/>
      <c r="N7" s="868"/>
      <c r="O7" s="868"/>
      <c r="P7" s="868"/>
      <c r="Q7" s="868"/>
      <c r="R7" s="868"/>
      <c r="S7" s="868"/>
      <c r="T7" s="868"/>
      <c r="U7" s="868"/>
      <c r="V7" s="868">
        <v>-1.2206672876761224E-3</v>
      </c>
      <c r="W7" s="868">
        <v>-5.1325899866287608E-4</v>
      </c>
      <c r="X7" s="868">
        <v>-1.9793850020519486E-3</v>
      </c>
      <c r="Y7" s="868">
        <v>-3.112865587853988E-3</v>
      </c>
      <c r="Z7" s="868">
        <v>-4.3352570033595023E-3</v>
      </c>
      <c r="AA7" s="868">
        <v>-5.1087892695488883E-3</v>
      </c>
      <c r="AB7" s="868">
        <v>-5.331490403809566E-3</v>
      </c>
      <c r="AC7" s="868">
        <v>-5.7992486944864708E-3</v>
      </c>
      <c r="AD7" s="905">
        <v>-6.0974812957254694E-3</v>
      </c>
      <c r="AE7" s="905">
        <v>-6.2341905066315715E-3</v>
      </c>
      <c r="AF7" s="905">
        <v>-6.3833271061472744E-3</v>
      </c>
      <c r="AG7" s="905">
        <v>-6.4801414406096894E-3</v>
      </c>
      <c r="AH7" s="905">
        <v>-6.3729482803362705E-3</v>
      </c>
      <c r="AI7" s="905">
        <v>-6.1944832682936787E-3</v>
      </c>
      <c r="AJ7" s="905">
        <v>-5.984370850931355E-3</v>
      </c>
      <c r="AK7" s="905">
        <v>-5.9808905057219721E-3</v>
      </c>
      <c r="AL7" s="905">
        <v>-5.9049738826584914E-3</v>
      </c>
      <c r="AM7" s="905">
        <v>-5.7628878411614673E-3</v>
      </c>
      <c r="AN7" s="905">
        <v>-5.5413546173827587E-3</v>
      </c>
      <c r="AO7" s="905">
        <v>-5.3244069941668516E-3</v>
      </c>
      <c r="AP7" s="905">
        <v>-5.0417520297287924E-3</v>
      </c>
      <c r="AQ7" s="905">
        <v>-4.7045812717683788E-3</v>
      </c>
      <c r="AR7" s="905">
        <v>-4.41534510055684E-3</v>
      </c>
      <c r="AS7" s="905">
        <v>-4.0758233084534565E-3</v>
      </c>
      <c r="AT7" s="905">
        <v>-3.7880200873690057E-3</v>
      </c>
      <c r="AU7" s="905">
        <v>-3.5725265033232072E-3</v>
      </c>
      <c r="AV7" s="905">
        <v>-3.4155450256265988E-3</v>
      </c>
      <c r="AW7" s="905">
        <v>-3.2273145074816281E-3</v>
      </c>
      <c r="AX7" s="905">
        <v>-2.9907282254697607E-3</v>
      </c>
      <c r="AY7" s="905">
        <v>-2.7528158302750965E-3</v>
      </c>
      <c r="AZ7" s="868">
        <v>-2.4838459503546055E-3</v>
      </c>
      <c r="BA7" s="868">
        <v>-2.2161950416920663E-3</v>
      </c>
      <c r="BB7" s="868">
        <v>-1.9551912355669247E-3</v>
      </c>
      <c r="BC7" s="868">
        <v>-1.724375833972583E-3</v>
      </c>
      <c r="BD7" s="868">
        <v>-1.4933224712092366E-3</v>
      </c>
      <c r="BE7" s="868">
        <v>-1.2451793935524156E-3</v>
      </c>
      <c r="BF7" s="868">
        <v>-1.0514565324034725E-3</v>
      </c>
      <c r="BG7" s="868">
        <v>-8.0296141455855354E-4</v>
      </c>
      <c r="BH7" s="868">
        <v>-4.6638025191695053E-4</v>
      </c>
      <c r="BI7" s="868">
        <v>-1.3902996550922483E-4</v>
      </c>
      <c r="BJ7" s="868">
        <v>2.14649595954924E-4</v>
      </c>
      <c r="BK7" s="868">
        <v>5.4441830899116985E-4</v>
      </c>
      <c r="BL7" s="868">
        <v>8.5797683578103909E-4</v>
      </c>
      <c r="BM7" s="868">
        <v>1.1355312056828906E-3</v>
      </c>
      <c r="BN7" s="868">
        <v>1.3677870410043168E-3</v>
      </c>
      <c r="BO7" s="868">
        <v>1.7352019501371916E-3</v>
      </c>
      <c r="BP7" s="868">
        <v>1.8976459939935948E-3</v>
      </c>
      <c r="BQ7" s="868">
        <v>1.9897582497783819E-3</v>
      </c>
      <c r="BR7" s="868">
        <v>2.0395741125756074E-3</v>
      </c>
      <c r="BS7" s="868">
        <v>2.0734691763871415E-3</v>
      </c>
      <c r="BT7" s="868">
        <v>2.088372109587349E-3</v>
      </c>
      <c r="BU7" s="868">
        <v>2.0470223407833359E-3</v>
      </c>
      <c r="BV7" s="869">
        <v>1.9488815072670179E-3</v>
      </c>
      <c r="BX7" s="631"/>
    </row>
    <row r="8" spans="1:76" s="629" customFormat="1">
      <c r="B8" s="1725"/>
      <c r="C8" s="904">
        <v>1.2999999999999999E-2</v>
      </c>
      <c r="D8" s="867"/>
      <c r="E8" s="868"/>
      <c r="F8" s="868"/>
      <c r="G8" s="868"/>
      <c r="H8" s="868"/>
      <c r="I8" s="868"/>
      <c r="J8" s="868"/>
      <c r="K8" s="868"/>
      <c r="L8" s="868"/>
      <c r="M8" s="868"/>
      <c r="N8" s="868"/>
      <c r="O8" s="868"/>
      <c r="P8" s="868"/>
      <c r="Q8" s="868"/>
      <c r="R8" s="868"/>
      <c r="S8" s="868"/>
      <c r="T8" s="868"/>
      <c r="U8" s="868"/>
      <c r="V8" s="868">
        <v>-1.2206672876761224E-3</v>
      </c>
      <c r="W8" s="868">
        <v>-5.1337388152391432E-4</v>
      </c>
      <c r="X8" s="868">
        <v>-1.9795268383602776E-3</v>
      </c>
      <c r="Y8" s="868">
        <v>-3.1133957379639757E-3</v>
      </c>
      <c r="Z8" s="868">
        <v>-4.3460021730213749E-3</v>
      </c>
      <c r="AA8" s="868">
        <v>-5.1767224362826974E-3</v>
      </c>
      <c r="AB8" s="868">
        <v>-5.424064736642073E-3</v>
      </c>
      <c r="AC8" s="868">
        <v>-6.0006384804260132E-3</v>
      </c>
      <c r="AD8" s="905">
        <v>-6.373122462843636E-3</v>
      </c>
      <c r="AE8" s="905">
        <v>-6.5978105097262959E-3</v>
      </c>
      <c r="AF8" s="905">
        <v>-6.8626058199124495E-3</v>
      </c>
      <c r="AG8" s="905">
        <v>-7.0980957598222637E-3</v>
      </c>
      <c r="AH8" s="905">
        <v>-7.1297094380771645E-3</v>
      </c>
      <c r="AI8" s="905">
        <v>-7.1150419313558743E-3</v>
      </c>
      <c r="AJ8" s="905">
        <v>-7.0799556847186531E-3</v>
      </c>
      <c r="AK8" s="905">
        <v>-7.2506901785567221E-3</v>
      </c>
      <c r="AL8" s="905">
        <v>-7.3473423308419552E-3</v>
      </c>
      <c r="AM8" s="905">
        <v>-7.3708924110919265E-3</v>
      </c>
      <c r="AN8" s="905">
        <v>-7.3104125760980465E-3</v>
      </c>
      <c r="AO8" s="905">
        <v>-7.2547066426271725E-3</v>
      </c>
      <c r="AP8" s="905">
        <v>-7.1221947887924906E-3</v>
      </c>
      <c r="AQ8" s="905">
        <v>-6.9274470966374374E-3</v>
      </c>
      <c r="AR8" s="905">
        <v>-6.7844364361433632E-3</v>
      </c>
      <c r="AS8" s="905">
        <v>-6.5814446109209472E-3</v>
      </c>
      <c r="AT8" s="905">
        <v>-6.426371851788148E-3</v>
      </c>
      <c r="AU8" s="905">
        <v>-6.3429062819823417E-3</v>
      </c>
      <c r="AV8" s="905">
        <v>-6.3014325217379307E-3</v>
      </c>
      <c r="AW8" s="905">
        <v>-6.2328066301440086E-3</v>
      </c>
      <c r="AX8" s="905">
        <v>-6.1102952784426925E-3</v>
      </c>
      <c r="AY8" s="905">
        <v>-5.9844043773515671E-3</v>
      </c>
      <c r="AZ8" s="868">
        <v>-5.821505494383563E-3</v>
      </c>
      <c r="BA8" s="868">
        <v>-5.654549441528928E-3</v>
      </c>
      <c r="BB8" s="868">
        <v>-5.485289433144136E-3</v>
      </c>
      <c r="BC8" s="868">
        <v>-5.3436045994758848E-3</v>
      </c>
      <c r="BD8" s="868">
        <v>-5.2051048411350144E-3</v>
      </c>
      <c r="BE8" s="868">
        <v>-5.0388875262648621E-3</v>
      </c>
      <c r="BF8" s="868">
        <v>-4.9343474315545728E-3</v>
      </c>
      <c r="BG8" s="868">
        <v>-4.768175691616288E-3</v>
      </c>
      <c r="BH8" s="868">
        <v>-4.4949865849966131E-3</v>
      </c>
      <c r="BI8" s="868">
        <v>-4.2372188311143519E-3</v>
      </c>
      <c r="BJ8" s="868">
        <v>-3.9489400119011786E-3</v>
      </c>
      <c r="BK8" s="868">
        <v>-3.6731384401884749E-3</v>
      </c>
      <c r="BL8" s="868">
        <v>-3.4139864720591131E-3</v>
      </c>
      <c r="BM8" s="868">
        <v>-3.1826680134623897E-3</v>
      </c>
      <c r="BN8" s="868">
        <v>-2.988616095891068E-3</v>
      </c>
      <c r="BO8" s="868">
        <v>-2.660294676857878E-3</v>
      </c>
      <c r="BP8" s="868">
        <v>-2.5412399344119227E-3</v>
      </c>
      <c r="BQ8" s="868">
        <v>-2.480366180138902E-3</v>
      </c>
      <c r="BR8" s="868">
        <v>-2.4568903026165731E-3</v>
      </c>
      <c r="BS8" s="868">
        <v>-2.4413444267754676E-3</v>
      </c>
      <c r="BT8" s="868">
        <v>-2.4380697904588869E-3</v>
      </c>
      <c r="BU8" s="868">
        <v>-2.4949042000120703E-3</v>
      </c>
      <c r="BV8" s="869">
        <v>-2.6088606110197025E-3</v>
      </c>
      <c r="BX8" s="631"/>
    </row>
    <row r="9" spans="1:76" s="629" customFormat="1" ht="15.75" thickBot="1">
      <c r="B9" s="1726"/>
      <c r="C9" s="906">
        <v>0.01</v>
      </c>
      <c r="D9" s="871"/>
      <c r="E9" s="872"/>
      <c r="F9" s="872"/>
      <c r="G9" s="872"/>
      <c r="H9" s="872"/>
      <c r="I9" s="872"/>
      <c r="J9" s="872"/>
      <c r="K9" s="872"/>
      <c r="L9" s="872"/>
      <c r="M9" s="872"/>
      <c r="N9" s="872"/>
      <c r="O9" s="872"/>
      <c r="P9" s="872"/>
      <c r="Q9" s="872"/>
      <c r="R9" s="872"/>
      <c r="S9" s="872"/>
      <c r="T9" s="872"/>
      <c r="U9" s="872"/>
      <c r="V9" s="872">
        <v>-1.2206672876761224E-3</v>
      </c>
      <c r="W9" s="872">
        <v>-5.1337388152391432E-4</v>
      </c>
      <c r="X9" s="872">
        <v>-1.9795268383602776E-3</v>
      </c>
      <c r="Y9" s="872">
        <v>-3.1129751775099117E-3</v>
      </c>
      <c r="Z9" s="872">
        <v>-4.3352121554148188E-3</v>
      </c>
      <c r="AA9" s="872">
        <v>-5.1345507020579403E-3</v>
      </c>
      <c r="AB9" s="872">
        <v>-5.4503719255115327E-3</v>
      </c>
      <c r="AC9" s="872">
        <v>-6.1228078543568249E-3</v>
      </c>
      <c r="AD9" s="872">
        <v>-6.6214809834796032E-3</v>
      </c>
      <c r="AE9" s="872">
        <v>-7.0024307749147604E-3</v>
      </c>
      <c r="AF9" s="872">
        <v>-7.439981058312211E-3</v>
      </c>
      <c r="AG9" s="872">
        <v>-7.8863565110236962E-3</v>
      </c>
      <c r="AH9" s="872">
        <v>-8.1489782167059339E-3</v>
      </c>
      <c r="AI9" s="872">
        <v>-8.3852707541647118E-3</v>
      </c>
      <c r="AJ9" s="872">
        <v>-8.6280643101072467E-3</v>
      </c>
      <c r="AK9" s="872">
        <v>-9.0616732164227731E-3</v>
      </c>
      <c r="AL9" s="872">
        <v>-9.4201353575391993E-3</v>
      </c>
      <c r="AM9" s="872">
        <v>-9.6986321961292782E-3</v>
      </c>
      <c r="AN9" s="872">
        <v>-9.8863555284596123E-3</v>
      </c>
      <c r="AO9" s="872">
        <v>-1.0071494153991559E-2</v>
      </c>
      <c r="AP9" s="872">
        <v>-1.0179139009527802E-2</v>
      </c>
      <c r="AQ9" s="872">
        <v>-1.0223602311291243E-2</v>
      </c>
      <c r="AR9" s="872">
        <v>-1.0303274137542819E-2</v>
      </c>
      <c r="AS9" s="872">
        <v>-1.0319711103107258E-2</v>
      </c>
      <c r="AT9" s="872">
        <v>-1.0380127603851437E-2</v>
      </c>
      <c r="AU9" s="872">
        <v>-1.0504788849388824E-2</v>
      </c>
      <c r="AV9" s="872">
        <v>-1.0668805999014845E-2</v>
      </c>
      <c r="AW9" s="872">
        <v>-1.0787063343352499E-2</v>
      </c>
      <c r="AX9" s="872">
        <v>-1.0845055773287404E-2</v>
      </c>
      <c r="AY9" s="872">
        <v>-1.0894348532043133E-2</v>
      </c>
      <c r="AZ9" s="872">
        <v>-1.0902840170369079E-2</v>
      </c>
      <c r="BA9" s="872">
        <v>-1.0907595951344263E-2</v>
      </c>
      <c r="BB9" s="872">
        <v>-1.0898368256619625E-2</v>
      </c>
      <c r="BC9" s="872">
        <v>-1.0920765869487618E-2</v>
      </c>
      <c r="BD9" s="872">
        <v>-1.0931332035132562E-2</v>
      </c>
      <c r="BE9" s="872">
        <v>-1.0967084447551784E-2</v>
      </c>
      <c r="BF9" s="872">
        <v>-1.0940274952226756E-2</v>
      </c>
      <c r="BG9" s="872">
        <v>-1.079833014380655E-2</v>
      </c>
      <c r="BH9" s="872">
        <v>-1.0668287770724585E-2</v>
      </c>
      <c r="BI9" s="872">
        <v>-1.0538355511812021E-2</v>
      </c>
      <c r="BJ9" s="872">
        <v>-1.0362388608855556E-2</v>
      </c>
      <c r="BK9" s="872">
        <v>-1.0201847860091647E-2</v>
      </c>
      <c r="BL9" s="872">
        <v>-1.0043875446634761E-2</v>
      </c>
      <c r="BM9" s="872">
        <v>-9.9121579112131271E-3</v>
      </c>
      <c r="BN9" s="872">
        <v>-9.8158455255132528E-3</v>
      </c>
      <c r="BO9" s="872">
        <v>-9.5760155197454466E-3</v>
      </c>
      <c r="BP9" s="872">
        <v>-9.524463249114809E-3</v>
      </c>
      <c r="BQ9" s="872">
        <v>-9.5378643879343861E-3</v>
      </c>
      <c r="BR9" s="872">
        <v>-9.5830313532612055E-3</v>
      </c>
      <c r="BS9" s="872">
        <v>-9.6299706530307561E-3</v>
      </c>
      <c r="BT9" s="872">
        <v>-9.6815894602319125E-3</v>
      </c>
      <c r="BU9" s="872">
        <v>-9.7830368939899413E-3</v>
      </c>
      <c r="BV9" s="907">
        <v>-9.9349214229648344E-3</v>
      </c>
      <c r="BX9" s="631"/>
    </row>
    <row r="10" spans="1:76">
      <c r="B10" s="657"/>
      <c r="C10" s="658"/>
      <c r="D10" s="659"/>
      <c r="E10" s="659"/>
      <c r="F10" s="659"/>
      <c r="G10" s="659"/>
      <c r="H10" s="659"/>
      <c r="I10" s="659"/>
      <c r="J10" s="659"/>
      <c r="K10" s="659"/>
      <c r="L10" s="659"/>
      <c r="M10" s="659"/>
      <c r="N10" s="659"/>
    </row>
    <row r="11" spans="1:76">
      <c r="B11" s="657"/>
      <c r="C11" s="658"/>
      <c r="D11" s="659"/>
      <c r="E11" s="659"/>
      <c r="F11" s="659"/>
      <c r="G11" s="659"/>
      <c r="H11" s="659"/>
      <c r="I11" s="659"/>
      <c r="J11" s="659"/>
      <c r="K11" s="659"/>
      <c r="L11" s="659"/>
      <c r="M11" s="659"/>
      <c r="N11" s="659"/>
    </row>
    <row r="13" spans="1:76" ht="15.75">
      <c r="H13" s="1721"/>
      <c r="I13" s="1721"/>
      <c r="J13" s="1721"/>
      <c r="K13" s="1721"/>
    </row>
    <row r="26" ht="18" customHeight="1"/>
  </sheetData>
  <mergeCells count="2">
    <mergeCell ref="B5:B9"/>
    <mergeCell ref="H13:K13"/>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BV39"/>
  <sheetViews>
    <sheetView workbookViewId="0"/>
  </sheetViews>
  <sheetFormatPr baseColWidth="10" defaultColWidth="10.85546875" defaultRowHeight="15"/>
  <cols>
    <col min="1" max="1" width="10.85546875" style="627"/>
    <col min="2" max="2" width="17.42578125" style="627" customWidth="1"/>
    <col min="3" max="3" width="27.42578125" style="627" customWidth="1"/>
    <col min="4" max="16384" width="10.85546875" style="627"/>
  </cols>
  <sheetData>
    <row r="1" spans="1:74" ht="15.75">
      <c r="A1" s="612" t="s">
        <v>253</v>
      </c>
    </row>
    <row r="2" spans="1:74" ht="15.75">
      <c r="B2" s="628"/>
    </row>
    <row r="3" spans="1:74" s="629" customFormat="1" ht="15.75" thickBot="1">
      <c r="C3" s="630"/>
    </row>
    <row r="4" spans="1:74" s="629" customFormat="1" ht="15.75" thickBot="1">
      <c r="B4" s="902"/>
      <c r="C4" s="903"/>
      <c r="D4" s="675">
        <v>2000</v>
      </c>
      <c r="E4" s="852">
        <v>2001</v>
      </c>
      <c r="F4" s="852">
        <v>2002</v>
      </c>
      <c r="G4" s="852">
        <v>2003</v>
      </c>
      <c r="H4" s="852">
        <v>2004</v>
      </c>
      <c r="I4" s="852">
        <v>2005</v>
      </c>
      <c r="J4" s="852">
        <v>2006</v>
      </c>
      <c r="K4" s="852">
        <v>2007</v>
      </c>
      <c r="L4" s="852">
        <v>2008</v>
      </c>
      <c r="M4" s="852">
        <v>2009</v>
      </c>
      <c r="N4" s="852">
        <v>2010</v>
      </c>
      <c r="O4" s="852">
        <v>2011</v>
      </c>
      <c r="P4" s="852">
        <v>2012</v>
      </c>
      <c r="Q4" s="852">
        <v>2013</v>
      </c>
      <c r="R4" s="852">
        <v>2014</v>
      </c>
      <c r="S4" s="852">
        <v>2015</v>
      </c>
      <c r="T4" s="852">
        <v>2016</v>
      </c>
      <c r="U4" s="852">
        <v>2017</v>
      </c>
      <c r="V4" s="852">
        <v>2018</v>
      </c>
      <c r="W4" s="852">
        <v>2019</v>
      </c>
      <c r="X4" s="852">
        <v>2020</v>
      </c>
      <c r="Y4" s="852">
        <v>2021</v>
      </c>
      <c r="Z4" s="852">
        <v>2022</v>
      </c>
      <c r="AA4" s="852">
        <v>2023</v>
      </c>
      <c r="AB4" s="852">
        <v>2024</v>
      </c>
      <c r="AC4" s="852">
        <v>2025</v>
      </c>
      <c r="AD4" s="852">
        <v>2026</v>
      </c>
      <c r="AE4" s="852">
        <v>2027</v>
      </c>
      <c r="AF4" s="852">
        <v>2028</v>
      </c>
      <c r="AG4" s="852">
        <v>2029</v>
      </c>
      <c r="AH4" s="852">
        <v>2030</v>
      </c>
      <c r="AI4" s="852">
        <v>2031</v>
      </c>
      <c r="AJ4" s="852">
        <v>2032</v>
      </c>
      <c r="AK4" s="852">
        <v>2033</v>
      </c>
      <c r="AL4" s="852">
        <v>2034</v>
      </c>
      <c r="AM4" s="852">
        <v>2035</v>
      </c>
      <c r="AN4" s="852">
        <v>2036</v>
      </c>
      <c r="AO4" s="852">
        <v>2037</v>
      </c>
      <c r="AP4" s="852">
        <v>2038</v>
      </c>
      <c r="AQ4" s="852">
        <v>2039</v>
      </c>
      <c r="AR4" s="852">
        <v>2040</v>
      </c>
      <c r="AS4" s="852">
        <v>2041</v>
      </c>
      <c r="AT4" s="852">
        <v>2042</v>
      </c>
      <c r="AU4" s="852">
        <v>2043</v>
      </c>
      <c r="AV4" s="852">
        <v>2044</v>
      </c>
      <c r="AW4" s="852">
        <v>2045</v>
      </c>
      <c r="AX4" s="852">
        <v>2046</v>
      </c>
      <c r="AY4" s="852">
        <v>2047</v>
      </c>
      <c r="AZ4" s="852">
        <v>2048</v>
      </c>
      <c r="BA4" s="852">
        <v>2049</v>
      </c>
      <c r="BB4" s="852">
        <v>2050</v>
      </c>
      <c r="BC4" s="852">
        <v>2051</v>
      </c>
      <c r="BD4" s="852">
        <v>2052</v>
      </c>
      <c r="BE4" s="852">
        <v>2053</v>
      </c>
      <c r="BF4" s="852">
        <v>2054</v>
      </c>
      <c r="BG4" s="852">
        <v>2055</v>
      </c>
      <c r="BH4" s="852">
        <v>2056</v>
      </c>
      <c r="BI4" s="852">
        <v>2057</v>
      </c>
      <c r="BJ4" s="852">
        <v>2058</v>
      </c>
      <c r="BK4" s="852">
        <v>2059</v>
      </c>
      <c r="BL4" s="852">
        <v>2060</v>
      </c>
      <c r="BM4" s="852">
        <v>2061</v>
      </c>
      <c r="BN4" s="852">
        <v>2062</v>
      </c>
      <c r="BO4" s="852">
        <v>2063</v>
      </c>
      <c r="BP4" s="852">
        <v>2064</v>
      </c>
      <c r="BQ4" s="852">
        <v>2065</v>
      </c>
      <c r="BR4" s="852">
        <v>2066</v>
      </c>
      <c r="BS4" s="852">
        <v>2067</v>
      </c>
      <c r="BT4" s="852">
        <v>2068</v>
      </c>
      <c r="BU4" s="852">
        <v>2069</v>
      </c>
      <c r="BV4" s="676">
        <v>2070</v>
      </c>
    </row>
    <row r="5" spans="1:74" s="629" customFormat="1" ht="15" customHeight="1">
      <c r="B5" s="1732" t="s">
        <v>254</v>
      </c>
      <c r="C5" s="677" t="s">
        <v>183</v>
      </c>
      <c r="D5" s="863"/>
      <c r="E5" s="864"/>
      <c r="F5" s="864">
        <v>2.7018416178611012E-3</v>
      </c>
      <c r="G5" s="864">
        <v>4.5956945232301242E-3</v>
      </c>
      <c r="H5" s="864">
        <v>3.9095680690328181E-3</v>
      </c>
      <c r="I5" s="864">
        <v>1.5309334652850886E-3</v>
      </c>
      <c r="J5" s="864">
        <v>1.721061946795743E-3</v>
      </c>
      <c r="K5" s="864">
        <v>6.4736764513660997E-4</v>
      </c>
      <c r="L5" s="864">
        <v>-5.3148491740487303E-4</v>
      </c>
      <c r="M5" s="864">
        <v>-4.7931703814442471E-3</v>
      </c>
      <c r="N5" s="864">
        <v>-7.2341462956013753E-3</v>
      </c>
      <c r="O5" s="864">
        <v>-6.6392713865193959E-3</v>
      </c>
      <c r="P5" s="864">
        <v>-6.47738719487485E-3</v>
      </c>
      <c r="Q5" s="864">
        <v>-3.6327762708350032E-3</v>
      </c>
      <c r="R5" s="864">
        <v>-2.8044859844618434E-3</v>
      </c>
      <c r="S5" s="864">
        <v>-2.2223575760410208E-3</v>
      </c>
      <c r="T5" s="864">
        <v>-1.7756849624311689E-3</v>
      </c>
      <c r="U5" s="864">
        <f>'Fig 2.11'!U5-'Fig 2.2'!U5</f>
        <v>-4.6169314941102435E-4</v>
      </c>
      <c r="V5" s="864">
        <v>-1.2206672876761224E-3</v>
      </c>
      <c r="W5" s="864"/>
      <c r="X5" s="864"/>
      <c r="Y5" s="864"/>
      <c r="Z5" s="864"/>
      <c r="AA5" s="864"/>
      <c r="AB5" s="864"/>
      <c r="AC5" s="864"/>
      <c r="AD5" s="864"/>
      <c r="AE5" s="864"/>
      <c r="AF5" s="864"/>
      <c r="AG5" s="864"/>
      <c r="AH5" s="864"/>
      <c r="AI5" s="864"/>
      <c r="AJ5" s="864"/>
      <c r="AK5" s="864"/>
      <c r="AL5" s="864"/>
      <c r="AM5" s="864"/>
      <c r="AN5" s="864"/>
      <c r="AO5" s="864"/>
      <c r="AP5" s="864"/>
      <c r="AQ5" s="864"/>
      <c r="AR5" s="864"/>
      <c r="AS5" s="864"/>
      <c r="AT5" s="864"/>
      <c r="AU5" s="864"/>
      <c r="AV5" s="864"/>
      <c r="AW5" s="864"/>
      <c r="AX5" s="864"/>
      <c r="AY5" s="864"/>
      <c r="AZ5" s="864"/>
      <c r="BA5" s="864"/>
      <c r="BB5" s="864"/>
      <c r="BC5" s="864"/>
      <c r="BD5" s="864"/>
      <c r="BE5" s="864"/>
      <c r="BF5" s="864"/>
      <c r="BG5" s="864"/>
      <c r="BH5" s="864"/>
      <c r="BI5" s="864"/>
      <c r="BJ5" s="864"/>
      <c r="BK5" s="864"/>
      <c r="BL5" s="864"/>
      <c r="BM5" s="864"/>
      <c r="BN5" s="864"/>
      <c r="BO5" s="864"/>
      <c r="BP5" s="864"/>
      <c r="BQ5" s="864"/>
      <c r="BR5" s="864"/>
      <c r="BS5" s="864"/>
      <c r="BT5" s="864"/>
      <c r="BU5" s="864"/>
      <c r="BV5" s="865"/>
    </row>
    <row r="6" spans="1:74" s="629" customFormat="1" ht="15" customHeight="1">
      <c r="B6" s="1733"/>
      <c r="C6" s="908">
        <v>1.7999999999999999E-2</v>
      </c>
      <c r="D6" s="867"/>
      <c r="E6" s="868"/>
      <c r="F6" s="868"/>
      <c r="G6" s="868"/>
      <c r="H6" s="868"/>
      <c r="I6" s="868"/>
      <c r="J6" s="868"/>
      <c r="K6" s="868"/>
      <c r="L6" s="868"/>
      <c r="M6" s="868"/>
      <c r="N6" s="868"/>
      <c r="O6" s="868"/>
      <c r="P6" s="868"/>
      <c r="Q6" s="868"/>
      <c r="R6" s="868"/>
      <c r="S6" s="868"/>
      <c r="T6" s="868"/>
      <c r="U6" s="868"/>
      <c r="V6" s="868">
        <v>-1.2206672876761224E-3</v>
      </c>
      <c r="W6" s="868">
        <v>-5.1337388152391432E-4</v>
      </c>
      <c r="X6" s="868">
        <v>-1.9795268383602776E-3</v>
      </c>
      <c r="Y6" s="868">
        <v>-3.1130510626704174E-3</v>
      </c>
      <c r="Z6" s="868">
        <v>-4.3465189849386998E-3</v>
      </c>
      <c r="AA6" s="868">
        <v>-5.0712953120914794E-3</v>
      </c>
      <c r="AB6" s="868">
        <v>-5.1945724611623268E-3</v>
      </c>
      <c r="AC6" s="868">
        <v>-5.6062126598753273E-3</v>
      </c>
      <c r="AD6" s="905">
        <v>-5.7740839128383147E-3</v>
      </c>
      <c r="AE6" s="905">
        <v>-5.7574290582142213E-3</v>
      </c>
      <c r="AF6" s="905">
        <v>-5.7343971937029118E-3</v>
      </c>
      <c r="AG6" s="905">
        <v>-5.6505388797105415E-3</v>
      </c>
      <c r="AH6" s="905">
        <v>-5.3155128223082672E-3</v>
      </c>
      <c r="AI6" s="905">
        <v>-4.8930926881857921E-3</v>
      </c>
      <c r="AJ6" s="905">
        <v>-4.4164413582618821E-3</v>
      </c>
      <c r="AK6" s="905">
        <v>-4.152085563663848E-3</v>
      </c>
      <c r="AL6" s="905">
        <v>-3.8308003501856805E-3</v>
      </c>
      <c r="AM6" s="905">
        <v>-3.4506146697488647E-3</v>
      </c>
      <c r="AN6" s="905">
        <v>-2.9972150782962776E-3</v>
      </c>
      <c r="AO6" s="905">
        <v>-2.5605122072512249E-3</v>
      </c>
      <c r="AP6" s="905">
        <v>-2.0648122427942583E-3</v>
      </c>
      <c r="AQ6" s="905">
        <v>-1.5268176201941571E-3</v>
      </c>
      <c r="AR6" s="905">
        <v>-1.0350606330752252E-3</v>
      </c>
      <c r="AS6" s="905">
        <v>-5.007378604531341E-4</v>
      </c>
      <c r="AT6" s="905">
        <v>-2.8545579117226076E-5</v>
      </c>
      <c r="AU6" s="905">
        <v>3.7238537579667219E-4</v>
      </c>
      <c r="AV6" s="905">
        <v>6.9733543935688431E-4</v>
      </c>
      <c r="AW6" s="905">
        <v>1.0479036480505865E-3</v>
      </c>
      <c r="AX6" s="905">
        <v>1.4430225504152233E-3</v>
      </c>
      <c r="AY6" s="905">
        <v>1.8319019589330928E-3</v>
      </c>
      <c r="AZ6" s="868">
        <v>2.2411730651978609E-3</v>
      </c>
      <c r="BA6" s="868">
        <v>2.6441870441484706E-3</v>
      </c>
      <c r="BB6" s="868">
        <v>3.0443662617924481E-3</v>
      </c>
      <c r="BC6" s="868">
        <v>3.4060982390002915E-3</v>
      </c>
      <c r="BD6" s="868">
        <v>3.7631104373056288E-3</v>
      </c>
      <c r="BE6" s="868">
        <v>4.122698850560799E-3</v>
      </c>
      <c r="BF6" s="868">
        <v>4.3521572957006989E-3</v>
      </c>
      <c r="BG6" s="868">
        <v>4.8041422753955327E-3</v>
      </c>
      <c r="BH6" s="868">
        <v>5.227885485369765E-3</v>
      </c>
      <c r="BI6" s="868">
        <v>5.6349666988439314E-3</v>
      </c>
      <c r="BJ6" s="868">
        <v>6.0733391323790241E-3</v>
      </c>
      <c r="BK6" s="868">
        <v>6.4792018172116711E-3</v>
      </c>
      <c r="BL6" s="868">
        <v>6.8785161009108538E-3</v>
      </c>
      <c r="BM6" s="868">
        <v>7.2322004589112912E-3</v>
      </c>
      <c r="BN6" s="868">
        <v>7.5432963498633498E-3</v>
      </c>
      <c r="BO6" s="868">
        <v>7.9840448189867404E-3</v>
      </c>
      <c r="BP6" s="868">
        <v>8.215615601320822E-3</v>
      </c>
      <c r="BQ6" s="868">
        <v>8.3746018445136176E-3</v>
      </c>
      <c r="BR6" s="868">
        <v>8.4918123403081459E-3</v>
      </c>
      <c r="BS6" s="868">
        <v>8.5916457077226133E-3</v>
      </c>
      <c r="BT6" s="868">
        <v>8.6697254911172819E-3</v>
      </c>
      <c r="BU6" s="868">
        <v>8.692012854704086E-3</v>
      </c>
      <c r="BV6" s="869">
        <v>8.6573599069938723E-3</v>
      </c>
    </row>
    <row r="7" spans="1:74" s="629" customFormat="1" ht="15" customHeight="1">
      <c r="B7" s="1733"/>
      <c r="C7" s="909">
        <v>1.4999999999999999E-2</v>
      </c>
      <c r="D7" s="867"/>
      <c r="E7" s="868"/>
      <c r="F7" s="868"/>
      <c r="G7" s="868"/>
      <c r="H7" s="868"/>
      <c r="I7" s="868"/>
      <c r="J7" s="868"/>
      <c r="K7" s="868"/>
      <c r="L7" s="868"/>
      <c r="M7" s="868"/>
      <c r="N7" s="868"/>
      <c r="O7" s="868"/>
      <c r="P7" s="868"/>
      <c r="Q7" s="868"/>
      <c r="R7" s="868"/>
      <c r="S7" s="868"/>
      <c r="T7" s="868"/>
      <c r="U7" s="868"/>
      <c r="V7" s="868">
        <v>-1.2206672876761224E-3</v>
      </c>
      <c r="W7" s="868">
        <v>-5.1325899866287608E-4</v>
      </c>
      <c r="X7" s="868">
        <v>-1.9793850020519486E-3</v>
      </c>
      <c r="Y7" s="868">
        <v>-3.112865587853988E-3</v>
      </c>
      <c r="Z7" s="868">
        <v>-4.3352570033595023E-3</v>
      </c>
      <c r="AA7" s="868">
        <v>-5.1087892695488883E-3</v>
      </c>
      <c r="AB7" s="868">
        <v>-5.331490403809566E-3</v>
      </c>
      <c r="AC7" s="868">
        <v>-5.7992486944864708E-3</v>
      </c>
      <c r="AD7" s="905">
        <v>-6.0974812957254694E-3</v>
      </c>
      <c r="AE7" s="905">
        <v>-6.2341905066315715E-3</v>
      </c>
      <c r="AF7" s="905">
        <v>-6.3833271061472744E-3</v>
      </c>
      <c r="AG7" s="905">
        <v>-6.4801414406096894E-3</v>
      </c>
      <c r="AH7" s="905">
        <v>-6.3729482803362705E-3</v>
      </c>
      <c r="AI7" s="905">
        <v>-6.1944832682936787E-3</v>
      </c>
      <c r="AJ7" s="905">
        <v>-5.984370850931355E-3</v>
      </c>
      <c r="AK7" s="905">
        <v>-5.9808905057219721E-3</v>
      </c>
      <c r="AL7" s="905">
        <v>-5.9049738826584914E-3</v>
      </c>
      <c r="AM7" s="905">
        <v>-5.7628878411614673E-3</v>
      </c>
      <c r="AN7" s="905">
        <v>-5.5413546173827587E-3</v>
      </c>
      <c r="AO7" s="905">
        <v>-5.3244069941668516E-3</v>
      </c>
      <c r="AP7" s="905">
        <v>-5.0417520297287924E-3</v>
      </c>
      <c r="AQ7" s="905">
        <v>-4.7045812717683788E-3</v>
      </c>
      <c r="AR7" s="905">
        <v>-4.41534510055684E-3</v>
      </c>
      <c r="AS7" s="905">
        <v>-4.0758233084534565E-3</v>
      </c>
      <c r="AT7" s="905">
        <v>-3.7880200873690057E-3</v>
      </c>
      <c r="AU7" s="905">
        <v>-3.5725265033232072E-3</v>
      </c>
      <c r="AV7" s="905">
        <v>-3.4155450256265988E-3</v>
      </c>
      <c r="AW7" s="905">
        <v>-3.2273145074816281E-3</v>
      </c>
      <c r="AX7" s="905">
        <v>-2.9907282254697607E-3</v>
      </c>
      <c r="AY7" s="905">
        <v>-2.7528158302750965E-3</v>
      </c>
      <c r="AZ7" s="868">
        <v>-2.4838459503546055E-3</v>
      </c>
      <c r="BA7" s="868">
        <v>-2.2161950416920663E-3</v>
      </c>
      <c r="BB7" s="868">
        <v>-1.9551912355669247E-3</v>
      </c>
      <c r="BC7" s="868">
        <v>-1.724375833972583E-3</v>
      </c>
      <c r="BD7" s="868">
        <v>-1.4933224712092366E-3</v>
      </c>
      <c r="BE7" s="868">
        <v>-1.2451793935524156E-3</v>
      </c>
      <c r="BF7" s="868">
        <v>-1.0514565324034725E-3</v>
      </c>
      <c r="BG7" s="868">
        <v>-8.0296141455855354E-4</v>
      </c>
      <c r="BH7" s="868">
        <v>-4.6638025191695053E-4</v>
      </c>
      <c r="BI7" s="868">
        <v>-1.3902996550922483E-4</v>
      </c>
      <c r="BJ7" s="868">
        <v>2.14649595954924E-4</v>
      </c>
      <c r="BK7" s="868">
        <v>5.4441830899116985E-4</v>
      </c>
      <c r="BL7" s="868">
        <v>8.5797683578103909E-4</v>
      </c>
      <c r="BM7" s="868">
        <v>1.1355312056828906E-3</v>
      </c>
      <c r="BN7" s="868">
        <v>1.3677870410043168E-3</v>
      </c>
      <c r="BO7" s="868">
        <v>1.7352019501371916E-3</v>
      </c>
      <c r="BP7" s="868">
        <v>1.8976459939935948E-3</v>
      </c>
      <c r="BQ7" s="868">
        <v>1.9897582497783819E-3</v>
      </c>
      <c r="BR7" s="868">
        <v>2.0395741125756074E-3</v>
      </c>
      <c r="BS7" s="868">
        <v>2.0734691763871415E-3</v>
      </c>
      <c r="BT7" s="868">
        <v>2.088372109587349E-3</v>
      </c>
      <c r="BU7" s="868">
        <v>2.0470223407833359E-3</v>
      </c>
      <c r="BV7" s="869">
        <v>1.9488815072670179E-3</v>
      </c>
    </row>
    <row r="8" spans="1:74" s="629" customFormat="1" ht="15" customHeight="1">
      <c r="B8" s="1733"/>
      <c r="C8" s="909">
        <v>1.2999999999999999E-2</v>
      </c>
      <c r="D8" s="867"/>
      <c r="E8" s="868"/>
      <c r="F8" s="868"/>
      <c r="G8" s="868"/>
      <c r="H8" s="868"/>
      <c r="I8" s="868"/>
      <c r="J8" s="868"/>
      <c r="K8" s="868"/>
      <c r="L8" s="868"/>
      <c r="M8" s="868"/>
      <c r="N8" s="868"/>
      <c r="O8" s="868"/>
      <c r="P8" s="868"/>
      <c r="Q8" s="868"/>
      <c r="R8" s="868"/>
      <c r="S8" s="868"/>
      <c r="T8" s="868"/>
      <c r="U8" s="868"/>
      <c r="V8" s="868">
        <v>-1.2206672876761224E-3</v>
      </c>
      <c r="W8" s="868">
        <v>-5.1337388152391432E-4</v>
      </c>
      <c r="X8" s="868">
        <v>-1.9795268383602776E-3</v>
      </c>
      <c r="Y8" s="868">
        <v>-3.1133957379639757E-3</v>
      </c>
      <c r="Z8" s="868">
        <v>-4.3460021730213749E-3</v>
      </c>
      <c r="AA8" s="868">
        <v>-5.1767224362826974E-3</v>
      </c>
      <c r="AB8" s="868">
        <v>-5.424064736642073E-3</v>
      </c>
      <c r="AC8" s="868">
        <v>-6.0006384804260132E-3</v>
      </c>
      <c r="AD8" s="905">
        <v>-6.373122462843636E-3</v>
      </c>
      <c r="AE8" s="905">
        <v>-6.5978105097262959E-3</v>
      </c>
      <c r="AF8" s="905">
        <v>-6.8626058199124495E-3</v>
      </c>
      <c r="AG8" s="905">
        <v>-7.0980957598222637E-3</v>
      </c>
      <c r="AH8" s="905">
        <v>-7.1297094380771645E-3</v>
      </c>
      <c r="AI8" s="905">
        <v>-7.1150419313558743E-3</v>
      </c>
      <c r="AJ8" s="905">
        <v>-7.0799556847186531E-3</v>
      </c>
      <c r="AK8" s="905">
        <v>-7.2506901785567221E-3</v>
      </c>
      <c r="AL8" s="905">
        <v>-7.3473423308419552E-3</v>
      </c>
      <c r="AM8" s="905">
        <v>-7.3708924110919265E-3</v>
      </c>
      <c r="AN8" s="905">
        <v>-7.3104125760980465E-3</v>
      </c>
      <c r="AO8" s="905">
        <v>-7.2547066426271725E-3</v>
      </c>
      <c r="AP8" s="905">
        <v>-7.1221947887924906E-3</v>
      </c>
      <c r="AQ8" s="905">
        <v>-6.9274470966374374E-3</v>
      </c>
      <c r="AR8" s="905">
        <v>-6.7844364361433632E-3</v>
      </c>
      <c r="AS8" s="905">
        <v>-6.5814446109209472E-3</v>
      </c>
      <c r="AT8" s="905">
        <v>-6.426371851788148E-3</v>
      </c>
      <c r="AU8" s="905">
        <v>-6.3429062819823417E-3</v>
      </c>
      <c r="AV8" s="905">
        <v>-6.3014325217379307E-3</v>
      </c>
      <c r="AW8" s="905">
        <v>-6.2328066301440086E-3</v>
      </c>
      <c r="AX8" s="905">
        <v>-6.1102952784426925E-3</v>
      </c>
      <c r="AY8" s="905">
        <v>-5.9844043773515671E-3</v>
      </c>
      <c r="AZ8" s="868">
        <v>-5.821505494383563E-3</v>
      </c>
      <c r="BA8" s="868">
        <v>-5.654549441528928E-3</v>
      </c>
      <c r="BB8" s="868">
        <v>-5.485289433144136E-3</v>
      </c>
      <c r="BC8" s="868">
        <v>-5.3436045994758848E-3</v>
      </c>
      <c r="BD8" s="868">
        <v>-5.2051048411350144E-3</v>
      </c>
      <c r="BE8" s="868">
        <v>-5.0388875262648621E-3</v>
      </c>
      <c r="BF8" s="868">
        <v>-4.9343474315545728E-3</v>
      </c>
      <c r="BG8" s="868">
        <v>-4.768175691616288E-3</v>
      </c>
      <c r="BH8" s="868">
        <v>-4.4949865849966131E-3</v>
      </c>
      <c r="BI8" s="868">
        <v>-4.2372188311143519E-3</v>
      </c>
      <c r="BJ8" s="868">
        <v>-3.9489400119011786E-3</v>
      </c>
      <c r="BK8" s="868">
        <v>-3.6731384401884749E-3</v>
      </c>
      <c r="BL8" s="868">
        <v>-3.4139864720591131E-3</v>
      </c>
      <c r="BM8" s="868">
        <v>-3.1826680134623897E-3</v>
      </c>
      <c r="BN8" s="868">
        <v>-2.988616095891068E-3</v>
      </c>
      <c r="BO8" s="868">
        <v>-2.660294676857878E-3</v>
      </c>
      <c r="BP8" s="868">
        <v>-2.5412399344119227E-3</v>
      </c>
      <c r="BQ8" s="868">
        <v>-2.480366180138902E-3</v>
      </c>
      <c r="BR8" s="868">
        <v>-2.4568903026165731E-3</v>
      </c>
      <c r="BS8" s="868">
        <v>-2.4413444267754676E-3</v>
      </c>
      <c r="BT8" s="868">
        <v>-2.4380697904588869E-3</v>
      </c>
      <c r="BU8" s="868">
        <v>-2.4949042000120703E-3</v>
      </c>
      <c r="BV8" s="869">
        <v>-2.6088606110197025E-3</v>
      </c>
    </row>
    <row r="9" spans="1:74" s="629" customFormat="1" ht="15" customHeight="1" thickBot="1">
      <c r="B9" s="1749"/>
      <c r="C9" s="682">
        <v>0.01</v>
      </c>
      <c r="D9" s="871"/>
      <c r="E9" s="872"/>
      <c r="F9" s="872"/>
      <c r="G9" s="872"/>
      <c r="H9" s="872"/>
      <c r="I9" s="872"/>
      <c r="J9" s="872"/>
      <c r="K9" s="872"/>
      <c r="L9" s="872"/>
      <c r="M9" s="872"/>
      <c r="N9" s="872"/>
      <c r="O9" s="872"/>
      <c r="P9" s="872"/>
      <c r="Q9" s="872"/>
      <c r="R9" s="872"/>
      <c r="S9" s="872"/>
      <c r="T9" s="872"/>
      <c r="U9" s="872"/>
      <c r="V9" s="872">
        <v>-1.2206672876761224E-3</v>
      </c>
      <c r="W9" s="872">
        <v>-5.1337388152391432E-4</v>
      </c>
      <c r="X9" s="872">
        <v>-1.9795268383602776E-3</v>
      </c>
      <c r="Y9" s="872">
        <v>-3.1129751775099117E-3</v>
      </c>
      <c r="Z9" s="872">
        <v>-4.3352121554148188E-3</v>
      </c>
      <c r="AA9" s="872">
        <v>-5.1345507020579403E-3</v>
      </c>
      <c r="AB9" s="872">
        <v>-5.4503719255115327E-3</v>
      </c>
      <c r="AC9" s="872">
        <v>-6.1228078543568249E-3</v>
      </c>
      <c r="AD9" s="872">
        <v>-6.6214809834796032E-3</v>
      </c>
      <c r="AE9" s="872">
        <v>-7.0024307749147604E-3</v>
      </c>
      <c r="AF9" s="872">
        <v>-7.439981058312211E-3</v>
      </c>
      <c r="AG9" s="872">
        <v>-7.8863565110236962E-3</v>
      </c>
      <c r="AH9" s="872">
        <v>-8.1489782167059339E-3</v>
      </c>
      <c r="AI9" s="872">
        <v>-8.3852707541647118E-3</v>
      </c>
      <c r="AJ9" s="872">
        <v>-8.6280643101072467E-3</v>
      </c>
      <c r="AK9" s="872">
        <v>-9.0616732164227731E-3</v>
      </c>
      <c r="AL9" s="872">
        <v>-9.4201353575391993E-3</v>
      </c>
      <c r="AM9" s="872">
        <v>-9.6986321961292782E-3</v>
      </c>
      <c r="AN9" s="872">
        <v>-9.8863555284596123E-3</v>
      </c>
      <c r="AO9" s="872">
        <v>-1.0071494153991559E-2</v>
      </c>
      <c r="AP9" s="872">
        <v>-1.0179139009527802E-2</v>
      </c>
      <c r="AQ9" s="872">
        <v>-1.0223602311291243E-2</v>
      </c>
      <c r="AR9" s="872">
        <v>-1.0303274137542819E-2</v>
      </c>
      <c r="AS9" s="872">
        <v>-1.0319711103107258E-2</v>
      </c>
      <c r="AT9" s="872">
        <v>-1.0380127603851437E-2</v>
      </c>
      <c r="AU9" s="872">
        <v>-1.0504788849388824E-2</v>
      </c>
      <c r="AV9" s="872">
        <v>-1.0668805999014845E-2</v>
      </c>
      <c r="AW9" s="872">
        <v>-1.0787063343352499E-2</v>
      </c>
      <c r="AX9" s="872">
        <v>-1.0845055773287404E-2</v>
      </c>
      <c r="AY9" s="872">
        <v>-1.0894348532043133E-2</v>
      </c>
      <c r="AZ9" s="872">
        <v>-1.0902840170369079E-2</v>
      </c>
      <c r="BA9" s="872">
        <v>-1.0907595951344263E-2</v>
      </c>
      <c r="BB9" s="872">
        <v>-1.0898368256619625E-2</v>
      </c>
      <c r="BC9" s="872">
        <v>-1.0920765869487618E-2</v>
      </c>
      <c r="BD9" s="872">
        <v>-1.0931332035132562E-2</v>
      </c>
      <c r="BE9" s="872">
        <v>-1.0967084447551784E-2</v>
      </c>
      <c r="BF9" s="872">
        <v>-1.0940274952226756E-2</v>
      </c>
      <c r="BG9" s="872">
        <v>-1.079833014380655E-2</v>
      </c>
      <c r="BH9" s="872">
        <v>-1.0668287770724585E-2</v>
      </c>
      <c r="BI9" s="872">
        <v>-1.0538355511812021E-2</v>
      </c>
      <c r="BJ9" s="872">
        <v>-1.0362388608855556E-2</v>
      </c>
      <c r="BK9" s="872">
        <v>-1.0201847860091647E-2</v>
      </c>
      <c r="BL9" s="872">
        <v>-1.0043875446634761E-2</v>
      </c>
      <c r="BM9" s="872">
        <v>-9.9121579112131271E-3</v>
      </c>
      <c r="BN9" s="872">
        <v>-9.8158455255132528E-3</v>
      </c>
      <c r="BO9" s="872">
        <v>-9.5760155197454466E-3</v>
      </c>
      <c r="BP9" s="872">
        <v>-9.524463249114809E-3</v>
      </c>
      <c r="BQ9" s="872">
        <v>-9.5378643879343861E-3</v>
      </c>
      <c r="BR9" s="872">
        <v>-9.5830313532612055E-3</v>
      </c>
      <c r="BS9" s="872">
        <v>-9.6299706530307561E-3</v>
      </c>
      <c r="BT9" s="872">
        <v>-9.6815894602319125E-3</v>
      </c>
      <c r="BU9" s="872">
        <v>-9.7830368939899413E-3</v>
      </c>
      <c r="BV9" s="907">
        <v>-9.9349214229648344E-3</v>
      </c>
    </row>
    <row r="10" spans="1:74" s="629" customFormat="1">
      <c r="B10" s="1733" t="s">
        <v>255</v>
      </c>
      <c r="C10" s="908">
        <v>1.7999999999999999E-2</v>
      </c>
      <c r="D10" s="863"/>
      <c r="E10" s="864"/>
      <c r="F10" s="864"/>
      <c r="G10" s="864"/>
      <c r="H10" s="864"/>
      <c r="I10" s="864"/>
      <c r="J10" s="864"/>
      <c r="K10" s="864"/>
      <c r="L10" s="864"/>
      <c r="M10" s="864"/>
      <c r="N10" s="864"/>
      <c r="O10" s="864"/>
      <c r="P10" s="864"/>
      <c r="Q10" s="864"/>
      <c r="R10" s="864"/>
      <c r="S10" s="864"/>
      <c r="T10" s="864"/>
      <c r="U10" s="864"/>
      <c r="V10" s="864">
        <v>-1.2206672876761224E-3</v>
      </c>
      <c r="W10" s="864">
        <v>-1.6712700241929121E-3</v>
      </c>
      <c r="X10" s="864">
        <v>-2.7905418714468315E-3</v>
      </c>
      <c r="Y10" s="864">
        <v>-3.3207301336712902E-3</v>
      </c>
      <c r="Z10" s="864">
        <v>-3.2448966739659782E-3</v>
      </c>
      <c r="AA10" s="864">
        <v>-3.610920113661556E-3</v>
      </c>
      <c r="AB10" s="864">
        <v>-3.836310734456509E-3</v>
      </c>
      <c r="AC10" s="864">
        <v>-4.3792041264117346E-3</v>
      </c>
      <c r="AD10" s="864">
        <v>-4.6648025847519587E-3</v>
      </c>
      <c r="AE10" s="864">
        <v>-4.772733485427001E-3</v>
      </c>
      <c r="AF10" s="864">
        <v>-4.8734814577469686E-3</v>
      </c>
      <c r="AG10" s="864">
        <v>-4.8942886594668207E-3</v>
      </c>
      <c r="AH10" s="864">
        <v>-4.6925741676665661E-3</v>
      </c>
      <c r="AI10" s="864">
        <v>-4.4495735216956104E-3</v>
      </c>
      <c r="AJ10" s="864">
        <v>-4.1350690126054686E-3</v>
      </c>
      <c r="AK10" s="864">
        <v>-4.038072094136212E-3</v>
      </c>
      <c r="AL10" s="864">
        <v>-3.900290422637231E-3</v>
      </c>
      <c r="AM10" s="864">
        <v>-3.7117321756056565E-3</v>
      </c>
      <c r="AN10" s="864">
        <v>-3.4743040125395849E-3</v>
      </c>
      <c r="AO10" s="864">
        <v>-3.2660219951415694E-3</v>
      </c>
      <c r="AP10" s="864">
        <v>-3.0174424983852575E-3</v>
      </c>
      <c r="AQ10" s="864">
        <v>-2.7305050176369724E-3</v>
      </c>
      <c r="AR10" s="864">
        <v>-2.4777669686954179E-3</v>
      </c>
      <c r="AS10" s="864">
        <v>-2.1896773175759921E-3</v>
      </c>
      <c r="AT10" s="864">
        <v>-1.9745462692726053E-3</v>
      </c>
      <c r="AU10" s="864">
        <v>-1.8295062632139977E-3</v>
      </c>
      <c r="AV10" s="864">
        <v>-1.6846456020564273E-3</v>
      </c>
      <c r="AW10" s="864">
        <v>-1.5228517265155155E-3</v>
      </c>
      <c r="AX10" s="864">
        <v>-1.3117073775344838E-3</v>
      </c>
      <c r="AY10" s="864">
        <v>-1.092269755212067E-3</v>
      </c>
      <c r="AZ10" s="864">
        <v>-8.5663113833484689E-4</v>
      </c>
      <c r="BA10" s="864">
        <v>-6.044614955853316E-4</v>
      </c>
      <c r="BB10" s="864">
        <v>-3.7771917392482294E-4</v>
      </c>
      <c r="BC10" s="864">
        <v>-1.9001712775080647E-4</v>
      </c>
      <c r="BD10" s="864">
        <v>-7.1684160617405622E-6</v>
      </c>
      <c r="BE10" s="864">
        <v>1.786756322975516E-4</v>
      </c>
      <c r="BF10" s="864">
        <v>2.7329263343035988E-4</v>
      </c>
      <c r="BG10" s="864">
        <v>6.0757582773795094E-4</v>
      </c>
      <c r="BH10" s="864">
        <v>9.2484425682173887E-4</v>
      </c>
      <c r="BI10" s="864">
        <v>1.2502789542632919E-3</v>
      </c>
      <c r="BJ10" s="864">
        <v>1.6014449977053828E-3</v>
      </c>
      <c r="BK10" s="864">
        <v>1.9428370395657107E-3</v>
      </c>
      <c r="BL10" s="864">
        <v>2.28478103741551E-3</v>
      </c>
      <c r="BM10" s="864">
        <v>2.5880729550925101E-3</v>
      </c>
      <c r="BN10" s="864">
        <v>2.8529320318716406E-3</v>
      </c>
      <c r="BO10" s="864">
        <v>3.2414781939268289E-3</v>
      </c>
      <c r="BP10" s="864">
        <v>3.4376197090078835E-3</v>
      </c>
      <c r="BQ10" s="864">
        <v>3.5680099778295717E-3</v>
      </c>
      <c r="BR10" s="864">
        <v>3.6522657629502351E-3</v>
      </c>
      <c r="BS10" s="864">
        <v>3.7231032023405473E-3</v>
      </c>
      <c r="BT10" s="864">
        <v>3.7879290386073346E-3</v>
      </c>
      <c r="BU10" s="864">
        <v>3.7923271210063801E-3</v>
      </c>
      <c r="BV10" s="865">
        <v>3.7677114866679637E-3</v>
      </c>
    </row>
    <row r="11" spans="1:74" s="629" customFormat="1">
      <c r="B11" s="1733"/>
      <c r="C11" s="909">
        <v>1.4999999999999999E-2</v>
      </c>
      <c r="D11" s="867"/>
      <c r="E11" s="868"/>
      <c r="F11" s="868"/>
      <c r="G11" s="868"/>
      <c r="H11" s="868"/>
      <c r="I11" s="868"/>
      <c r="J11" s="868"/>
      <c r="K11" s="868"/>
      <c r="L11" s="868"/>
      <c r="M11" s="868"/>
      <c r="N11" s="868"/>
      <c r="O11" s="868"/>
      <c r="P11" s="868"/>
      <c r="Q11" s="868"/>
      <c r="R11" s="868"/>
      <c r="S11" s="868"/>
      <c r="T11" s="868"/>
      <c r="U11" s="868"/>
      <c r="V11" s="868">
        <v>-1.2206672876761224E-3</v>
      </c>
      <c r="W11" s="868">
        <v>-1.6711551413318738E-3</v>
      </c>
      <c r="X11" s="868">
        <v>-2.7904000351385021E-3</v>
      </c>
      <c r="Y11" s="868">
        <v>-3.3205733161110525E-3</v>
      </c>
      <c r="Z11" s="868">
        <f>Z10</f>
        <v>-3.2448966739659782E-3</v>
      </c>
      <c r="AA11" s="868">
        <v>-3.6020924454414523E-3</v>
      </c>
      <c r="AB11" s="868">
        <v>-3.9003129970748116E-3</v>
      </c>
      <c r="AC11" s="868">
        <v>-4.4690754419130152E-3</v>
      </c>
      <c r="AD11" s="868">
        <v>-4.8528563152211825E-3</v>
      </c>
      <c r="AE11" s="868">
        <v>-5.0798131343989571E-3</v>
      </c>
      <c r="AF11" s="868">
        <v>-5.3139863999339138E-3</v>
      </c>
      <c r="AG11" s="868">
        <v>-5.4752523337756546E-3</v>
      </c>
      <c r="AH11" s="868">
        <v>-5.4584038709923465E-3</v>
      </c>
      <c r="AI11" s="868">
        <v>-5.4138811385619811E-3</v>
      </c>
      <c r="AJ11" s="868">
        <v>-5.3161716818097655E-3</v>
      </c>
      <c r="AK11" s="868">
        <v>-5.4335101377740499E-3</v>
      </c>
      <c r="AL11" s="868">
        <v>-5.5009870630303801E-3</v>
      </c>
      <c r="AM11" s="868">
        <v>-5.5155227068489415E-3</v>
      </c>
      <c r="AN11" s="868">
        <v>-5.4809479208446929E-3</v>
      </c>
      <c r="AO11" s="868">
        <v>-5.4670366633482233E-3</v>
      </c>
      <c r="AP11" s="868">
        <v>-5.4086566047749996E-3</v>
      </c>
      <c r="AQ11" s="868">
        <v>-5.3054742704637991E-3</v>
      </c>
      <c r="AR11" s="868">
        <v>-5.2391318749294962E-3</v>
      </c>
      <c r="AS11" s="868">
        <v>-5.1317802866256128E-3</v>
      </c>
      <c r="AT11" s="868">
        <v>-5.090377567344582E-3</v>
      </c>
      <c r="AU11" s="868">
        <v>-5.1207502173537603E-3</v>
      </c>
      <c r="AV11" s="868">
        <v>-5.150471781095076E-3</v>
      </c>
      <c r="AW11" s="868">
        <v>-5.1598542051619007E-3</v>
      </c>
      <c r="AX11" s="868">
        <v>-5.1180597570307969E-3</v>
      </c>
      <c r="AY11" s="868">
        <v>-5.0624828709032142E-3</v>
      </c>
      <c r="AZ11" s="868">
        <v>-4.9817922669647971E-3</v>
      </c>
      <c r="BA11" s="868">
        <v>-4.8819753159383365E-3</v>
      </c>
      <c r="BB11" s="868">
        <v>-4.8066809753085655E-3</v>
      </c>
      <c r="BC11" s="868">
        <v>-4.7596676024633357E-3</v>
      </c>
      <c r="BD11" s="868">
        <v>-4.7127049057291382E-3</v>
      </c>
      <c r="BE11" s="868">
        <v>-4.6470540595272159E-3</v>
      </c>
      <c r="BF11" s="868">
        <v>-4.5955831211500877E-3</v>
      </c>
      <c r="BG11" s="868">
        <v>-4.4697149647040203E-3</v>
      </c>
      <c r="BH11" s="868">
        <v>-4.2420112959926882E-3</v>
      </c>
      <c r="BI11" s="868">
        <v>-3.9974132497053137E-3</v>
      </c>
      <c r="BJ11" s="868">
        <v>-3.7319773156447599E-3</v>
      </c>
      <c r="BK11" s="868">
        <v>-3.4670034321571449E-3</v>
      </c>
      <c r="BL11" s="868">
        <v>-3.2114861286608857E-3</v>
      </c>
      <c r="BM11" s="868">
        <v>-2.9899455540846934E-3</v>
      </c>
      <c r="BN11" s="868">
        <v>-2.8085554281238653E-3</v>
      </c>
      <c r="BO11" s="868">
        <v>-2.4988708790534683E-3</v>
      </c>
      <c r="BP11" s="868">
        <v>-2.3769903502909506E-3</v>
      </c>
      <c r="BQ11" s="868">
        <v>-2.3191193113967397E-3</v>
      </c>
      <c r="BR11" s="868">
        <v>-2.3074105416547837E-3</v>
      </c>
      <c r="BS11" s="868">
        <v>-2.306650568049429E-3</v>
      </c>
      <c r="BT11" s="868">
        <v>-2.3073421502613997E-3</v>
      </c>
      <c r="BU11" s="868">
        <v>-2.3700845650515149E-3</v>
      </c>
      <c r="BV11" s="869">
        <v>-2.4595786767881061E-3</v>
      </c>
    </row>
    <row r="12" spans="1:74" s="629" customFormat="1">
      <c r="B12" s="1733"/>
      <c r="C12" s="909">
        <v>1.2999999999999999E-2</v>
      </c>
      <c r="D12" s="867"/>
      <c r="E12" s="868"/>
      <c r="F12" s="868"/>
      <c r="G12" s="868"/>
      <c r="H12" s="868"/>
      <c r="I12" s="868"/>
      <c r="J12" s="868"/>
      <c r="K12" s="868"/>
      <c r="L12" s="868"/>
      <c r="M12" s="868"/>
      <c r="N12" s="868"/>
      <c r="O12" s="868"/>
      <c r="P12" s="868"/>
      <c r="Q12" s="868"/>
      <c r="R12" s="868"/>
      <c r="S12" s="868"/>
      <c r="T12" s="868"/>
      <c r="U12" s="868"/>
      <c r="V12" s="868">
        <v>-1.2206672876761224E-3</v>
      </c>
      <c r="W12" s="868">
        <v>-1.6712700241929121E-3</v>
      </c>
      <c r="X12" s="868">
        <v>-2.7905418714468315E-3</v>
      </c>
      <c r="Y12" s="868">
        <v>-3.3207304574984554E-3</v>
      </c>
      <c r="Z12" s="868">
        <v>-3.2448557448857213E-3</v>
      </c>
      <c r="AA12" s="868">
        <v>-3.6220380467921645E-3</v>
      </c>
      <c r="AB12" s="868">
        <v>-3.9223345423159226E-3</v>
      </c>
      <c r="AC12" s="868">
        <v>-4.5770799742505209E-3</v>
      </c>
      <c r="AD12" s="868">
        <v>-5.0057848559997755E-3</v>
      </c>
      <c r="AE12" s="868">
        <v>-5.3047270466643039E-3</v>
      </c>
      <c r="AF12" s="868">
        <v>-5.6210052627015299E-3</v>
      </c>
      <c r="AG12" s="868">
        <v>-5.8991674522731038E-3</v>
      </c>
      <c r="AH12" s="868">
        <v>-5.9912044325418868E-3</v>
      </c>
      <c r="AI12" s="868">
        <v>-6.0672275233311446E-3</v>
      </c>
      <c r="AJ12" s="868">
        <v>-6.1200161917175401E-3</v>
      </c>
      <c r="AK12" s="868">
        <v>-6.3676223151557946E-3</v>
      </c>
      <c r="AL12" s="868">
        <v>-6.5738764366673223E-3</v>
      </c>
      <c r="AM12" s="868">
        <v>-6.7295472686949359E-3</v>
      </c>
      <c r="AN12" s="868">
        <v>-6.8285568275184083E-3</v>
      </c>
      <c r="AO12" s="868">
        <v>-6.953342122363571E-3</v>
      </c>
      <c r="AP12" s="868">
        <v>-7.0194446716947238E-3</v>
      </c>
      <c r="AQ12" s="868">
        <v>-7.0429879925415747E-3</v>
      </c>
      <c r="AR12" s="868">
        <v>-7.1062253735511239E-3</v>
      </c>
      <c r="AS12" s="868">
        <v>-7.1223018214999117E-3</v>
      </c>
      <c r="AT12" s="868">
        <v>-7.1980500607533226E-3</v>
      </c>
      <c r="AU12" s="868">
        <v>-7.3560419075006621E-3</v>
      </c>
      <c r="AV12" s="868">
        <v>-7.4944477471685601E-3</v>
      </c>
      <c r="AW12" s="868">
        <v>-7.6184579170398359E-3</v>
      </c>
      <c r="AX12" s="868">
        <v>-7.6897227629379779E-3</v>
      </c>
      <c r="AY12" s="868">
        <v>-7.739798238051202E-3</v>
      </c>
      <c r="AZ12" s="868">
        <v>-7.7615608115228669E-3</v>
      </c>
      <c r="BA12" s="868">
        <v>-7.7700885955838996E-3</v>
      </c>
      <c r="BB12" s="868">
        <v>-7.782010451724347E-3</v>
      </c>
      <c r="BC12" s="868">
        <v>-7.8277211442080372E-3</v>
      </c>
      <c r="BD12" s="868">
        <v>-7.8687247118659834E-3</v>
      </c>
      <c r="BE12" s="868">
        <v>-7.885630268472138E-3</v>
      </c>
      <c r="BF12" s="868">
        <v>-7.9268167682218851E-3</v>
      </c>
      <c r="BG12" s="868">
        <v>-7.8883176524086069E-3</v>
      </c>
      <c r="BH12" s="868">
        <v>-7.7223622726649271E-3</v>
      </c>
      <c r="BI12" s="868">
        <v>-7.5399707918341842E-3</v>
      </c>
      <c r="BJ12" s="868">
        <v>-7.3464383362792842E-3</v>
      </c>
      <c r="BK12" s="868">
        <v>-7.1453761385213794E-3</v>
      </c>
      <c r="BL12" s="868">
        <v>-6.9517771008428793E-3</v>
      </c>
      <c r="BM12" s="868">
        <v>-6.7894576199990101E-3</v>
      </c>
      <c r="BN12" s="868">
        <v>-6.6554115526850713E-3</v>
      </c>
      <c r="BO12" s="868">
        <v>-6.3878989088916186E-3</v>
      </c>
      <c r="BP12" s="868">
        <v>-6.3020776547474443E-3</v>
      </c>
      <c r="BQ12" s="868">
        <v>-6.2790603664998682E-3</v>
      </c>
      <c r="BR12" s="868">
        <v>-6.2946240576294268E-3</v>
      </c>
      <c r="BS12" s="868">
        <v>-6.3171071323975163E-3</v>
      </c>
      <c r="BT12" s="868">
        <v>-6.3278643396571391E-3</v>
      </c>
      <c r="BU12" s="868">
        <v>-6.4054144612474091E-3</v>
      </c>
      <c r="BV12" s="869">
        <v>-6.5107037732545139E-3</v>
      </c>
    </row>
    <row r="13" spans="1:74" s="629" customFormat="1" ht="15.75" thickBot="1">
      <c r="B13" s="1749"/>
      <c r="C13" s="682">
        <v>0.01</v>
      </c>
      <c r="D13" s="871"/>
      <c r="E13" s="872"/>
      <c r="F13" s="872"/>
      <c r="G13" s="872"/>
      <c r="H13" s="872"/>
      <c r="I13" s="872"/>
      <c r="J13" s="872"/>
      <c r="K13" s="872"/>
      <c r="L13" s="872"/>
      <c r="M13" s="872"/>
      <c r="N13" s="872"/>
      <c r="O13" s="872"/>
      <c r="P13" s="872"/>
      <c r="Q13" s="872"/>
      <c r="R13" s="872"/>
      <c r="S13" s="872"/>
      <c r="T13" s="872"/>
      <c r="U13" s="872"/>
      <c r="V13" s="872">
        <v>-1.2206672876761224E-3</v>
      </c>
      <c r="W13" s="872">
        <v>-1.6712700241929121E-3</v>
      </c>
      <c r="X13" s="872">
        <v>-2.7905418714468315E-3</v>
      </c>
      <c r="Y13" s="872">
        <v>-3.3207307005368746E-3</v>
      </c>
      <c r="Z13" s="872">
        <f>Z12</f>
        <v>-3.2448557448857213E-3</v>
      </c>
      <c r="AA13" s="872">
        <v>-3.654148673495416E-3</v>
      </c>
      <c r="AB13" s="872">
        <v>-4.0327888807621566E-3</v>
      </c>
      <c r="AC13" s="872">
        <v>-4.7805740196360776E-3</v>
      </c>
      <c r="AD13" s="872">
        <v>-5.324507521861397E-3</v>
      </c>
      <c r="AE13" s="872">
        <v>-5.7435745927353447E-3</v>
      </c>
      <c r="AF13" s="872">
        <v>-6.2022141282388919E-3</v>
      </c>
      <c r="AG13" s="872">
        <v>-6.6379601416873511E-3</v>
      </c>
      <c r="AH13" s="872">
        <v>-6.9056307947462595E-3</v>
      </c>
      <c r="AI13" s="872">
        <v>-7.1853479209261165E-3</v>
      </c>
      <c r="AJ13" s="872">
        <v>-7.4412948366020144E-3</v>
      </c>
      <c r="AK13" s="872">
        <v>-7.9015583793800321E-3</v>
      </c>
      <c r="AL13" s="872">
        <v>-8.3140026964670221E-3</v>
      </c>
      <c r="AM13" s="872">
        <v>-8.6639807428541167E-3</v>
      </c>
      <c r="AN13" s="872">
        <v>-8.9570299004699712E-3</v>
      </c>
      <c r="AO13" s="872">
        <v>-9.2700057190099727E-3</v>
      </c>
      <c r="AP13" s="872">
        <v>-9.5345617333976711E-3</v>
      </c>
      <c r="AQ13" s="872">
        <v>-9.7516900344193167E-3</v>
      </c>
      <c r="AR13" s="872">
        <v>-1.0000484220860013E-2</v>
      </c>
      <c r="AS13" s="872">
        <v>-1.0201565996769571E-2</v>
      </c>
      <c r="AT13" s="872">
        <v>-1.0467035284805137E-2</v>
      </c>
      <c r="AU13" s="872">
        <v>-1.0799221013808997E-2</v>
      </c>
      <c r="AV13" s="872">
        <v>-1.1127401537200123E-2</v>
      </c>
      <c r="AW13" s="872">
        <v>-1.1420841475489007E-2</v>
      </c>
      <c r="AX13" s="872">
        <v>-1.1652182903146352E-2</v>
      </c>
      <c r="AY13" s="872">
        <v>-1.1866161738363365E-2</v>
      </c>
      <c r="AZ13" s="872">
        <v>-1.2049733800794158E-2</v>
      </c>
      <c r="BA13" s="872">
        <v>-1.2210132886943075E-2</v>
      </c>
      <c r="BB13" s="872">
        <v>-1.2381437586480866E-2</v>
      </c>
      <c r="BC13" s="872">
        <v>-1.2587656386448794E-2</v>
      </c>
      <c r="BD13" s="872">
        <v>-1.2786972784453354E-2</v>
      </c>
      <c r="BE13" s="872">
        <v>-1.3015877826292687E-2</v>
      </c>
      <c r="BF13" s="872">
        <v>-1.3142977726589107E-2</v>
      </c>
      <c r="BG13" s="872">
        <v>-1.3138008111696457E-2</v>
      </c>
      <c r="BH13" s="872">
        <v>-1.3134775462257265E-2</v>
      </c>
      <c r="BI13" s="872">
        <v>-1.310863591937979E-2</v>
      </c>
      <c r="BJ13" s="872">
        <v>-1.3040885582855544E-2</v>
      </c>
      <c r="BK13" s="872">
        <v>-1.2963995041218087E-2</v>
      </c>
      <c r="BL13" s="872">
        <v>-1.2880323367285286E-2</v>
      </c>
      <c r="BM13" s="872">
        <v>-1.2814510212750764E-2</v>
      </c>
      <c r="BN13" s="872">
        <v>-1.2777615894835401E-2</v>
      </c>
      <c r="BO13" s="872">
        <v>-1.2603794989613759E-2</v>
      </c>
      <c r="BP13" s="872">
        <v>-1.2604031275027601E-2</v>
      </c>
      <c r="BQ13" s="872">
        <v>-1.2663128727127762E-2</v>
      </c>
      <c r="BR13" s="872">
        <v>-1.2757351324161085E-2</v>
      </c>
      <c r="BS13" s="872">
        <v>-1.2850759416329198E-2</v>
      </c>
      <c r="BT13" s="872">
        <v>-1.2929645937708904E-2</v>
      </c>
      <c r="BU13" s="872">
        <v>-1.3065642728728569E-2</v>
      </c>
      <c r="BV13" s="873">
        <v>-1.3218333562266387E-2</v>
      </c>
    </row>
    <row r="14" spans="1:74" s="629" customFormat="1" ht="15" customHeight="1">
      <c r="B14" s="1732" t="s">
        <v>256</v>
      </c>
      <c r="C14" s="910">
        <v>1.7999999999999999E-2</v>
      </c>
      <c r="D14" s="863"/>
      <c r="E14" s="864"/>
      <c r="F14" s="864"/>
      <c r="G14" s="864"/>
      <c r="H14" s="864"/>
      <c r="I14" s="864"/>
      <c r="J14" s="864"/>
      <c r="K14" s="864"/>
      <c r="L14" s="864"/>
      <c r="M14" s="864"/>
      <c r="N14" s="864"/>
      <c r="O14" s="864"/>
      <c r="P14" s="864"/>
      <c r="Q14" s="864"/>
      <c r="R14" s="864"/>
      <c r="S14" s="864"/>
      <c r="T14" s="864"/>
      <c r="U14" s="864"/>
      <c r="V14" s="864">
        <v>-1.2206672876761224E-3</v>
      </c>
      <c r="W14" s="864">
        <v>-4.1899062674720563E-5</v>
      </c>
      <c r="X14" s="864">
        <v>-1.0323891431066523E-3</v>
      </c>
      <c r="Y14" s="864">
        <v>-1.4954524644844609E-3</v>
      </c>
      <c r="Z14" s="864">
        <v>-2.0462990377553862E-3</v>
      </c>
      <c r="AA14" s="864">
        <v>-2.5721419845258111E-3</v>
      </c>
      <c r="AB14" s="864">
        <v>-2.5365986323462146E-3</v>
      </c>
      <c r="AC14" s="864">
        <v>-2.7930347283164196E-3</v>
      </c>
      <c r="AD14" s="864">
        <v>-2.7926509672186262E-3</v>
      </c>
      <c r="AE14" s="864">
        <v>-2.6080636109904864E-3</v>
      </c>
      <c r="AF14" s="864">
        <v>-2.4234519069566227E-3</v>
      </c>
      <c r="AG14" s="864">
        <v>-2.1484693477048819E-3</v>
      </c>
      <c r="AH14" s="864">
        <v>-1.6131265847203007E-3</v>
      </c>
      <c r="AI14" s="864">
        <v>-1.0228289237208853E-3</v>
      </c>
      <c r="AJ14" s="864">
        <v>-3.8577878321558427E-4</v>
      </c>
      <c r="AK14" s="864">
        <v>-7.6067818415415635E-6</v>
      </c>
      <c r="AL14" s="864">
        <v>4.2661771756694863E-4</v>
      </c>
      <c r="AM14" s="864">
        <v>9.1243279456586863E-4</v>
      </c>
      <c r="AN14" s="864">
        <v>1.4591808175950533E-3</v>
      </c>
      <c r="AO14" s="864">
        <v>1.9746113120662945E-3</v>
      </c>
      <c r="AP14" s="864">
        <v>2.5447410249318067E-3</v>
      </c>
      <c r="AQ14" s="864">
        <v>3.1608186927641131E-3</v>
      </c>
      <c r="AR14" s="864">
        <v>3.7323816457571265E-3</v>
      </c>
      <c r="AS14" s="864">
        <v>4.3452447297891396E-3</v>
      </c>
      <c r="AT14" s="864">
        <v>4.8919336219000985E-3</v>
      </c>
      <c r="AU14" s="864">
        <v>5.3567097691824645E-3</v>
      </c>
      <c r="AV14" s="864">
        <v>5.7425831326993982E-3</v>
      </c>
      <c r="AW14" s="864">
        <v>6.1439608379175318E-3</v>
      </c>
      <c r="AX14" s="864">
        <v>6.5830338054546061E-3</v>
      </c>
      <c r="AY14" s="864">
        <v>7.018794520057727E-3</v>
      </c>
      <c r="AZ14" s="864">
        <v>7.4792613348300379E-3</v>
      </c>
      <c r="BA14" s="864">
        <v>7.9359184388265933E-3</v>
      </c>
      <c r="BB14" s="864">
        <v>8.3828576857835121E-3</v>
      </c>
      <c r="BC14" s="864">
        <v>8.7871098629319806E-3</v>
      </c>
      <c r="BD14" s="864">
        <v>9.1873785601198892E-3</v>
      </c>
      <c r="BE14" s="864">
        <v>9.5909363255613483E-3</v>
      </c>
      <c r="BF14" s="864">
        <v>9.861560105183886E-3</v>
      </c>
      <c r="BG14" s="864">
        <v>1.0350641678053217E-2</v>
      </c>
      <c r="BH14" s="864">
        <v>1.0810357908784015E-2</v>
      </c>
      <c r="BI14" s="864">
        <v>1.1255329437744838E-2</v>
      </c>
      <c r="BJ14" s="864">
        <v>1.1734034678057278E-2</v>
      </c>
      <c r="BK14" s="864">
        <v>1.2185806686236193E-2</v>
      </c>
      <c r="BL14" s="864">
        <v>1.2625596587962281E-2</v>
      </c>
      <c r="BM14" s="864">
        <v>1.3007947119284621E-2</v>
      </c>
      <c r="BN14" s="864">
        <v>1.3346100346383505E-2</v>
      </c>
      <c r="BO14" s="864">
        <v>1.3814168669363162E-2</v>
      </c>
      <c r="BP14" s="864">
        <v>1.4070900876669542E-2</v>
      </c>
      <c r="BQ14" s="864">
        <v>1.4247586437932811E-2</v>
      </c>
      <c r="BR14" s="864">
        <v>1.4376654219867138E-2</v>
      </c>
      <c r="BS14" s="864">
        <v>1.4489406280399377E-2</v>
      </c>
      <c r="BT14" s="864">
        <v>1.4580114775575109E-2</v>
      </c>
      <c r="BU14" s="864">
        <v>1.4612006180335554E-2</v>
      </c>
      <c r="BV14" s="865">
        <v>1.4582601243435698E-2</v>
      </c>
    </row>
    <row r="15" spans="1:74" s="629" customFormat="1" ht="15" customHeight="1">
      <c r="B15" s="1733"/>
      <c r="C15" s="909">
        <v>1.4999999999999999E-2</v>
      </c>
      <c r="D15" s="911"/>
      <c r="E15" s="912"/>
      <c r="F15" s="912"/>
      <c r="G15" s="912"/>
      <c r="H15" s="912"/>
      <c r="I15" s="912"/>
      <c r="J15" s="912"/>
      <c r="K15" s="912"/>
      <c r="L15" s="912"/>
      <c r="M15" s="912"/>
      <c r="N15" s="912"/>
      <c r="O15" s="912"/>
      <c r="P15" s="912"/>
      <c r="Q15" s="912"/>
      <c r="R15" s="912"/>
      <c r="S15" s="912"/>
      <c r="T15" s="912"/>
      <c r="U15" s="912"/>
      <c r="V15" s="912">
        <v>-1.2206672876761224E-3</v>
      </c>
      <c r="W15" s="912">
        <v>-4.1784179813682321E-5</v>
      </c>
      <c r="X15" s="912">
        <v>-1.0322473067983231E-3</v>
      </c>
      <c r="Y15" s="912">
        <v>-1.4952667736460945E-3</v>
      </c>
      <c r="Z15" s="912">
        <v>-2.0350358231416379E-3</v>
      </c>
      <c r="AA15" s="912">
        <v>-2.6096474494990201E-3</v>
      </c>
      <c r="AB15" s="912">
        <v>-2.6735500672102927E-3</v>
      </c>
      <c r="AC15" s="912">
        <v>-2.9861287135047958E-3</v>
      </c>
      <c r="AD15" s="912">
        <v>-3.1161220591440406E-3</v>
      </c>
      <c r="AE15" s="912">
        <v>-3.0849127689677449E-3</v>
      </c>
      <c r="AF15" s="912">
        <v>-3.0724915195145114E-3</v>
      </c>
      <c r="AG15" s="912">
        <v>-2.9781468130191165E-3</v>
      </c>
      <c r="AH15" s="912">
        <v>-2.670575610364192E-3</v>
      </c>
      <c r="AI15" s="912">
        <v>-2.3241539874654152E-3</v>
      </c>
      <c r="AJ15" s="912">
        <v>-1.953558542270732E-3</v>
      </c>
      <c r="AK15" s="912">
        <v>-1.8362778250352032E-3</v>
      </c>
      <c r="AL15" s="912">
        <v>-1.6474263475860643E-3</v>
      </c>
      <c r="AM15" s="912">
        <v>-1.3997231793085854E-3</v>
      </c>
      <c r="AN15" s="912">
        <v>-1.0848651419897084E-3</v>
      </c>
      <c r="AO15" s="912">
        <v>-7.8922776834897243E-4</v>
      </c>
      <c r="AP15" s="912">
        <v>-4.336954904851332E-4</v>
      </c>
      <c r="AQ15" s="912">
        <v>-1.842369200328564E-5</v>
      </c>
      <c r="AR15" s="912">
        <v>3.506580034471505E-4</v>
      </c>
      <c r="AS15" s="912">
        <v>7.6877081988168685E-4</v>
      </c>
      <c r="AT15" s="912">
        <v>1.1311230704666143E-3</v>
      </c>
      <c r="AU15" s="912">
        <v>1.4105022357789039E-3</v>
      </c>
      <c r="AV15" s="912">
        <v>1.6284580063685098E-3</v>
      </c>
      <c r="AW15" s="912">
        <v>1.8675361295176236E-3</v>
      </c>
      <c r="AX15" s="912">
        <v>2.1481053835874266E-3</v>
      </c>
      <c r="AY15" s="912">
        <v>2.4329454275941412E-3</v>
      </c>
      <c r="AZ15" s="912">
        <v>2.7531788709355717E-3</v>
      </c>
      <c r="BA15" s="912">
        <v>3.0745572265359475E-3</v>
      </c>
      <c r="BB15" s="912">
        <v>3.3823947551295166E-3</v>
      </c>
      <c r="BC15" s="912">
        <v>3.6558012687464198E-3</v>
      </c>
      <c r="BD15" s="912">
        <v>3.9301960355083545E-3</v>
      </c>
      <c r="BE15" s="912">
        <v>4.2224106968625896E-3</v>
      </c>
      <c r="BF15" s="912">
        <v>4.4574089834683818E-3</v>
      </c>
      <c r="BG15" s="912">
        <v>4.7431129709673749E-3</v>
      </c>
      <c r="BH15" s="912">
        <v>5.1157887842486274E-3</v>
      </c>
      <c r="BI15" s="912">
        <v>5.4797401918824555E-3</v>
      </c>
      <c r="BJ15" s="912">
        <v>5.8739100139685845E-3</v>
      </c>
      <c r="BK15" s="912">
        <v>6.2483503387717127E-3</v>
      </c>
      <c r="BL15" s="912">
        <v>6.6025556133091929E-3</v>
      </c>
      <c r="BM15" s="912">
        <v>6.9089116866417081E-3</v>
      </c>
      <c r="BN15" s="912">
        <v>7.1683554113453653E-3</v>
      </c>
      <c r="BO15" s="912">
        <v>7.5632196394736515E-3</v>
      </c>
      <c r="BP15" s="912">
        <v>7.7509444916153145E-3</v>
      </c>
      <c r="BQ15" s="912">
        <v>7.8608481186869146E-3</v>
      </c>
      <c r="BR15" s="912">
        <v>7.9225905666091712E-3</v>
      </c>
      <c r="BS15" s="912">
        <v>7.969472699988529E-3</v>
      </c>
      <c r="BT15" s="912">
        <v>7.9970678043318338E-3</v>
      </c>
      <c r="BU15" s="912">
        <v>7.9653724479270497E-3</v>
      </c>
      <c r="BV15" s="913">
        <v>7.8725130893875141E-3</v>
      </c>
    </row>
    <row r="16" spans="1:74" s="629" customFormat="1" ht="15" customHeight="1">
      <c r="B16" s="1733"/>
      <c r="C16" s="909">
        <v>1.2999999999999999E-2</v>
      </c>
      <c r="D16" s="911"/>
      <c r="E16" s="912"/>
      <c r="F16" s="912"/>
      <c r="G16" s="912"/>
      <c r="H16" s="912"/>
      <c r="I16" s="912"/>
      <c r="J16" s="912"/>
      <c r="K16" s="912"/>
      <c r="L16" s="912"/>
      <c r="M16" s="912"/>
      <c r="N16" s="912"/>
      <c r="O16" s="912"/>
      <c r="P16" s="912"/>
      <c r="Q16" s="912"/>
      <c r="R16" s="912"/>
      <c r="S16" s="912"/>
      <c r="T16" s="912"/>
      <c r="U16" s="912"/>
      <c r="V16" s="912">
        <v>-1.2206672876761224E-3</v>
      </c>
      <c r="W16" s="912">
        <v>-4.1899062674720563E-5</v>
      </c>
      <c r="X16" s="912">
        <v>-1.0323891431066523E-3</v>
      </c>
      <c r="Y16" s="912">
        <v>-1.4957967797414502E-3</v>
      </c>
      <c r="Z16" s="912">
        <v>-2.0457801708992792E-3</v>
      </c>
      <c r="AA16" s="912">
        <v>-2.6775882927089281E-3</v>
      </c>
      <c r="AB16" s="912">
        <v>-2.7661467587368292E-3</v>
      </c>
      <c r="AC16" s="912">
        <v>-3.1875572293736647E-3</v>
      </c>
      <c r="AD16" s="912">
        <v>-3.3918126074784687E-3</v>
      </c>
      <c r="AE16" s="912">
        <v>-3.4485917976457337E-3</v>
      </c>
      <c r="AF16" s="912">
        <v>-3.5518444909541586E-3</v>
      </c>
      <c r="AG16" s="912">
        <v>-3.5961529581376868E-3</v>
      </c>
      <c r="AH16" s="912">
        <v>-3.427348781201686E-3</v>
      </c>
      <c r="AI16" s="912">
        <v>-3.244673416642703E-3</v>
      </c>
      <c r="AJ16" s="912">
        <v>-3.0490499825691704E-3</v>
      </c>
      <c r="AK16" s="912">
        <v>-3.10599732876079E-3</v>
      </c>
      <c r="AL16" s="912">
        <v>-3.0897205288771446E-3</v>
      </c>
      <c r="AM16" s="912">
        <v>-3.0076649477320267E-3</v>
      </c>
      <c r="AN16" s="912">
        <v>-2.8538796386825649E-3</v>
      </c>
      <c r="AO16" s="912">
        <v>-2.7195130815290008E-3</v>
      </c>
      <c r="AP16" s="912">
        <v>-2.5141475995971037E-3</v>
      </c>
      <c r="AQ16" s="912">
        <v>-2.2412961797114747E-3</v>
      </c>
      <c r="AR16" s="912">
        <v>-2.0184232079721301E-3</v>
      </c>
      <c r="AS16" s="912">
        <v>-1.7368161838272017E-3</v>
      </c>
      <c r="AT16" s="912">
        <v>-1.5071688940682545E-3</v>
      </c>
      <c r="AU16" s="912">
        <v>-1.359799708030016E-3</v>
      </c>
      <c r="AV16" s="912">
        <v>-1.2573263176362726E-3</v>
      </c>
      <c r="AW16" s="912">
        <v>-1.1378352692152009E-3</v>
      </c>
      <c r="AX16" s="912">
        <v>-9.7132860904207245E-4</v>
      </c>
      <c r="AY16" s="912">
        <v>-7.9848557265170734E-4</v>
      </c>
      <c r="AZ16" s="912">
        <v>-5.8428376398026848E-4</v>
      </c>
      <c r="BA16" s="912">
        <v>-3.6354922903182016E-4</v>
      </c>
      <c r="BB16" s="912">
        <v>-1.47410309274107E-4</v>
      </c>
      <c r="BC16" s="912">
        <v>3.691017582399137E-5</v>
      </c>
      <c r="BD16" s="912">
        <v>2.188060945465826E-4</v>
      </c>
      <c r="BE16" s="912">
        <v>4.2916208708572022E-4</v>
      </c>
      <c r="BF16" s="912">
        <v>5.7505073165919039E-4</v>
      </c>
      <c r="BG16" s="912">
        <v>7.7850670057967792E-4</v>
      </c>
      <c r="BH16" s="912">
        <v>1.0878726137098667E-3</v>
      </c>
      <c r="BI16" s="912">
        <v>1.3823322651404077E-3</v>
      </c>
      <c r="BJ16" s="912">
        <v>1.7112050679893766E-3</v>
      </c>
      <c r="BK16" s="912">
        <v>2.0317938075604105E-3</v>
      </c>
      <c r="BL16" s="912">
        <v>2.3317029108951329E-3</v>
      </c>
      <c r="BM16" s="912">
        <v>2.5919119129289023E-3</v>
      </c>
      <c r="BN16" s="912">
        <v>2.8132375082750316E-3</v>
      </c>
      <c r="BO16" s="912">
        <v>3.1690931722798184E-3</v>
      </c>
      <c r="BP16" s="912">
        <v>3.3135071893108112E-3</v>
      </c>
      <c r="BQ16" s="912">
        <v>3.3922337748444795E-3</v>
      </c>
      <c r="BR16" s="912">
        <v>3.4276834360660235E-3</v>
      </c>
      <c r="BS16" s="912">
        <v>3.4562625646832831E-3</v>
      </c>
      <c r="BT16" s="912">
        <v>3.4722721231091455E-3</v>
      </c>
      <c r="BU16" s="912">
        <v>3.4251265074753488E-3</v>
      </c>
      <c r="BV16" s="913">
        <v>3.3164752903287169E-3</v>
      </c>
    </row>
    <row r="17" spans="2:74" s="629" customFormat="1" ht="15" customHeight="1" thickBot="1">
      <c r="B17" s="1749"/>
      <c r="C17" s="682">
        <v>0.01</v>
      </c>
      <c r="D17" s="871"/>
      <c r="E17" s="872"/>
      <c r="F17" s="872"/>
      <c r="G17" s="872"/>
      <c r="H17" s="872"/>
      <c r="I17" s="872"/>
      <c r="J17" s="872"/>
      <c r="K17" s="872"/>
      <c r="L17" s="872"/>
      <c r="M17" s="872"/>
      <c r="N17" s="872"/>
      <c r="O17" s="872"/>
      <c r="P17" s="872"/>
      <c r="Q17" s="872"/>
      <c r="R17" s="872"/>
      <c r="S17" s="872"/>
      <c r="T17" s="872"/>
      <c r="U17" s="872"/>
      <c r="V17" s="872">
        <v>-1.2206672876761224E-3</v>
      </c>
      <c r="W17" s="872">
        <v>-4.1899062674720563E-5</v>
      </c>
      <c r="X17" s="872">
        <v>-1.0323891431066523E-3</v>
      </c>
      <c r="Y17" s="872">
        <v>-1.4953760044350668E-3</v>
      </c>
      <c r="Z17" s="872">
        <v>-2.0349889475492992E-3</v>
      </c>
      <c r="AA17" s="872">
        <v>-2.6354282131227612E-3</v>
      </c>
      <c r="AB17" s="872">
        <v>-2.7924878843071359E-3</v>
      </c>
      <c r="AC17" s="872">
        <v>-3.3097855271896066E-3</v>
      </c>
      <c r="AD17" s="872">
        <v>-3.6402466573886923E-3</v>
      </c>
      <c r="AE17" s="872">
        <v>-3.8533029108202442E-3</v>
      </c>
      <c r="AF17" s="872">
        <v>-4.1293345904938822E-3</v>
      </c>
      <c r="AG17" s="872">
        <v>-4.3844962825691555E-3</v>
      </c>
      <c r="AH17" s="872">
        <v>-4.4466421605020498E-3</v>
      </c>
      <c r="AI17" s="872">
        <v>-4.5164539169039739E-3</v>
      </c>
      <c r="AJ17" s="872">
        <v>-4.5986161083121967E-3</v>
      </c>
      <c r="AK17" s="872">
        <v>-4.91845046554777E-3</v>
      </c>
      <c r="AL17" s="872">
        <v>-5.1639858458577791E-3</v>
      </c>
      <c r="AM17" s="872">
        <v>-5.3368888525056135E-3</v>
      </c>
      <c r="AN17" s="872">
        <v>-5.4313320758741417E-3</v>
      </c>
      <c r="AO17" s="872">
        <v>-5.5378520886472564E-3</v>
      </c>
      <c r="AP17" s="872">
        <v>-5.5726780954125131E-3</v>
      </c>
      <c r="AQ17" s="872">
        <v>-5.5390324956049678E-3</v>
      </c>
      <c r="AR17" s="872">
        <v>-5.5388156713537121E-3</v>
      </c>
      <c r="AS17" s="872">
        <v>-5.4766001949396528E-3</v>
      </c>
      <c r="AT17" s="872">
        <v>-5.4624033027449465E-3</v>
      </c>
      <c r="AU17" s="872">
        <v>-5.5231343389242375E-3</v>
      </c>
      <c r="AV17" s="872">
        <v>-5.6261143259414012E-3</v>
      </c>
      <c r="AW17" s="872">
        <v>-5.693481287444885E-3</v>
      </c>
      <c r="AX17" s="872">
        <v>-5.7074609311669987E-3</v>
      </c>
      <c r="AY17" s="872">
        <v>-5.7097644755443955E-3</v>
      </c>
      <c r="AZ17" s="872">
        <v>-5.6668921758100997E-3</v>
      </c>
      <c r="BA17" s="872">
        <v>-5.6177894953207486E-3</v>
      </c>
      <c r="BB17" s="872">
        <v>-5.5616112968278585E-3</v>
      </c>
      <c r="BC17" s="872">
        <v>-5.5413018689678805E-3</v>
      </c>
      <c r="BD17" s="872">
        <v>-5.5083838597338192E-3</v>
      </c>
      <c r="BE17" s="872">
        <v>-5.4998898857468621E-3</v>
      </c>
      <c r="BF17" s="872">
        <v>-5.4316144874647929E-3</v>
      </c>
      <c r="BG17" s="872">
        <v>-5.2522644132506251E-3</v>
      </c>
      <c r="BH17" s="872">
        <v>-5.0859134200031434E-3</v>
      </c>
      <c r="BI17" s="872">
        <v>-4.9191439233706672E-3</v>
      </c>
      <c r="BJ17" s="872">
        <v>-4.7024174380209593E-3</v>
      </c>
      <c r="BK17" s="872">
        <v>-4.496905430305809E-3</v>
      </c>
      <c r="BL17" s="872">
        <v>-4.2979998837050391E-3</v>
      </c>
      <c r="BM17" s="872">
        <v>-4.1372494754885452E-3</v>
      </c>
      <c r="BN17" s="872">
        <v>-4.0135258817820263E-3</v>
      </c>
      <c r="BO17" s="872">
        <v>-3.7460254961013055E-3</v>
      </c>
      <c r="BP17" s="872">
        <v>-3.6689879723047548E-3</v>
      </c>
      <c r="BQ17" s="872">
        <v>-3.6644369448637468E-3</v>
      </c>
      <c r="BR17" s="872">
        <v>-3.6975532034885707E-3</v>
      </c>
      <c r="BS17" s="872">
        <v>-3.7313840409118624E-3</v>
      </c>
      <c r="BT17" s="872">
        <v>-3.7701982224828006E-3</v>
      </c>
      <c r="BU17" s="872">
        <v>-3.8619003841067396E-3</v>
      </c>
      <c r="BV17" s="873">
        <v>-4.0084400512535321E-3</v>
      </c>
    </row>
    <row r="19" spans="2:74">
      <c r="B19" s="657"/>
      <c r="C19" s="658"/>
      <c r="D19" s="659"/>
      <c r="E19" s="659"/>
      <c r="F19" s="659"/>
      <c r="G19" s="659"/>
      <c r="H19" s="659"/>
      <c r="I19" s="659"/>
      <c r="J19" s="659"/>
      <c r="K19" s="659"/>
      <c r="L19" s="659"/>
      <c r="M19" s="659"/>
      <c r="N19" s="659"/>
      <c r="W19" s="662"/>
      <c r="X19" s="662"/>
      <c r="Y19" s="662"/>
      <c r="Z19" s="662"/>
      <c r="AA19" s="662"/>
      <c r="AB19" s="662"/>
      <c r="AC19" s="662"/>
      <c r="AD19" s="662"/>
      <c r="AE19" s="662"/>
      <c r="AF19" s="662"/>
      <c r="AG19" s="662"/>
      <c r="AH19" s="662"/>
      <c r="AI19" s="662"/>
      <c r="AJ19" s="662"/>
      <c r="AK19" s="662"/>
      <c r="AL19" s="662"/>
      <c r="AM19" s="662"/>
      <c r="AN19" s="662"/>
      <c r="AO19" s="662"/>
      <c r="AP19" s="662"/>
      <c r="AQ19" s="662"/>
      <c r="AR19" s="662"/>
      <c r="AS19" s="662"/>
      <c r="AT19" s="662"/>
      <c r="AU19" s="662"/>
      <c r="AV19" s="662"/>
      <c r="AW19" s="662"/>
      <c r="AX19" s="662"/>
      <c r="AY19" s="662"/>
      <c r="AZ19" s="662"/>
      <c r="BA19" s="662"/>
      <c r="BB19" s="662"/>
      <c r="BC19" s="662"/>
      <c r="BD19" s="662"/>
      <c r="BE19" s="662"/>
      <c r="BF19" s="662"/>
      <c r="BG19" s="662"/>
      <c r="BH19" s="662"/>
      <c r="BI19" s="662"/>
      <c r="BJ19" s="662"/>
      <c r="BK19" s="662"/>
      <c r="BL19" s="662"/>
      <c r="BM19" s="662"/>
      <c r="BN19" s="662"/>
      <c r="BO19" s="662"/>
      <c r="BP19" s="662"/>
      <c r="BQ19" s="662"/>
      <c r="BR19" s="662"/>
      <c r="BS19" s="662"/>
      <c r="BT19" s="662"/>
      <c r="BU19" s="662"/>
      <c r="BV19" s="662"/>
    </row>
    <row r="20" spans="2:74">
      <c r="B20" s="657"/>
      <c r="C20" s="658"/>
      <c r="D20" s="659"/>
      <c r="E20" s="659"/>
      <c r="F20" s="659"/>
      <c r="G20" s="659"/>
      <c r="H20" s="659"/>
      <c r="I20" s="659"/>
      <c r="J20" s="659"/>
      <c r="K20" s="659"/>
      <c r="L20" s="659"/>
      <c r="M20" s="659"/>
      <c r="N20" s="659"/>
      <c r="W20" s="662"/>
      <c r="X20" s="662"/>
      <c r="Y20" s="662"/>
      <c r="Z20" s="662"/>
      <c r="AA20" s="662"/>
      <c r="AB20" s="662"/>
      <c r="AC20" s="662"/>
      <c r="AD20" s="662"/>
      <c r="AE20" s="662"/>
      <c r="AF20" s="662"/>
      <c r="AG20" s="662"/>
      <c r="AH20" s="662"/>
      <c r="AI20" s="662"/>
      <c r="AJ20" s="662"/>
      <c r="AK20" s="662"/>
      <c r="AL20" s="662"/>
      <c r="AM20" s="662"/>
      <c r="AN20" s="662"/>
      <c r="AO20" s="662"/>
      <c r="AP20" s="662"/>
      <c r="AQ20" s="662"/>
      <c r="AR20" s="662"/>
      <c r="AS20" s="662"/>
      <c r="AT20" s="662"/>
      <c r="AU20" s="662"/>
      <c r="AV20" s="662"/>
      <c r="AW20" s="662"/>
      <c r="AX20" s="662"/>
      <c r="AY20" s="662"/>
      <c r="AZ20" s="662"/>
      <c r="BA20" s="662"/>
      <c r="BB20" s="662"/>
      <c r="BC20" s="662"/>
      <c r="BD20" s="662"/>
      <c r="BE20" s="662"/>
      <c r="BF20" s="662"/>
      <c r="BG20" s="662"/>
      <c r="BH20" s="662"/>
      <c r="BI20" s="662"/>
      <c r="BJ20" s="662"/>
      <c r="BK20" s="662"/>
      <c r="BL20" s="662"/>
      <c r="BM20" s="662"/>
      <c r="BN20" s="662"/>
      <c r="BO20" s="662"/>
      <c r="BP20" s="662"/>
      <c r="BQ20" s="662"/>
      <c r="BR20" s="662"/>
      <c r="BS20" s="662"/>
      <c r="BT20" s="662"/>
      <c r="BU20" s="662"/>
      <c r="BV20" s="662"/>
    </row>
    <row r="21" spans="2:74">
      <c r="B21" s="657"/>
      <c r="C21" s="658"/>
      <c r="D21" s="659"/>
      <c r="E21" s="659"/>
      <c r="F21" s="659"/>
      <c r="G21" s="659"/>
      <c r="H21" s="659"/>
      <c r="I21" s="659"/>
      <c r="J21" s="659"/>
      <c r="K21" s="659"/>
      <c r="L21" s="659"/>
      <c r="M21" s="659"/>
      <c r="N21" s="659"/>
      <c r="W21" s="662"/>
      <c r="X21" s="662"/>
      <c r="Y21" s="662"/>
      <c r="Z21" s="662"/>
      <c r="AA21" s="662"/>
      <c r="AB21" s="662"/>
      <c r="AC21" s="662"/>
      <c r="AD21" s="662"/>
      <c r="AE21" s="662"/>
      <c r="AF21" s="662"/>
      <c r="AG21" s="662"/>
      <c r="AH21" s="662"/>
      <c r="AI21" s="662"/>
      <c r="AJ21" s="662"/>
      <c r="AK21" s="662"/>
      <c r="AL21" s="662"/>
      <c r="AM21" s="662"/>
      <c r="AN21" s="662"/>
      <c r="AO21" s="662"/>
      <c r="AP21" s="662"/>
      <c r="AQ21" s="662"/>
      <c r="AR21" s="662"/>
      <c r="AS21" s="662"/>
      <c r="AT21" s="662"/>
      <c r="AU21" s="662"/>
      <c r="AV21" s="662"/>
      <c r="AW21" s="662"/>
      <c r="AX21" s="662"/>
      <c r="AY21" s="662"/>
      <c r="AZ21" s="662"/>
      <c r="BA21" s="662"/>
      <c r="BB21" s="662"/>
      <c r="BC21" s="662"/>
      <c r="BD21" s="662"/>
      <c r="BE21" s="662"/>
      <c r="BF21" s="662"/>
      <c r="BG21" s="662"/>
      <c r="BH21" s="662"/>
      <c r="BI21" s="662"/>
      <c r="BJ21" s="662"/>
      <c r="BK21" s="662"/>
      <c r="BL21" s="662"/>
      <c r="BM21" s="662"/>
      <c r="BN21" s="662"/>
      <c r="BO21" s="662"/>
      <c r="BP21" s="662"/>
      <c r="BQ21" s="662"/>
      <c r="BR21" s="662"/>
      <c r="BS21" s="662"/>
      <c r="BT21" s="662"/>
      <c r="BU21" s="662"/>
      <c r="BV21" s="662"/>
    </row>
    <row r="22" spans="2:74">
      <c r="B22" s="657"/>
      <c r="C22" s="658"/>
      <c r="D22" s="659"/>
      <c r="E22" s="659"/>
      <c r="F22" s="659"/>
      <c r="G22" s="659"/>
      <c r="H22" s="659"/>
      <c r="I22" s="659"/>
      <c r="J22" s="659"/>
      <c r="K22" s="659"/>
      <c r="L22" s="659"/>
      <c r="M22" s="659"/>
      <c r="N22" s="659"/>
      <c r="W22" s="662"/>
      <c r="X22" s="662"/>
      <c r="Y22" s="662"/>
      <c r="Z22" s="662"/>
      <c r="AA22" s="662"/>
      <c r="AB22" s="662"/>
      <c r="AC22" s="662"/>
      <c r="AD22" s="662"/>
      <c r="AE22" s="662"/>
      <c r="AF22" s="662"/>
      <c r="AG22" s="662"/>
      <c r="AH22" s="662"/>
      <c r="AI22" s="662"/>
      <c r="AJ22" s="662"/>
      <c r="AK22" s="662"/>
      <c r="AL22" s="662"/>
      <c r="AM22" s="662"/>
      <c r="AN22" s="662"/>
      <c r="AO22" s="662"/>
      <c r="AP22" s="662"/>
      <c r="AQ22" s="662"/>
      <c r="AR22" s="662"/>
      <c r="AS22" s="662"/>
      <c r="AT22" s="662"/>
      <c r="AU22" s="662"/>
      <c r="AV22" s="662"/>
      <c r="AW22" s="662"/>
      <c r="AX22" s="662"/>
      <c r="AY22" s="662"/>
      <c r="AZ22" s="662"/>
      <c r="BA22" s="662"/>
      <c r="BB22" s="662"/>
      <c r="BC22" s="662"/>
      <c r="BD22" s="662"/>
      <c r="BE22" s="662"/>
      <c r="BF22" s="662"/>
      <c r="BG22" s="662"/>
      <c r="BH22" s="662"/>
      <c r="BI22" s="662"/>
      <c r="BJ22" s="662"/>
      <c r="BK22" s="662"/>
      <c r="BL22" s="662"/>
      <c r="BM22" s="662"/>
      <c r="BN22" s="662"/>
      <c r="BO22" s="662"/>
      <c r="BP22" s="662"/>
      <c r="BQ22" s="662"/>
      <c r="BR22" s="662"/>
      <c r="BS22" s="662"/>
      <c r="BT22" s="662"/>
      <c r="BU22" s="662"/>
      <c r="BV22" s="662"/>
    </row>
    <row r="25" spans="2:74" ht="15.75">
      <c r="E25" s="914" t="s">
        <v>229</v>
      </c>
      <c r="F25" s="914"/>
      <c r="G25" s="914"/>
      <c r="H25" s="914"/>
      <c r="I25" s="914"/>
      <c r="J25" s="612" t="s">
        <v>230</v>
      </c>
      <c r="K25" s="914"/>
      <c r="O25" s="914" t="s">
        <v>235</v>
      </c>
      <c r="P25" s="914"/>
      <c r="Q25" s="914"/>
      <c r="R25" s="914"/>
      <c r="S25" s="914"/>
      <c r="T25" s="914"/>
      <c r="U25" s="914"/>
    </row>
    <row r="39" ht="18" customHeight="1"/>
  </sheetData>
  <mergeCells count="3">
    <mergeCell ref="B5:B9"/>
    <mergeCell ref="B10:B13"/>
    <mergeCell ref="B14:B17"/>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S22"/>
  <sheetViews>
    <sheetView topLeftCell="A10" workbookViewId="0">
      <selection activeCell="B19" sqref="B19:B22"/>
    </sheetView>
  </sheetViews>
  <sheetFormatPr baseColWidth="10" defaultColWidth="11.42578125" defaultRowHeight="15.75"/>
  <cols>
    <col min="1" max="1" width="2.28515625" style="733" customWidth="1"/>
    <col min="2" max="2" width="11.28515625" style="733" customWidth="1"/>
    <col min="3" max="11" width="11.42578125" style="733"/>
    <col min="12" max="12" width="15" style="733" customWidth="1"/>
    <col min="13" max="16384" width="11.42578125" style="733"/>
  </cols>
  <sheetData>
    <row r="1" spans="1:19" ht="15.75" customHeight="1">
      <c r="A1" s="1731" t="s">
        <v>257</v>
      </c>
      <c r="B1" s="1731"/>
      <c r="C1" s="1731"/>
      <c r="D1" s="1731"/>
      <c r="E1" s="1731"/>
      <c r="F1" s="1731"/>
      <c r="G1" s="1731"/>
      <c r="H1" s="1731"/>
      <c r="I1" s="1731"/>
      <c r="J1" s="1731"/>
      <c r="K1" s="1731"/>
      <c r="L1" s="1731"/>
      <c r="M1" s="1731"/>
    </row>
    <row r="2" spans="1:19" ht="15.75" customHeight="1"/>
    <row r="3" spans="1:19" ht="16.5" thickBot="1">
      <c r="B3" s="734" t="s">
        <v>258</v>
      </c>
      <c r="C3" s="734"/>
    </row>
    <row r="4" spans="1:19" ht="16.5" thickBot="1">
      <c r="B4" s="735" t="s">
        <v>200</v>
      </c>
      <c r="C4" s="736">
        <v>2018</v>
      </c>
      <c r="D4" s="737">
        <v>2020</v>
      </c>
      <c r="E4" s="737">
        <v>2025</v>
      </c>
      <c r="F4" s="737">
        <v>2030</v>
      </c>
      <c r="G4" s="737">
        <v>2040</v>
      </c>
      <c r="H4" s="737">
        <v>2050</v>
      </c>
      <c r="I4" s="738">
        <v>2060</v>
      </c>
      <c r="J4" s="739">
        <v>2070</v>
      </c>
    </row>
    <row r="5" spans="1:19">
      <c r="B5" s="740" t="s">
        <v>201</v>
      </c>
      <c r="C5" s="757">
        <v>0.10000000000000009</v>
      </c>
      <c r="D5" s="758">
        <v>0.10000000000000009</v>
      </c>
      <c r="E5" s="758">
        <v>0</v>
      </c>
      <c r="F5" s="758">
        <v>0</v>
      </c>
      <c r="G5" s="758">
        <v>-0.10000000000000009</v>
      </c>
      <c r="H5" s="758">
        <v>-0.10000000000000009</v>
      </c>
      <c r="I5" s="759">
        <v>-0.10000000000000009</v>
      </c>
      <c r="J5" s="760">
        <v>0</v>
      </c>
    </row>
    <row r="6" spans="1:19">
      <c r="B6" s="745" t="s">
        <v>202</v>
      </c>
      <c r="C6" s="757">
        <v>0.10000000000000009</v>
      </c>
      <c r="D6" s="761">
        <v>0.10000000000000009</v>
      </c>
      <c r="E6" s="761">
        <v>0</v>
      </c>
      <c r="F6" s="761">
        <v>0</v>
      </c>
      <c r="G6" s="761">
        <v>-0.10000000000000009</v>
      </c>
      <c r="H6" s="761">
        <v>0</v>
      </c>
      <c r="I6" s="762">
        <v>-0.10000000000000009</v>
      </c>
      <c r="J6" s="763">
        <v>-0.10000000000000009</v>
      </c>
      <c r="S6" s="733">
        <f>S5</f>
        <v>0</v>
      </c>
    </row>
    <row r="7" spans="1:19">
      <c r="B7" s="745" t="s">
        <v>203</v>
      </c>
      <c r="C7" s="757">
        <v>0.10000000000000009</v>
      </c>
      <c r="D7" s="761">
        <v>0.10000000000000009</v>
      </c>
      <c r="E7" s="761">
        <v>0</v>
      </c>
      <c r="F7" s="761">
        <v>0</v>
      </c>
      <c r="G7" s="761">
        <v>-0.10000000000000009</v>
      </c>
      <c r="H7" s="761">
        <v>-0.10000000000000009</v>
      </c>
      <c r="I7" s="762">
        <v>-0.10000000000000009</v>
      </c>
      <c r="J7" s="763">
        <v>-0.10000000000000009</v>
      </c>
    </row>
    <row r="8" spans="1:19" ht="16.5" thickBot="1">
      <c r="B8" s="750" t="s">
        <v>204</v>
      </c>
      <c r="C8" s="764">
        <v>0.10000000000000009</v>
      </c>
      <c r="D8" s="765">
        <v>0.10000000000000009</v>
      </c>
      <c r="E8" s="765">
        <v>0</v>
      </c>
      <c r="F8" s="765">
        <v>0</v>
      </c>
      <c r="G8" s="765">
        <v>0</v>
      </c>
      <c r="H8" s="765">
        <v>-0.10000000000000009</v>
      </c>
      <c r="I8" s="766">
        <v>0</v>
      </c>
      <c r="J8" s="767">
        <v>-0.10000000000000009</v>
      </c>
    </row>
    <row r="9" spans="1:19" ht="6" customHeight="1">
      <c r="B9" s="755"/>
      <c r="C9" s="756"/>
      <c r="D9" s="756"/>
      <c r="E9" s="756"/>
      <c r="F9" s="756"/>
      <c r="G9" s="756"/>
      <c r="H9" s="756"/>
      <c r="I9" s="756"/>
      <c r="J9" s="756"/>
    </row>
    <row r="10" spans="1:19" ht="16.5" thickBot="1">
      <c r="B10" s="734" t="s">
        <v>259</v>
      </c>
      <c r="C10" s="734"/>
    </row>
    <row r="11" spans="1:19" ht="16.5" thickBot="1">
      <c r="B11" s="735" t="s">
        <v>200</v>
      </c>
      <c r="C11" s="736">
        <v>2018</v>
      </c>
      <c r="D11" s="737">
        <v>2020</v>
      </c>
      <c r="E11" s="737">
        <v>2025</v>
      </c>
      <c r="F11" s="737">
        <v>2030</v>
      </c>
      <c r="G11" s="737">
        <v>2040</v>
      </c>
      <c r="H11" s="737">
        <v>2050</v>
      </c>
      <c r="I11" s="738">
        <v>2060</v>
      </c>
      <c r="J11" s="739">
        <v>2070</v>
      </c>
    </row>
    <row r="12" spans="1:19">
      <c r="B12" s="740" t="s">
        <v>201</v>
      </c>
      <c r="C12" s="741">
        <v>-4.3002987465246001E-3</v>
      </c>
      <c r="D12" s="742">
        <v>-1.5028600450868401E-2</v>
      </c>
      <c r="E12" s="742">
        <v>-1.6467747716407133E-2</v>
      </c>
      <c r="F12" s="742">
        <v>-9.1892996700956298E-3</v>
      </c>
      <c r="G12" s="742">
        <v>-9.1892996700957408E-3</v>
      </c>
      <c r="H12" s="742">
        <v>-9.1892996700955187E-3</v>
      </c>
      <c r="I12" s="743">
        <v>-9.1892996700954077E-3</v>
      </c>
      <c r="J12" s="744">
        <v>-9.1892996700954077E-3</v>
      </c>
    </row>
    <row r="13" spans="1:19">
      <c r="B13" s="745" t="s">
        <v>202</v>
      </c>
      <c r="C13" s="746">
        <v>-4.3002987465246001E-3</v>
      </c>
      <c r="D13" s="747">
        <v>-1.5028600450868401E-2</v>
      </c>
      <c r="E13" s="747">
        <v>-1.6463441753138297E-2</v>
      </c>
      <c r="F13" s="747">
        <v>-9.1741748659152078E-3</v>
      </c>
      <c r="G13" s="747">
        <v>-9.1741748659148747E-3</v>
      </c>
      <c r="H13" s="747">
        <v>-9.1741748659149858E-3</v>
      </c>
      <c r="I13" s="748">
        <v>-9.1741748659148747E-3</v>
      </c>
      <c r="J13" s="749">
        <v>-9.1741748659147637E-3</v>
      </c>
    </row>
    <row r="14" spans="1:19">
      <c r="B14" s="745" t="s">
        <v>203</v>
      </c>
      <c r="C14" s="746">
        <v>-4.3002987465246001E-3</v>
      </c>
      <c r="D14" s="747">
        <v>-1.5028600450868401E-2</v>
      </c>
      <c r="E14" s="747">
        <v>-1.6460567796401149E-2</v>
      </c>
      <c r="F14" s="747">
        <v>-9.1640700192596736E-3</v>
      </c>
      <c r="G14" s="747">
        <v>-9.1640700192593405E-3</v>
      </c>
      <c r="H14" s="747">
        <v>-9.1640700192595625E-3</v>
      </c>
      <c r="I14" s="748">
        <v>-9.1640700192593405E-3</v>
      </c>
      <c r="J14" s="749">
        <v>-9.1640700192586744E-3</v>
      </c>
    </row>
    <row r="15" spans="1:19" ht="16.5" thickBot="1">
      <c r="B15" s="750" t="s">
        <v>204</v>
      </c>
      <c r="C15" s="751">
        <v>-4.3002987465246001E-3</v>
      </c>
      <c r="D15" s="752">
        <v>-1.5028600450868401E-2</v>
      </c>
      <c r="E15" s="752">
        <v>-1.645625187933486E-2</v>
      </c>
      <c r="F15" s="752">
        <v>-9.1488801587294999E-3</v>
      </c>
      <c r="G15" s="752">
        <v>-9.1488801587290558E-3</v>
      </c>
      <c r="H15" s="752">
        <v>-9.1488801587293889E-3</v>
      </c>
      <c r="I15" s="753">
        <v>-9.148880158729833E-3</v>
      </c>
      <c r="J15" s="754">
        <v>-9.148880158730277E-3</v>
      </c>
    </row>
    <row r="16" spans="1:19" ht="6" customHeight="1">
      <c r="B16" s="755"/>
      <c r="C16" s="756"/>
      <c r="D16" s="756"/>
      <c r="E16" s="756"/>
      <c r="F16" s="756"/>
      <c r="G16" s="756"/>
      <c r="H16" s="756"/>
      <c r="I16" s="756"/>
      <c r="J16" s="756"/>
    </row>
    <row r="17" spans="2:10" ht="16.5" thickBot="1">
      <c r="B17" s="734" t="s">
        <v>260</v>
      </c>
      <c r="C17" s="734"/>
    </row>
    <row r="18" spans="2:10" ht="16.5" thickBot="1">
      <c r="B18" s="735" t="s">
        <v>200</v>
      </c>
      <c r="C18" s="736">
        <v>2018</v>
      </c>
      <c r="D18" s="737">
        <v>2020</v>
      </c>
      <c r="E18" s="737">
        <v>2025</v>
      </c>
      <c r="F18" s="737">
        <v>2030</v>
      </c>
      <c r="G18" s="737">
        <v>2040</v>
      </c>
      <c r="H18" s="737">
        <v>2050</v>
      </c>
      <c r="I18" s="738">
        <v>2060</v>
      </c>
      <c r="J18" s="739">
        <v>2070</v>
      </c>
    </row>
    <row r="19" spans="2:10">
      <c r="B19" s="740" t="s">
        <v>201</v>
      </c>
      <c r="C19" s="746">
        <v>-1.288814467765298E-3</v>
      </c>
      <c r="D19" s="742">
        <v>-1.286948934561194E-2</v>
      </c>
      <c r="E19" s="742">
        <v>-1.3937322155282317E-2</v>
      </c>
      <c r="F19" s="742">
        <v>-1.089413803745054E-2</v>
      </c>
      <c r="G19" s="742">
        <v>-1.433358379792915E-2</v>
      </c>
      <c r="H19" s="742">
        <v>-1.7533096818105776E-2</v>
      </c>
      <c r="I19" s="743">
        <v>-1.8826527221497469E-2</v>
      </c>
      <c r="J19" s="744">
        <v>-1.6973282674156098E-2</v>
      </c>
    </row>
    <row r="20" spans="2:10">
      <c r="B20" s="745" t="s">
        <v>202</v>
      </c>
      <c r="C20" s="746">
        <v>-1.1096929630939334E-3</v>
      </c>
      <c r="D20" s="747">
        <v>-1.2702553019207752E-2</v>
      </c>
      <c r="E20" s="747">
        <v>-1.3955366745954767E-2</v>
      </c>
      <c r="F20" s="747">
        <v>-1.0656865019960438E-2</v>
      </c>
      <c r="G20" s="747">
        <v>-1.3410501456192159E-2</v>
      </c>
      <c r="H20" s="747">
        <v>-1.5652973565134953E-2</v>
      </c>
      <c r="I20" s="748">
        <v>-1.6577430766915313E-2</v>
      </c>
      <c r="J20" s="749">
        <v>-1.4817363590898469E-2</v>
      </c>
    </row>
    <row r="21" spans="2:10">
      <c r="B21" s="745" t="s">
        <v>203</v>
      </c>
      <c r="C21" s="746">
        <v>-1.1096929630939334E-3</v>
      </c>
      <c r="D21" s="747">
        <v>-1.2703111964421532E-2</v>
      </c>
      <c r="E21" s="747">
        <v>-1.4357780509077656E-2</v>
      </c>
      <c r="F21" s="747">
        <v>-1.0546907155258189E-2</v>
      </c>
      <c r="G21" s="747">
        <v>-1.303954353101977E-2</v>
      </c>
      <c r="H21" s="747">
        <v>-1.5113766867028589E-2</v>
      </c>
      <c r="I21" s="748">
        <v>-1.6247253681653029E-2</v>
      </c>
      <c r="J21" s="749">
        <v>-1.4629529100578353E-2</v>
      </c>
    </row>
    <row r="22" spans="2:10" ht="16.5" thickBot="1">
      <c r="B22" s="750" t="s">
        <v>204</v>
      </c>
      <c r="C22" s="751">
        <v>-1.1096318284703477E-3</v>
      </c>
      <c r="D22" s="752">
        <v>-1.2703055180013245E-2</v>
      </c>
      <c r="E22" s="752">
        <v>-1.3534887347284141E-2</v>
      </c>
      <c r="F22" s="752">
        <v>-9.3959798055045507E-3</v>
      </c>
      <c r="G22" s="752">
        <v>-1.173803938407969E-2</v>
      </c>
      <c r="H22" s="752">
        <v>-1.3630823845863782E-2</v>
      </c>
      <c r="I22" s="753">
        <v>-1.4149159448063831E-2</v>
      </c>
      <c r="J22" s="754">
        <v>-1.2460533186493317E-2</v>
      </c>
    </row>
  </sheetData>
  <mergeCells count="1">
    <mergeCell ref="A1:M1"/>
  </mergeCells>
  <pageMargins left="0.7" right="0.7" top="0.75" bottom="0.75" header="0.3" footer="0.3"/>
  <pageSetup paperSize="9" orientation="portrait" r:id="rId1"/>
  <ignoredErrors>
    <ignoredError sqref="B12:B15 B19:B22" numberStoredAsText="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S23"/>
  <sheetViews>
    <sheetView workbookViewId="0">
      <selection activeCell="B20" sqref="B20:B23"/>
    </sheetView>
  </sheetViews>
  <sheetFormatPr baseColWidth="10" defaultColWidth="11.42578125" defaultRowHeight="15.75"/>
  <cols>
    <col min="1" max="1" width="2.28515625" style="733" customWidth="1"/>
    <col min="2" max="2" width="11.28515625" style="733" customWidth="1"/>
    <col min="3" max="11" width="11.42578125" style="733"/>
    <col min="12" max="12" width="15" style="733" customWidth="1"/>
    <col min="13" max="16384" width="11.42578125" style="733"/>
  </cols>
  <sheetData>
    <row r="1" spans="1:13" ht="15.75" customHeight="1">
      <c r="A1" s="1731" t="s">
        <v>261</v>
      </c>
      <c r="B1" s="1731"/>
      <c r="C1" s="1731"/>
      <c r="D1" s="1731"/>
      <c r="E1" s="1731"/>
      <c r="F1" s="1731"/>
      <c r="G1" s="1731"/>
      <c r="H1" s="1731"/>
      <c r="I1" s="1731"/>
      <c r="J1" s="1731"/>
      <c r="K1" s="1731"/>
      <c r="L1" s="1731"/>
      <c r="M1" s="1731"/>
    </row>
    <row r="2" spans="1:13" ht="15.75" customHeight="1">
      <c r="A2" s="915"/>
      <c r="B2" s="915"/>
      <c r="C2" s="915"/>
      <c r="D2" s="915"/>
      <c r="E2" s="915"/>
      <c r="F2" s="915"/>
      <c r="G2" s="915"/>
      <c r="H2" s="915"/>
      <c r="I2" s="915"/>
      <c r="J2" s="915"/>
      <c r="K2" s="915"/>
      <c r="L2" s="915"/>
      <c r="M2" s="915"/>
    </row>
    <row r="3" spans="1:13" ht="15.75" customHeight="1"/>
    <row r="4" spans="1:13" ht="16.5" thickBot="1">
      <c r="B4" s="734" t="s">
        <v>262</v>
      </c>
      <c r="C4" s="734"/>
    </row>
    <row r="5" spans="1:13" ht="16.5" thickBot="1">
      <c r="B5" s="735" t="s">
        <v>200</v>
      </c>
      <c r="C5" s="736">
        <v>2018</v>
      </c>
      <c r="D5" s="737">
        <v>2020</v>
      </c>
      <c r="E5" s="737">
        <v>2025</v>
      </c>
      <c r="F5" s="737">
        <v>2030</v>
      </c>
      <c r="G5" s="737">
        <v>2040</v>
      </c>
      <c r="H5" s="737">
        <v>2050</v>
      </c>
      <c r="I5" s="738">
        <v>2060</v>
      </c>
      <c r="J5" s="739">
        <v>2070</v>
      </c>
    </row>
    <row r="6" spans="1:13">
      <c r="B6" s="740" t="s">
        <v>201</v>
      </c>
      <c r="C6" s="741">
        <v>-1E-3</v>
      </c>
      <c r="D6" s="742">
        <v>-2E-3</v>
      </c>
      <c r="E6" s="742">
        <v>-6.0000000000000001E-3</v>
      </c>
      <c r="F6" s="742">
        <v>-5.0000000000000001E-3</v>
      </c>
      <c r="G6" s="742">
        <v>-1E-3</v>
      </c>
      <c r="H6" s="742">
        <v>3.0000000000000001E-3</v>
      </c>
      <c r="I6" s="743">
        <v>7.0000000000000001E-3</v>
      </c>
      <c r="J6" s="744">
        <v>8.9999999999999993E-3</v>
      </c>
    </row>
    <row r="7" spans="1:13">
      <c r="B7" s="745" t="s">
        <v>202</v>
      </c>
      <c r="C7" s="746">
        <v>-1E-3</v>
      </c>
      <c r="D7" s="747">
        <v>-2E-3</v>
      </c>
      <c r="E7" s="747">
        <v>-6.0000000000000001E-3</v>
      </c>
      <c r="F7" s="747">
        <v>-6.0000000000000001E-3</v>
      </c>
      <c r="G7" s="747">
        <v>-4.0000000000000001E-3</v>
      </c>
      <c r="H7" s="747">
        <v>-2E-3</v>
      </c>
      <c r="I7" s="748">
        <v>1E-3</v>
      </c>
      <c r="J7" s="749">
        <v>2E-3</v>
      </c>
    </row>
    <row r="8" spans="1:13">
      <c r="B8" s="745" t="s">
        <v>203</v>
      </c>
      <c r="C8" s="746">
        <v>-1E-3</v>
      </c>
      <c r="D8" s="747">
        <v>-2E-3</v>
      </c>
      <c r="E8" s="747">
        <v>-6.0000000000000001E-3</v>
      </c>
      <c r="F8" s="747">
        <v>-7.0000000000000001E-3</v>
      </c>
      <c r="G8" s="747">
        <v>-7.0000000000000001E-3</v>
      </c>
      <c r="H8" s="747">
        <v>-5.0000000000000001E-3</v>
      </c>
      <c r="I8" s="748">
        <v>-3.0000000000000001E-3</v>
      </c>
      <c r="J8" s="749">
        <v>-3.0000000000000001E-3</v>
      </c>
    </row>
    <row r="9" spans="1:13" ht="16.5" thickBot="1">
      <c r="B9" s="750" t="s">
        <v>204</v>
      </c>
      <c r="C9" s="751">
        <v>-1E-3</v>
      </c>
      <c r="D9" s="752">
        <v>-2E-3</v>
      </c>
      <c r="E9" s="752">
        <v>-6.0000000000000001E-3</v>
      </c>
      <c r="F9" s="752">
        <v>-8.0000000000000002E-3</v>
      </c>
      <c r="G9" s="752">
        <v>-0.01</v>
      </c>
      <c r="H9" s="752">
        <v>-1.0999999999999999E-2</v>
      </c>
      <c r="I9" s="753">
        <v>-0.01</v>
      </c>
      <c r="J9" s="754">
        <v>-0.01</v>
      </c>
    </row>
    <row r="10" spans="1:13" ht="9.6" customHeight="1">
      <c r="B10" s="755"/>
      <c r="C10" s="756"/>
      <c r="D10" s="756"/>
      <c r="E10" s="756"/>
      <c r="F10" s="756"/>
      <c r="G10" s="756"/>
      <c r="H10" s="756"/>
      <c r="I10" s="756"/>
      <c r="J10" s="756"/>
    </row>
    <row r="11" spans="1:13" ht="16.5" thickBot="1">
      <c r="B11" s="734" t="s">
        <v>263</v>
      </c>
      <c r="C11" s="734"/>
    </row>
    <row r="12" spans="1:13" ht="16.5" thickBot="1">
      <c r="B12" s="735" t="s">
        <v>200</v>
      </c>
      <c r="C12" s="736">
        <f>C5</f>
        <v>2018</v>
      </c>
      <c r="D12" s="737">
        <v>2020</v>
      </c>
      <c r="E12" s="737">
        <v>2025</v>
      </c>
      <c r="F12" s="737">
        <v>2030</v>
      </c>
      <c r="G12" s="737">
        <v>2040</v>
      </c>
      <c r="H12" s="737">
        <v>2050</v>
      </c>
      <c r="I12" s="738">
        <v>2060</v>
      </c>
      <c r="J12" s="739">
        <v>2070</v>
      </c>
    </row>
    <row r="13" spans="1:13">
      <c r="B13" s="740" t="s">
        <v>201</v>
      </c>
      <c r="C13" s="746">
        <v>-1E-3</v>
      </c>
      <c r="D13" s="742">
        <v>0</v>
      </c>
      <c r="E13" s="742">
        <v>-4.0000000000000001E-3</v>
      </c>
      <c r="F13" s="742">
        <v>-4.0000000000000001E-3</v>
      </c>
      <c r="G13" s="742">
        <v>3.0000000000000001E-3</v>
      </c>
      <c r="H13" s="742">
        <v>8.9999999999999993E-3</v>
      </c>
      <c r="I13" s="743">
        <v>1.2E-2</v>
      </c>
      <c r="J13" s="744">
        <v>1.0999999999999999E-2</v>
      </c>
    </row>
    <row r="14" spans="1:13">
      <c r="B14" s="745" t="s">
        <v>202</v>
      </c>
      <c r="C14" s="746">
        <v>-1E-3</v>
      </c>
      <c r="D14" s="747">
        <v>0</v>
      </c>
      <c r="E14" s="747">
        <v>-4.0000000000000001E-3</v>
      </c>
      <c r="F14" s="747">
        <v>-5.0000000000000001E-3</v>
      </c>
      <c r="G14" s="747">
        <v>-2E-3</v>
      </c>
      <c r="H14" s="747">
        <v>2E-3</v>
      </c>
      <c r="I14" s="748">
        <v>3.0000000000000001E-3</v>
      </c>
      <c r="J14" s="749">
        <v>2E-3</v>
      </c>
    </row>
    <row r="15" spans="1:13">
      <c r="B15" s="745" t="s">
        <v>203</v>
      </c>
      <c r="C15" s="746">
        <v>-1E-3</v>
      </c>
      <c r="D15" s="747">
        <v>0</v>
      </c>
      <c r="E15" s="747">
        <v>-4.0000000000000001E-3</v>
      </c>
      <c r="F15" s="747">
        <v>-6.0000000000000001E-3</v>
      </c>
      <c r="G15" s="747">
        <v>-5.0000000000000001E-3</v>
      </c>
      <c r="H15" s="747">
        <v>-3.0000000000000001E-3</v>
      </c>
      <c r="I15" s="748">
        <v>-3.0000000000000001E-3</v>
      </c>
      <c r="J15" s="749">
        <v>-5.0000000000000001E-3</v>
      </c>
    </row>
    <row r="16" spans="1:13" ht="16.5" thickBot="1">
      <c r="B16" s="750" t="s">
        <v>204</v>
      </c>
      <c r="C16" s="751">
        <v>-1E-3</v>
      </c>
      <c r="D16" s="752">
        <v>0</v>
      </c>
      <c r="E16" s="752">
        <v>-4.0000000000000001E-3</v>
      </c>
      <c r="F16" s="752">
        <v>-7.0000000000000001E-3</v>
      </c>
      <c r="G16" s="752">
        <v>-0.01</v>
      </c>
      <c r="H16" s="752">
        <v>-1.0999999999999999E-2</v>
      </c>
      <c r="I16" s="753">
        <v>-1.2E-2</v>
      </c>
      <c r="J16" s="754">
        <v>-1.4999999999999999E-2</v>
      </c>
    </row>
    <row r="17" spans="2:19" ht="9.6" customHeight="1">
      <c r="B17" s="755"/>
      <c r="C17" s="756"/>
      <c r="D17" s="756"/>
      <c r="E17" s="756"/>
      <c r="F17" s="756"/>
      <c r="G17" s="756"/>
      <c r="H17" s="756"/>
      <c r="I17" s="756"/>
      <c r="J17" s="756"/>
    </row>
    <row r="18" spans="2:19" ht="16.5" thickBot="1">
      <c r="B18" s="734" t="s">
        <v>264</v>
      </c>
      <c r="C18" s="734"/>
    </row>
    <row r="19" spans="2:19" ht="16.5" thickBot="1">
      <c r="B19" s="735" t="s">
        <v>200</v>
      </c>
      <c r="C19" s="736">
        <v>2018</v>
      </c>
      <c r="D19" s="737">
        <v>2020</v>
      </c>
      <c r="E19" s="737">
        <v>2025</v>
      </c>
      <c r="F19" s="737">
        <v>2030</v>
      </c>
      <c r="G19" s="737">
        <v>2040</v>
      </c>
      <c r="H19" s="737">
        <v>2050</v>
      </c>
      <c r="I19" s="738">
        <v>2060</v>
      </c>
      <c r="J19" s="739">
        <v>2070</v>
      </c>
    </row>
    <row r="20" spans="2:19">
      <c r="B20" s="740" t="s">
        <v>201</v>
      </c>
      <c r="C20" s="757">
        <v>0</v>
      </c>
      <c r="D20" s="758">
        <v>-0.2</v>
      </c>
      <c r="E20" s="758">
        <v>-0.2</v>
      </c>
      <c r="F20" s="758">
        <v>-0.1</v>
      </c>
      <c r="G20" s="758">
        <v>-0.4</v>
      </c>
      <c r="H20" s="758">
        <v>-0.6</v>
      </c>
      <c r="I20" s="759">
        <v>-0.5</v>
      </c>
      <c r="J20" s="760">
        <v>-0.2</v>
      </c>
    </row>
    <row r="21" spans="2:19">
      <c r="B21" s="745" t="s">
        <v>202</v>
      </c>
      <c r="C21" s="757">
        <v>0</v>
      </c>
      <c r="D21" s="761">
        <v>-0.2</v>
      </c>
      <c r="E21" s="761">
        <v>-0.2</v>
      </c>
      <c r="F21" s="761">
        <v>-0.1</v>
      </c>
      <c r="G21" s="761">
        <v>-0.2</v>
      </c>
      <c r="H21" s="761">
        <v>-0.4</v>
      </c>
      <c r="I21" s="762">
        <v>-0.2</v>
      </c>
      <c r="J21" s="763">
        <v>0</v>
      </c>
      <c r="S21" s="733">
        <f>S20</f>
        <v>0</v>
      </c>
    </row>
    <row r="22" spans="2:19">
      <c r="B22" s="745" t="s">
        <v>203</v>
      </c>
      <c r="C22" s="757">
        <v>0</v>
      </c>
      <c r="D22" s="761">
        <v>-0.2</v>
      </c>
      <c r="E22" s="761">
        <v>-0.2</v>
      </c>
      <c r="F22" s="761">
        <v>-0.1</v>
      </c>
      <c r="G22" s="761">
        <v>-0.2</v>
      </c>
      <c r="H22" s="761">
        <v>-0.2</v>
      </c>
      <c r="I22" s="762">
        <v>0</v>
      </c>
      <c r="J22" s="763">
        <v>0.2</v>
      </c>
    </row>
    <row r="23" spans="2:19" ht="16.5" thickBot="1">
      <c r="B23" s="750" t="s">
        <v>204</v>
      </c>
      <c r="C23" s="764">
        <v>0</v>
      </c>
      <c r="D23" s="765">
        <v>-0.2</v>
      </c>
      <c r="E23" s="765">
        <v>-0.2</v>
      </c>
      <c r="F23" s="765">
        <v>-0.1</v>
      </c>
      <c r="G23" s="765">
        <v>0</v>
      </c>
      <c r="H23" s="765">
        <v>0</v>
      </c>
      <c r="I23" s="766">
        <v>0.2</v>
      </c>
      <c r="J23" s="767">
        <v>0.49999999999999994</v>
      </c>
    </row>
  </sheetData>
  <mergeCells count="1">
    <mergeCell ref="A1:M1"/>
  </mergeCells>
  <pageMargins left="0.7" right="0.7" top="0.75" bottom="0.75" header="0.3" footer="0.3"/>
  <pageSetup paperSize="9" orientation="portrait" r:id="rId1"/>
  <ignoredErrors>
    <ignoredError sqref="B6:B9 B13:B16 B20:B23" numberStoredAsText="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R15"/>
  <sheetViews>
    <sheetView workbookViewId="0">
      <selection activeCell="C7" sqref="C7:H7"/>
    </sheetView>
  </sheetViews>
  <sheetFormatPr baseColWidth="10" defaultColWidth="10.85546875" defaultRowHeight="15.75"/>
  <cols>
    <col min="1" max="1" width="10.85546875" style="916"/>
    <col min="2" max="2" width="20.42578125" style="916" customWidth="1"/>
    <col min="3" max="4" width="17.85546875" style="916" customWidth="1"/>
    <col min="5" max="16384" width="10.85546875" style="916"/>
  </cols>
  <sheetData>
    <row r="1" spans="1:18">
      <c r="A1" s="612" t="s">
        <v>265</v>
      </c>
      <c r="B1" s="612"/>
    </row>
    <row r="3" spans="1:18" ht="16.5" thickBot="1"/>
    <row r="4" spans="1:18" ht="28.5" customHeight="1">
      <c r="B4" s="1753" t="s">
        <v>266</v>
      </c>
      <c r="C4" s="1756" t="s">
        <v>267</v>
      </c>
      <c r="D4" s="1757"/>
      <c r="E4" s="917">
        <v>0.01</v>
      </c>
      <c r="F4" s="918">
        <v>1.2999999999999999E-2</v>
      </c>
      <c r="G4" s="918">
        <v>1.4999999999999999E-2</v>
      </c>
      <c r="H4" s="919">
        <v>1.7999999999999999E-2</v>
      </c>
    </row>
    <row r="5" spans="1:18" ht="28.5" customHeight="1" thickBot="1">
      <c r="B5" s="1754"/>
      <c r="C5" s="1758" t="s">
        <v>268</v>
      </c>
      <c r="D5" s="1759"/>
      <c r="E5" s="920">
        <v>9.5976041956211677E-3</v>
      </c>
      <c r="F5" s="921">
        <v>1.1335747427726472E-2</v>
      </c>
      <c r="G5" s="921">
        <v>1.2493633964742568E-2</v>
      </c>
      <c r="H5" s="922">
        <v>1.4229155443579611E-2</v>
      </c>
      <c r="R5" s="916">
        <f>R4</f>
        <v>0</v>
      </c>
    </row>
    <row r="6" spans="1:18" ht="45.75" customHeight="1" thickBot="1">
      <c r="B6" s="1755"/>
      <c r="C6" s="923" t="s">
        <v>269</v>
      </c>
      <c r="D6" s="924" t="s">
        <v>270</v>
      </c>
      <c r="E6" s="917"/>
      <c r="F6" s="925"/>
      <c r="G6" s="925"/>
      <c r="H6" s="926"/>
    </row>
    <row r="7" spans="1:18">
      <c r="B7" s="1750" t="s">
        <v>271</v>
      </c>
      <c r="C7" s="1922">
        <v>4.4999999999999998E-2</v>
      </c>
      <c r="D7" s="1923">
        <v>6.2551999999999983E-2</v>
      </c>
      <c r="E7" s="1924">
        <v>-6.3116341542623052E-3</v>
      </c>
      <c r="F7" s="1925">
        <v>-4.5988957097638497E-3</v>
      </c>
      <c r="G7" s="1925">
        <v>-3.4795557161408598E-3</v>
      </c>
      <c r="H7" s="1926">
        <v>-1.7897311016793181E-3</v>
      </c>
    </row>
    <row r="8" spans="1:18">
      <c r="B8" s="1751"/>
      <c r="C8" s="927">
        <v>7.0000000000000007E-2</v>
      </c>
      <c r="D8" s="928">
        <v>7.7051999999999982E-2</v>
      </c>
      <c r="E8" s="929">
        <v>-7.49704694852812E-3</v>
      </c>
      <c r="F8" s="930">
        <v>-5.9532323759669548E-3</v>
      </c>
      <c r="G8" s="930">
        <v>-4.8734302183518234E-3</v>
      </c>
      <c r="H8" s="931">
        <v>-3.3450232710579312E-3</v>
      </c>
    </row>
    <row r="9" spans="1:18" ht="16.5" thickBot="1">
      <c r="B9" s="1752"/>
      <c r="C9" s="932">
        <v>0.1</v>
      </c>
      <c r="D9" s="933">
        <v>9.4451999999999994E-2</v>
      </c>
      <c r="E9" s="934">
        <v>-9.0291242567026551E-3</v>
      </c>
      <c r="F9" s="935">
        <v>-7.5745996038692276E-3</v>
      </c>
      <c r="G9" s="935">
        <v>-6.6279655810363367E-3</v>
      </c>
      <c r="H9" s="936">
        <v>-5.3178542456062189E-3</v>
      </c>
    </row>
    <row r="10" spans="1:18">
      <c r="B10" s="1750" t="s">
        <v>272</v>
      </c>
      <c r="C10" s="937">
        <v>4.4999999999999998E-2</v>
      </c>
      <c r="D10" s="938">
        <v>6.2551999999999983E-2</v>
      </c>
      <c r="E10" s="939">
        <v>-5.6503634796002304E-3</v>
      </c>
      <c r="F10" s="940">
        <v>-4.2301798764838852E-3</v>
      </c>
      <c r="G10" s="940">
        <v>-3.3045512081325908E-3</v>
      </c>
      <c r="H10" s="941">
        <v>-1.9261383741308495E-3</v>
      </c>
    </row>
    <row r="11" spans="1:18">
      <c r="B11" s="1751"/>
      <c r="C11" s="942">
        <v>7.0000000000000007E-2</v>
      </c>
      <c r="D11" s="943">
        <v>7.7051999999999982E-2</v>
      </c>
      <c r="E11" s="944">
        <v>-6.8134670370543554E-3</v>
      </c>
      <c r="F11" s="945">
        <v>-5.5034943068893675E-3</v>
      </c>
      <c r="G11" s="945">
        <v>-4.6840139836075521E-3</v>
      </c>
      <c r="H11" s="946">
        <v>-3.4551508748031927E-3</v>
      </c>
    </row>
    <row r="12" spans="1:18" ht="16.5" thickBot="1">
      <c r="B12" s="1752"/>
      <c r="C12" s="947">
        <v>0.1</v>
      </c>
      <c r="D12" s="948">
        <v>9.4451999999999994E-2</v>
      </c>
      <c r="E12" s="949">
        <v>-8.3188110313373621E-3</v>
      </c>
      <c r="F12" s="950">
        <v>-7.6133288781692673E-3</v>
      </c>
      <c r="G12" s="950">
        <v>-7.161484849470213E-3</v>
      </c>
      <c r="H12" s="951">
        <v>-5.3959087873629063E-3</v>
      </c>
    </row>
    <row r="13" spans="1:18">
      <c r="B13" s="1750" t="s">
        <v>273</v>
      </c>
      <c r="C13" s="937">
        <v>4.4999999999999998E-2</v>
      </c>
      <c r="D13" s="938">
        <v>6.2551999999999983E-2</v>
      </c>
      <c r="E13" s="939">
        <v>-2.5482344957347444E-3</v>
      </c>
      <c r="F13" s="940">
        <v>-8.2967745274039836E-4</v>
      </c>
      <c r="G13" s="940">
        <v>2.9348735692394308E-4</v>
      </c>
      <c r="H13" s="941">
        <v>1.9645343427080251E-3</v>
      </c>
    </row>
    <row r="14" spans="1:18">
      <c r="B14" s="1751"/>
      <c r="C14" s="942">
        <v>7.0000000000000007E-2</v>
      </c>
      <c r="D14" s="943">
        <v>7.7051999999999982E-2</v>
      </c>
      <c r="E14" s="944">
        <v>-4.0238507446607842E-3</v>
      </c>
      <c r="F14" s="945">
        <v>-2.4792450765678668E-3</v>
      </c>
      <c r="G14" s="945">
        <v>-1.3995720037807964E-3</v>
      </c>
      <c r="H14" s="946">
        <v>1.2905929543021596E-4</v>
      </c>
    </row>
    <row r="15" spans="1:18" ht="16.5" thickBot="1">
      <c r="B15" s="1752"/>
      <c r="C15" s="947">
        <v>0.1</v>
      </c>
      <c r="D15" s="948">
        <v>9.4451999999999994E-2</v>
      </c>
      <c r="E15" s="949">
        <v>-5.9052436741630051E-3</v>
      </c>
      <c r="F15" s="950">
        <v>-4.4566050368352811E-3</v>
      </c>
      <c r="G15" s="950">
        <v>-3.5139906894369982E-3</v>
      </c>
      <c r="H15" s="951">
        <v>-2.1807136821850362E-3</v>
      </c>
    </row>
  </sheetData>
  <mergeCells count="6">
    <mergeCell ref="B13:B15"/>
    <mergeCell ref="B4:B6"/>
    <mergeCell ref="C4:D4"/>
    <mergeCell ref="C5:D5"/>
    <mergeCell ref="B7:B9"/>
    <mergeCell ref="B10:B12"/>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E6"/>
  <sheetViews>
    <sheetView workbookViewId="0">
      <selection activeCell="A81" sqref="A81:N81"/>
    </sheetView>
  </sheetViews>
  <sheetFormatPr baseColWidth="10" defaultColWidth="11.5703125" defaultRowHeight="15"/>
  <cols>
    <col min="1" max="1" width="11.5703125" style="613"/>
    <col min="2" max="2" width="24.28515625" style="613" customWidth="1"/>
    <col min="3" max="5" width="18" style="613" customWidth="1"/>
    <col min="6" max="16384" width="11.5703125" style="613"/>
  </cols>
  <sheetData>
    <row r="1" spans="1:5" ht="15.75">
      <c r="A1" s="612" t="s">
        <v>171</v>
      </c>
    </row>
    <row r="3" spans="1:5" ht="15.75" thickBot="1"/>
    <row r="4" spans="1:5" s="614" customFormat="1" ht="18" customHeight="1" thickBot="1">
      <c r="B4" s="615" t="s">
        <v>172</v>
      </c>
      <c r="C4" s="616" t="s">
        <v>173</v>
      </c>
      <c r="D4" s="617" t="s">
        <v>174</v>
      </c>
      <c r="E4" s="618" t="s">
        <v>175</v>
      </c>
    </row>
    <row r="5" spans="1:5">
      <c r="B5" s="619" t="s">
        <v>176</v>
      </c>
      <c r="C5" s="620" t="s">
        <v>177</v>
      </c>
      <c r="D5" s="621" t="s">
        <v>177</v>
      </c>
      <c r="E5" s="622" t="s">
        <v>178</v>
      </c>
    </row>
    <row r="6" spans="1:5" ht="15.75" thickBot="1">
      <c r="B6" s="623" t="s">
        <v>179</v>
      </c>
      <c r="C6" s="624" t="s">
        <v>180</v>
      </c>
      <c r="D6" s="625" t="s">
        <v>178</v>
      </c>
      <c r="E6" s="626" t="s">
        <v>178</v>
      </c>
    </row>
  </sheetData>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R15"/>
  <sheetViews>
    <sheetView workbookViewId="0">
      <selection activeCell="J21" sqref="J21"/>
    </sheetView>
  </sheetViews>
  <sheetFormatPr baseColWidth="10" defaultColWidth="10.85546875" defaultRowHeight="15.75"/>
  <cols>
    <col min="1" max="1" width="10.85546875" style="916"/>
    <col min="2" max="2" width="20.42578125" style="916" customWidth="1"/>
    <col min="3" max="4" width="17.85546875" style="916" customWidth="1"/>
    <col min="5" max="16384" width="10.85546875" style="916"/>
  </cols>
  <sheetData>
    <row r="1" spans="1:18">
      <c r="A1" s="612" t="s">
        <v>274</v>
      </c>
      <c r="B1" s="612"/>
    </row>
    <row r="3" spans="1:18" ht="16.5" thickBot="1"/>
    <row r="4" spans="1:18" ht="28.5" customHeight="1">
      <c r="B4" s="1753" t="s">
        <v>266</v>
      </c>
      <c r="C4" s="1756" t="s">
        <v>267</v>
      </c>
      <c r="D4" s="1757"/>
      <c r="E4" s="917">
        <v>0.01</v>
      </c>
      <c r="F4" s="918">
        <v>1.2999999999999999E-2</v>
      </c>
      <c r="G4" s="918">
        <v>1.4999999999999999E-2</v>
      </c>
      <c r="H4" s="919">
        <v>1.7999999999999999E-2</v>
      </c>
    </row>
    <row r="5" spans="1:18" ht="28.5" customHeight="1" thickBot="1">
      <c r="B5" s="1754"/>
      <c r="C5" s="1758" t="s">
        <v>268</v>
      </c>
      <c r="D5" s="1759"/>
      <c r="E5" s="920">
        <v>9.8136857121111642E-3</v>
      </c>
      <c r="F5" s="921">
        <v>1.222917251290756E-2</v>
      </c>
      <c r="G5" s="921">
        <v>1.3838874994617667E-2</v>
      </c>
      <c r="H5" s="922">
        <v>1.6252498927371795E-2</v>
      </c>
      <c r="R5" s="916">
        <f>R4</f>
        <v>0</v>
      </c>
    </row>
    <row r="6" spans="1:18" ht="45.75" customHeight="1" thickBot="1">
      <c r="B6" s="1755"/>
      <c r="C6" s="923" t="s">
        <v>269</v>
      </c>
      <c r="D6" s="924" t="s">
        <v>270</v>
      </c>
      <c r="E6" s="917"/>
      <c r="F6" s="925"/>
      <c r="G6" s="925"/>
      <c r="H6" s="926"/>
    </row>
    <row r="7" spans="1:18">
      <c r="B7" s="1750" t="s">
        <v>271</v>
      </c>
      <c r="C7" s="1917">
        <v>4.4999999999999998E-2</v>
      </c>
      <c r="D7" s="1918">
        <v>6.2551999999999983E-2</v>
      </c>
      <c r="E7" s="1919">
        <v>-7.546915369484119E-3</v>
      </c>
      <c r="F7" s="1920">
        <v>-3.5442869368506329E-3</v>
      </c>
      <c r="G7" s="1920">
        <v>-9.8493724468585618E-4</v>
      </c>
      <c r="H7" s="1921">
        <v>2.7423972175665405E-3</v>
      </c>
    </row>
    <row r="8" spans="1:18">
      <c r="B8" s="1751"/>
      <c r="C8" s="942">
        <v>7.0000000000000007E-2</v>
      </c>
      <c r="D8" s="943">
        <v>7.7051999999999982E-2</v>
      </c>
      <c r="E8" s="944">
        <v>-8.8761298884134174E-3</v>
      </c>
      <c r="F8" s="945">
        <v>-4.9935903018965217E-3</v>
      </c>
      <c r="G8" s="945">
        <v>-2.4557255670242806E-3</v>
      </c>
      <c r="H8" s="946">
        <v>1.1518117942613309E-3</v>
      </c>
    </row>
    <row r="9" spans="1:18" ht="16.5" thickBot="1">
      <c r="B9" s="1752"/>
      <c r="C9" s="947">
        <v>0.1</v>
      </c>
      <c r="D9" s="948">
        <v>9.4451999999999994E-2</v>
      </c>
      <c r="E9" s="949">
        <v>-1.0597656682201178E-2</v>
      </c>
      <c r="F9" s="950">
        <v>-6.7543999744840103E-3</v>
      </c>
      <c r="G9" s="950">
        <v>-4.3053687619977353E-3</v>
      </c>
      <c r="H9" s="951">
        <v>-8.7192987091123052E-4</v>
      </c>
    </row>
    <row r="10" spans="1:18">
      <c r="B10" s="1750" t="s">
        <v>272</v>
      </c>
      <c r="C10" s="937">
        <v>4.4999999999999998E-2</v>
      </c>
      <c r="D10" s="938">
        <v>6.2551999999999983E-2</v>
      </c>
      <c r="E10" s="939">
        <v>-8.3655126228750504E-3</v>
      </c>
      <c r="F10" s="940">
        <v>-4.8415724699074738E-3</v>
      </c>
      <c r="G10" s="940">
        <v>-2.5976511924606436E-3</v>
      </c>
      <c r="H10" s="941">
        <v>6.3770347274731112E-4</v>
      </c>
    </row>
    <row r="11" spans="1:18">
      <c r="B11" s="1751"/>
      <c r="C11" s="942">
        <v>7.0000000000000007E-2</v>
      </c>
      <c r="D11" s="943">
        <v>7.7051999999999982E-2</v>
      </c>
      <c r="E11" s="944">
        <v>-9.7095520965332395E-3</v>
      </c>
      <c r="F11" s="945">
        <v>-6.3122849748629079E-3</v>
      </c>
      <c r="G11" s="945">
        <v>-4.1718652038875287E-3</v>
      </c>
      <c r="H11" s="946">
        <v>-9.8396167014682279E-4</v>
      </c>
    </row>
    <row r="12" spans="1:18" ht="16.5" thickBot="1">
      <c r="B12" s="1752"/>
      <c r="C12" s="947">
        <v>0.1</v>
      </c>
      <c r="D12" s="948">
        <v>9.4451999999999994E-2</v>
      </c>
      <c r="E12" s="949">
        <v>-1.1448317347933435E-2</v>
      </c>
      <c r="F12" s="950">
        <v>-8.5770232080787743E-3</v>
      </c>
      <c r="G12" s="950">
        <v>-6.7666468207670449E-3</v>
      </c>
      <c r="H12" s="951">
        <v>-3.0439859290908732E-3</v>
      </c>
    </row>
    <row r="13" spans="1:18">
      <c r="B13" s="1750" t="s">
        <v>273</v>
      </c>
      <c r="C13" s="937">
        <v>4.4999999999999998E-2</v>
      </c>
      <c r="D13" s="938">
        <v>6.2551999999999983E-2</v>
      </c>
      <c r="E13" s="939">
        <v>-2.6813843889585088E-3</v>
      </c>
      <c r="F13" s="940">
        <v>1.3255664236637105E-3</v>
      </c>
      <c r="G13" s="940">
        <v>3.887620762547284E-3</v>
      </c>
      <c r="H13" s="941">
        <v>7.594294783717404E-3</v>
      </c>
    </row>
    <row r="14" spans="1:18">
      <c r="B14" s="1751"/>
      <c r="C14" s="942">
        <v>7.0000000000000007E-2</v>
      </c>
      <c r="D14" s="943">
        <v>7.7051999999999982E-2</v>
      </c>
      <c r="E14" s="944">
        <v>-4.3625029358114464E-3</v>
      </c>
      <c r="F14" s="945">
        <v>-4.7959569633562884E-4</v>
      </c>
      <c r="G14" s="945">
        <v>2.0575180161855043E-3</v>
      </c>
      <c r="H14" s="946">
        <v>5.6659750057893232E-3</v>
      </c>
    </row>
    <row r="15" spans="1:18" ht="16.5" thickBot="1">
      <c r="B15" s="1752"/>
      <c r="C15" s="947">
        <v>0.1</v>
      </c>
      <c r="D15" s="948">
        <v>9.4451999999999994E-2</v>
      </c>
      <c r="E15" s="949">
        <v>-6.5072512035601422E-3</v>
      </c>
      <c r="F15" s="950">
        <v>-2.6679179356869451E-3</v>
      </c>
      <c r="G15" s="950">
        <v>-2.2175254991660558E-4</v>
      </c>
      <c r="H15" s="951">
        <v>3.2362565906021664E-3</v>
      </c>
    </row>
  </sheetData>
  <mergeCells count="6">
    <mergeCell ref="B13:B15"/>
    <mergeCell ref="B4:B6"/>
    <mergeCell ref="C4:D4"/>
    <mergeCell ref="C5:D5"/>
    <mergeCell ref="B7:B9"/>
    <mergeCell ref="B10:B12"/>
  </mergeCell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BX34"/>
  <sheetViews>
    <sheetView workbookViewId="0">
      <selection activeCell="B15" sqref="B15"/>
    </sheetView>
  </sheetViews>
  <sheetFormatPr baseColWidth="10" defaultColWidth="10.85546875" defaultRowHeight="15"/>
  <cols>
    <col min="1" max="1" width="10.85546875" style="627"/>
    <col min="2" max="2" width="17.42578125" style="627" customWidth="1"/>
    <col min="3" max="3" width="27.42578125" style="627" customWidth="1"/>
    <col min="4" max="16384" width="10.85546875" style="627"/>
  </cols>
  <sheetData>
    <row r="1" spans="1:76" ht="15.75">
      <c r="A1" s="612" t="s">
        <v>275</v>
      </c>
    </row>
    <row r="2" spans="1:76" ht="15.75">
      <c r="B2" s="628"/>
      <c r="V2" s="662">
        <f>V6-V7</f>
        <v>0</v>
      </c>
      <c r="W2" s="662">
        <f t="shared" ref="W2:BV2" si="0">W6-W7</f>
        <v>0</v>
      </c>
      <c r="X2" s="662">
        <f t="shared" si="0"/>
        <v>0</v>
      </c>
      <c r="Y2" s="662">
        <f t="shared" si="0"/>
        <v>0</v>
      </c>
      <c r="Z2" s="662">
        <f t="shared" si="0"/>
        <v>5.7888330795563547E-9</v>
      </c>
      <c r="AA2" s="662">
        <f t="shared" si="0"/>
        <v>-3.0022709948698822E-4</v>
      </c>
      <c r="AB2" s="662">
        <f t="shared" si="0"/>
        <v>-5.720866210654485E-4</v>
      </c>
      <c r="AC2" s="662">
        <f t="shared" si="0"/>
        <v>-8.5080253403585493E-4</v>
      </c>
      <c r="AD2" s="662">
        <f t="shared" si="0"/>
        <v>-1.1298230868272141E-3</v>
      </c>
      <c r="AE2" s="662">
        <f t="shared" si="0"/>
        <v>-1.3991877338821734E-3</v>
      </c>
      <c r="AF2" s="662">
        <f t="shared" si="0"/>
        <v>-1.6667449493964481E-3</v>
      </c>
      <c r="AG2" s="662">
        <f t="shared" si="0"/>
        <v>-1.918809560652629E-3</v>
      </c>
      <c r="AH2" s="662">
        <f t="shared" si="0"/>
        <v>-2.1615683003601838E-3</v>
      </c>
      <c r="AI2" s="662">
        <f t="shared" si="0"/>
        <v>-2.4006783140185228E-3</v>
      </c>
      <c r="AJ2" s="662">
        <f t="shared" si="0"/>
        <v>-2.6289162891961204E-3</v>
      </c>
      <c r="AK2" s="662">
        <f t="shared" si="0"/>
        <v>-2.606817878579526E-3</v>
      </c>
      <c r="AL2" s="662">
        <f t="shared" si="0"/>
        <v>-2.5888045275264948E-3</v>
      </c>
      <c r="AM2" s="662">
        <f t="shared" si="0"/>
        <v>-2.563645309196616E-3</v>
      </c>
      <c r="AN2" s="662">
        <f t="shared" si="0"/>
        <v>-2.53714488640705E-3</v>
      </c>
      <c r="AO2" s="662">
        <f t="shared" si="0"/>
        <v>-2.5177307993982379E-3</v>
      </c>
      <c r="AP2" s="662">
        <f t="shared" si="0"/>
        <v>-2.4906397064509977E-3</v>
      </c>
      <c r="AQ2" s="662">
        <f t="shared" si="0"/>
        <v>-2.4616963632290989E-3</v>
      </c>
      <c r="AR2" s="662">
        <f t="shared" si="0"/>
        <v>-2.4329898599131927E-3</v>
      </c>
      <c r="AS2" s="662">
        <f t="shared" si="0"/>
        <v>-2.4066363292060411E-3</v>
      </c>
      <c r="AT2" s="662">
        <f t="shared" si="0"/>
        <v>-2.3803360747650382E-3</v>
      </c>
      <c r="AU2" s="662">
        <f t="shared" si="0"/>
        <v>-2.3581769730967039E-3</v>
      </c>
      <c r="AV2" s="662">
        <f t="shared" si="0"/>
        <v>-2.3283524941748179E-3</v>
      </c>
      <c r="AW2" s="662">
        <f t="shared" si="0"/>
        <v>-2.2948443812065011E-3</v>
      </c>
      <c r="AX2" s="662">
        <f t="shared" si="0"/>
        <v>-2.2537107367013032E-3</v>
      </c>
      <c r="AY2" s="662">
        <f t="shared" si="0"/>
        <v>-2.2164204623282141E-3</v>
      </c>
      <c r="AZ2" s="662">
        <f t="shared" si="0"/>
        <v>-2.1777388555723337E-3</v>
      </c>
      <c r="BA2" s="662">
        <f t="shared" si="0"/>
        <v>-2.1306693208311966E-3</v>
      </c>
      <c r="BB2" s="662">
        <f t="shared" si="0"/>
        <v>-2.0809821576313614E-3</v>
      </c>
      <c r="BC2" s="662">
        <f t="shared" si="0"/>
        <v>-2.0429120594581685E-3</v>
      </c>
      <c r="BD2" s="662">
        <f t="shared" si="0"/>
        <v>-2.0103185022895403E-3</v>
      </c>
      <c r="BE2" s="662">
        <f t="shared" si="0"/>
        <v>-1.9718401349157477E-3</v>
      </c>
      <c r="BF2" s="662">
        <f t="shared" si="0"/>
        <v>-2.0509283499538927E-3</v>
      </c>
      <c r="BG2" s="662">
        <f t="shared" si="0"/>
        <v>-1.8813285561939674E-3</v>
      </c>
      <c r="BH2" s="662">
        <f t="shared" si="0"/>
        <v>-1.8799855854909481E-3</v>
      </c>
      <c r="BI2" s="662">
        <f t="shared" si="0"/>
        <v>-1.8469036483571427E-3</v>
      </c>
      <c r="BJ2" s="662">
        <f t="shared" si="0"/>
        <v>-1.8122341267740039E-3</v>
      </c>
      <c r="BK2" s="662">
        <f t="shared" si="0"/>
        <v>-1.7779325980640109E-3</v>
      </c>
      <c r="BL2" s="662">
        <f t="shared" si="0"/>
        <v>-1.7423824803901727E-3</v>
      </c>
      <c r="BM2" s="662">
        <f t="shared" si="0"/>
        <v>-1.7069420338439029E-3</v>
      </c>
      <c r="BN2" s="662">
        <f t="shared" si="0"/>
        <v>-1.6714560580616405E-3</v>
      </c>
      <c r="BO2" s="662">
        <f t="shared" si="0"/>
        <v>-1.636989894059096E-3</v>
      </c>
      <c r="BP2" s="662">
        <f t="shared" si="0"/>
        <v>-1.6053666646359682E-3</v>
      </c>
      <c r="BQ2" s="662">
        <f t="shared" si="0"/>
        <v>-1.5735994083644067E-3</v>
      </c>
      <c r="BR2" s="662">
        <f t="shared" si="0"/>
        <v>-1.5396068977166916E-3</v>
      </c>
      <c r="BS2" s="662">
        <f t="shared" si="0"/>
        <v>-1.5064881532026592E-3</v>
      </c>
      <c r="BT2" s="662">
        <f t="shared" si="0"/>
        <v>-1.4753070718904471E-3</v>
      </c>
      <c r="BU2" s="662">
        <f t="shared" si="0"/>
        <v>-1.4444419080276022E-3</v>
      </c>
      <c r="BV2" s="662">
        <f t="shared" si="0"/>
        <v>-1.412584849262391E-3</v>
      </c>
    </row>
    <row r="3" spans="1:76" s="629" customFormat="1" ht="15.75" thickBot="1">
      <c r="C3" s="630"/>
      <c r="V3" s="631">
        <f>V8-V9</f>
        <v>0</v>
      </c>
      <c r="W3" s="631">
        <f t="shared" ref="W3:BV3" si="1">W8-W9</f>
        <v>0</v>
      </c>
      <c r="X3" s="631">
        <f t="shared" si="1"/>
        <v>0</v>
      </c>
      <c r="Y3" s="631">
        <f t="shared" si="1"/>
        <v>0</v>
      </c>
      <c r="Z3" s="631">
        <f t="shared" si="1"/>
        <v>0</v>
      </c>
      <c r="AA3" s="631">
        <f t="shared" si="1"/>
        <v>-3.3019692306637816E-4</v>
      </c>
      <c r="AB3" s="631">
        <f t="shared" si="1"/>
        <v>-6.8214938859428864E-4</v>
      </c>
      <c r="AC3" s="631">
        <f t="shared" si="1"/>
        <v>-1.0235986847488832E-3</v>
      </c>
      <c r="AD3" s="631">
        <f t="shared" si="1"/>
        <v>-1.3682492161900539E-3</v>
      </c>
      <c r="AE3" s="631">
        <f t="shared" si="1"/>
        <v>-1.7106445691180416E-3</v>
      </c>
      <c r="AF3" s="631">
        <f t="shared" si="1"/>
        <v>-2.0605270150438337E-3</v>
      </c>
      <c r="AG3" s="631">
        <f t="shared" si="1"/>
        <v>-2.4062301882632753E-3</v>
      </c>
      <c r="AH3" s="631">
        <f t="shared" si="1"/>
        <v>-2.7486564563967142E-3</v>
      </c>
      <c r="AI3" s="631">
        <f t="shared" si="1"/>
        <v>-3.0935581534096701E-3</v>
      </c>
      <c r="AJ3" s="631">
        <f t="shared" si="1"/>
        <v>-3.4455874858125013E-3</v>
      </c>
      <c r="AK3" s="631">
        <f t="shared" si="1"/>
        <v>-3.4407106744780425E-3</v>
      </c>
      <c r="AL3" s="631">
        <f t="shared" si="1"/>
        <v>-3.4394412267680641E-3</v>
      </c>
      <c r="AM3" s="631">
        <f t="shared" si="1"/>
        <v>-3.4343289804834587E-3</v>
      </c>
      <c r="AN3" s="631">
        <f t="shared" si="1"/>
        <v>-3.4191892942522228E-3</v>
      </c>
      <c r="AO3" s="631">
        <f t="shared" si="1"/>
        <v>-3.4133975546882522E-3</v>
      </c>
      <c r="AP3" s="631">
        <f t="shared" si="1"/>
        <v>-3.4067527653824647E-3</v>
      </c>
      <c r="AQ3" s="631">
        <f t="shared" si="1"/>
        <v>-3.3847926316138144E-3</v>
      </c>
      <c r="AR3" s="631">
        <f t="shared" si="1"/>
        <v>-3.3646147757303013E-3</v>
      </c>
      <c r="AS3" s="631">
        <f t="shared" si="1"/>
        <v>-3.3356857590237099E-3</v>
      </c>
      <c r="AT3" s="631">
        <f t="shared" si="1"/>
        <v>-3.3072937785051937E-3</v>
      </c>
      <c r="AU3" s="631">
        <f t="shared" si="1"/>
        <v>-3.2786713906274301E-3</v>
      </c>
      <c r="AV3" s="631">
        <f t="shared" si="1"/>
        <v>-3.2549348240768217E-3</v>
      </c>
      <c r="AW3" s="631">
        <f t="shared" si="1"/>
        <v>-3.229681010920249E-3</v>
      </c>
      <c r="AX3" s="631">
        <f t="shared" si="1"/>
        <v>-3.1955101560214305E-3</v>
      </c>
      <c r="AY3" s="631">
        <f t="shared" si="1"/>
        <v>-3.16679094004782E-3</v>
      </c>
      <c r="AZ3" s="631">
        <f t="shared" si="1"/>
        <v>-3.1353136960857453E-3</v>
      </c>
      <c r="BA3" s="631">
        <f t="shared" si="1"/>
        <v>-3.0948618127328298E-3</v>
      </c>
      <c r="BB3" s="631">
        <f t="shared" si="1"/>
        <v>-3.0596590710960936E-3</v>
      </c>
      <c r="BC3" s="631">
        <f t="shared" si="1"/>
        <v>-3.009168132109219E-3</v>
      </c>
      <c r="BD3" s="631">
        <f t="shared" si="1"/>
        <v>-2.9756797442656857E-3</v>
      </c>
      <c r="BE3" s="631">
        <f t="shared" si="1"/>
        <v>-2.8853725133003438E-3</v>
      </c>
      <c r="BF3" s="631">
        <f t="shared" si="1"/>
        <v>-2.8738194711878384E-3</v>
      </c>
      <c r="BG3" s="631">
        <f t="shared" si="1"/>
        <v>-2.9209074861071271E-3</v>
      </c>
      <c r="BH3" s="631">
        <f t="shared" si="1"/>
        <v>-2.8521371290443354E-3</v>
      </c>
      <c r="BI3" s="631">
        <f t="shared" si="1"/>
        <v>-2.7849100762609713E-3</v>
      </c>
      <c r="BJ3" s="631">
        <f t="shared" si="1"/>
        <v>-2.7164653924579563E-3</v>
      </c>
      <c r="BK3" s="631">
        <f t="shared" si="1"/>
        <v>-2.6475971914829144E-3</v>
      </c>
      <c r="BL3" s="631">
        <f t="shared" si="1"/>
        <v>-2.5792727114378189E-3</v>
      </c>
      <c r="BM3" s="631">
        <f t="shared" si="1"/>
        <v>-2.5130098545324553E-3</v>
      </c>
      <c r="BN3" s="631">
        <f t="shared" si="1"/>
        <v>-2.4479244766015817E-3</v>
      </c>
      <c r="BO3" s="631">
        <f t="shared" si="1"/>
        <v>-2.3813420433664856E-3</v>
      </c>
      <c r="BP3" s="631">
        <f t="shared" si="1"/>
        <v>-2.3210524646345709E-3</v>
      </c>
      <c r="BQ3" s="631">
        <f t="shared" si="1"/>
        <v>-2.2604377108099982E-3</v>
      </c>
      <c r="BR3" s="631">
        <f t="shared" si="1"/>
        <v>-2.1990502953384006E-3</v>
      </c>
      <c r="BS3" s="631">
        <f t="shared" si="1"/>
        <v>-2.1430234079597987E-3</v>
      </c>
      <c r="BT3" s="631">
        <f t="shared" si="1"/>
        <v>-2.0873461753704858E-3</v>
      </c>
      <c r="BU3" s="631">
        <f t="shared" si="1"/>
        <v>-2.0303772199029846E-3</v>
      </c>
      <c r="BV3" s="631">
        <f t="shared" si="1"/>
        <v>-1.9760067426379258E-3</v>
      </c>
    </row>
    <row r="4" spans="1:76" s="629" customFormat="1" ht="15.75" thickBot="1">
      <c r="B4" s="902"/>
      <c r="C4" s="903"/>
      <c r="D4" s="675">
        <v>2000</v>
      </c>
      <c r="E4" s="852">
        <v>2001</v>
      </c>
      <c r="F4" s="852">
        <v>2002</v>
      </c>
      <c r="G4" s="852">
        <v>2003</v>
      </c>
      <c r="H4" s="852">
        <v>2004</v>
      </c>
      <c r="I4" s="852">
        <v>2005</v>
      </c>
      <c r="J4" s="852">
        <v>2006</v>
      </c>
      <c r="K4" s="852">
        <v>2007</v>
      </c>
      <c r="L4" s="852">
        <v>2008</v>
      </c>
      <c r="M4" s="852">
        <v>2009</v>
      </c>
      <c r="N4" s="852">
        <v>2010</v>
      </c>
      <c r="O4" s="852">
        <v>2011</v>
      </c>
      <c r="P4" s="852">
        <v>2012</v>
      </c>
      <c r="Q4" s="852">
        <v>2013</v>
      </c>
      <c r="R4" s="852">
        <v>2014</v>
      </c>
      <c r="S4" s="852">
        <v>2015</v>
      </c>
      <c r="T4" s="852">
        <v>2016</v>
      </c>
      <c r="U4" s="852">
        <v>2017</v>
      </c>
      <c r="V4" s="852">
        <v>2018</v>
      </c>
      <c r="W4" s="852">
        <v>2019</v>
      </c>
      <c r="X4" s="852">
        <v>2020</v>
      </c>
      <c r="Y4" s="852">
        <v>2021</v>
      </c>
      <c r="Z4" s="852">
        <v>2022</v>
      </c>
      <c r="AA4" s="852">
        <v>2023</v>
      </c>
      <c r="AB4" s="852">
        <v>2024</v>
      </c>
      <c r="AC4" s="852">
        <v>2025</v>
      </c>
      <c r="AD4" s="852">
        <v>2026</v>
      </c>
      <c r="AE4" s="852">
        <v>2027</v>
      </c>
      <c r="AF4" s="852">
        <v>2028</v>
      </c>
      <c r="AG4" s="852">
        <v>2029</v>
      </c>
      <c r="AH4" s="852">
        <v>2030</v>
      </c>
      <c r="AI4" s="852">
        <v>2031</v>
      </c>
      <c r="AJ4" s="852">
        <v>2032</v>
      </c>
      <c r="AK4" s="852">
        <v>2033</v>
      </c>
      <c r="AL4" s="852">
        <v>2034</v>
      </c>
      <c r="AM4" s="852">
        <v>2035</v>
      </c>
      <c r="AN4" s="852">
        <v>2036</v>
      </c>
      <c r="AO4" s="852">
        <v>2037</v>
      </c>
      <c r="AP4" s="852">
        <v>2038</v>
      </c>
      <c r="AQ4" s="852">
        <v>2039</v>
      </c>
      <c r="AR4" s="852">
        <v>2040</v>
      </c>
      <c r="AS4" s="852">
        <v>2041</v>
      </c>
      <c r="AT4" s="852">
        <v>2042</v>
      </c>
      <c r="AU4" s="852">
        <v>2043</v>
      </c>
      <c r="AV4" s="852">
        <v>2044</v>
      </c>
      <c r="AW4" s="852">
        <v>2045</v>
      </c>
      <c r="AX4" s="852">
        <v>2046</v>
      </c>
      <c r="AY4" s="852">
        <v>2047</v>
      </c>
      <c r="AZ4" s="852">
        <v>2048</v>
      </c>
      <c r="BA4" s="852">
        <v>2049</v>
      </c>
      <c r="BB4" s="852">
        <v>2050</v>
      </c>
      <c r="BC4" s="852">
        <v>2051</v>
      </c>
      <c r="BD4" s="852">
        <v>2052</v>
      </c>
      <c r="BE4" s="852">
        <v>2053</v>
      </c>
      <c r="BF4" s="852">
        <v>2054</v>
      </c>
      <c r="BG4" s="852">
        <v>2055</v>
      </c>
      <c r="BH4" s="852">
        <v>2056</v>
      </c>
      <c r="BI4" s="852">
        <v>2057</v>
      </c>
      <c r="BJ4" s="852">
        <v>2058</v>
      </c>
      <c r="BK4" s="852">
        <v>2059</v>
      </c>
      <c r="BL4" s="852">
        <v>2060</v>
      </c>
      <c r="BM4" s="852">
        <v>2061</v>
      </c>
      <c r="BN4" s="852">
        <v>2062</v>
      </c>
      <c r="BO4" s="852">
        <v>2063</v>
      </c>
      <c r="BP4" s="852">
        <v>2064</v>
      </c>
      <c r="BQ4" s="852">
        <v>2065</v>
      </c>
      <c r="BR4" s="852">
        <v>2066</v>
      </c>
      <c r="BS4" s="852">
        <v>2067</v>
      </c>
      <c r="BT4" s="852">
        <v>2068</v>
      </c>
      <c r="BU4" s="852">
        <v>2069</v>
      </c>
      <c r="BV4" s="676">
        <v>2070</v>
      </c>
    </row>
    <row r="5" spans="1:76" s="629" customFormat="1" ht="15" customHeight="1">
      <c r="B5" s="1724" t="s">
        <v>276</v>
      </c>
      <c r="C5" s="677" t="s">
        <v>277</v>
      </c>
      <c r="D5" s="863"/>
      <c r="E5" s="864"/>
      <c r="F5" s="864">
        <f>'Fig 2.2'!F5</f>
        <v>0.11704358342039307</v>
      </c>
      <c r="G5" s="864">
        <f>'Fig 2.2'!G5</f>
        <v>0.11789521213031849</v>
      </c>
      <c r="H5" s="864">
        <f>'Fig 2.2'!H5</f>
        <v>0.11878870517405175</v>
      </c>
      <c r="I5" s="864">
        <f>'Fig 2.2'!I5</f>
        <v>0.12080228634336061</v>
      </c>
      <c r="J5" s="864">
        <f>'Fig 2.2'!J5</f>
        <v>0.12110314339682009</v>
      </c>
      <c r="K5" s="864">
        <f>'Fig 2.2'!K5</f>
        <v>0.12250736090675185</v>
      </c>
      <c r="L5" s="864">
        <f>'Fig 2.2'!L5</f>
        <v>0.12376110404451111</v>
      </c>
      <c r="M5" s="864">
        <f>'Fig 2.2'!M5</f>
        <v>0.13255875340126819</v>
      </c>
      <c r="N5" s="864">
        <f>'Fig 2.2'!N5</f>
        <v>0.13294390489212551</v>
      </c>
      <c r="O5" s="864">
        <f>'Fig 2.2'!O5</f>
        <v>0.1345489242329542</v>
      </c>
      <c r="P5" s="864">
        <f>'Fig 2.2'!P5</f>
        <v>0.13735528735636846</v>
      </c>
      <c r="Q5" s="864">
        <f>'Fig 2.2'!Q5</f>
        <v>0.13957966787820464</v>
      </c>
      <c r="R5" s="864">
        <f>'Fig 2.2'!R5</f>
        <v>0.14112712965771884</v>
      </c>
      <c r="S5" s="864">
        <f>'Fig 2.2'!S5</f>
        <v>0.14004952732904383</v>
      </c>
      <c r="T5" s="864">
        <f>'Fig 2.2'!T5</f>
        <v>0.14007175693093463</v>
      </c>
      <c r="U5" s="864">
        <f>'Fig 2.2'!U5</f>
        <v>0.13806169314941102</v>
      </c>
      <c r="V5" s="864">
        <f>'Fig 2.2'!V5</f>
        <v>0.13789548808430568</v>
      </c>
      <c r="W5" s="864"/>
      <c r="X5" s="864"/>
      <c r="Y5" s="864"/>
      <c r="Z5" s="864"/>
      <c r="AA5" s="864"/>
      <c r="AB5" s="864"/>
      <c r="AC5" s="864"/>
      <c r="AD5" s="864"/>
      <c r="AE5" s="864"/>
      <c r="AF5" s="864"/>
      <c r="AG5" s="864"/>
      <c r="AH5" s="864"/>
      <c r="AI5" s="864"/>
      <c r="AJ5" s="864"/>
      <c r="AK5" s="864"/>
      <c r="AL5" s="864"/>
      <c r="AM5" s="864"/>
      <c r="AN5" s="864"/>
      <c r="AO5" s="864"/>
      <c r="AP5" s="864"/>
      <c r="AQ5" s="864"/>
      <c r="AR5" s="864"/>
      <c r="AS5" s="864"/>
      <c r="AT5" s="864"/>
      <c r="AU5" s="864"/>
      <c r="AV5" s="864"/>
      <c r="AW5" s="864"/>
      <c r="AX5" s="864"/>
      <c r="AY5" s="864"/>
      <c r="AZ5" s="864"/>
      <c r="BA5" s="864"/>
      <c r="BB5" s="864"/>
      <c r="BC5" s="864"/>
      <c r="BD5" s="864"/>
      <c r="BE5" s="864"/>
      <c r="BF5" s="864"/>
      <c r="BG5" s="864"/>
      <c r="BH5" s="864"/>
      <c r="BI5" s="864"/>
      <c r="BJ5" s="864"/>
      <c r="BK5" s="864"/>
      <c r="BL5" s="864"/>
      <c r="BM5" s="864"/>
      <c r="BN5" s="864"/>
      <c r="BO5" s="864"/>
      <c r="BP5" s="864"/>
      <c r="BQ5" s="864"/>
      <c r="BR5" s="864"/>
      <c r="BS5" s="864"/>
      <c r="BT5" s="864"/>
      <c r="BU5" s="864"/>
      <c r="BV5" s="865"/>
    </row>
    <row r="6" spans="1:76" s="629" customFormat="1">
      <c r="B6" s="1725"/>
      <c r="C6" s="952" t="s">
        <v>278</v>
      </c>
      <c r="D6" s="867"/>
      <c r="E6" s="868"/>
      <c r="F6" s="868"/>
      <c r="G6" s="868"/>
      <c r="H6" s="868"/>
      <c r="I6" s="868"/>
      <c r="J6" s="868"/>
      <c r="K6" s="868"/>
      <c r="L6" s="868"/>
      <c r="M6" s="868"/>
      <c r="N6" s="868"/>
      <c r="O6" s="868"/>
      <c r="P6" s="868"/>
      <c r="Q6" s="868"/>
      <c r="R6" s="868"/>
      <c r="S6" s="868"/>
      <c r="T6" s="868"/>
      <c r="U6" s="868"/>
      <c r="V6" s="868">
        <v>0.13789548808430568</v>
      </c>
      <c r="W6" s="868">
        <v>0.13725671764027911</v>
      </c>
      <c r="X6" s="868">
        <v>0.1377757971846893</v>
      </c>
      <c r="Y6" s="868">
        <v>0.13776818890195908</v>
      </c>
      <c r="Z6" s="868">
        <v>0.13788446040194091</v>
      </c>
      <c r="AA6" s="868">
        <v>0.13803585473666355</v>
      </c>
      <c r="AB6" s="868">
        <v>0.13807308240762853</v>
      </c>
      <c r="AC6" s="868">
        <v>0.13795314747907367</v>
      </c>
      <c r="AD6" s="868">
        <v>0.13756614010132842</v>
      </c>
      <c r="AE6" s="868">
        <v>0.13705799036332372</v>
      </c>
      <c r="AF6" s="868">
        <v>0.13652917868357725</v>
      </c>
      <c r="AG6" s="868">
        <v>0.13589472016448317</v>
      </c>
      <c r="AH6" s="868">
        <v>0.13499495386001739</v>
      </c>
      <c r="AI6" s="868">
        <v>0.13402863158470518</v>
      </c>
      <c r="AJ6" s="868">
        <v>0.13302783403271659</v>
      </c>
      <c r="AK6" s="868">
        <v>0.13258924849554871</v>
      </c>
      <c r="AL6" s="868">
        <v>0.13209963099999081</v>
      </c>
      <c r="AM6" s="868">
        <v>0.13156810677017089</v>
      </c>
      <c r="AN6" s="868">
        <v>0.13097471608289288</v>
      </c>
      <c r="AO6" s="868">
        <v>0.13040025598989774</v>
      </c>
      <c r="AP6" s="868">
        <v>0.12977750987103392</v>
      </c>
      <c r="AQ6" s="868">
        <v>0.12910931552197716</v>
      </c>
      <c r="AR6" s="868">
        <v>0.12849231637235248</v>
      </c>
      <c r="AS6" s="868">
        <v>0.12784715801662827</v>
      </c>
      <c r="AT6" s="868">
        <v>0.12725908019791096</v>
      </c>
      <c r="AU6" s="868">
        <v>0.12676988552477736</v>
      </c>
      <c r="AV6" s="868">
        <v>0.12626598504669795</v>
      </c>
      <c r="AW6" s="868">
        <v>0.12575828388330657</v>
      </c>
      <c r="AX6" s="868">
        <v>0.12522318997140972</v>
      </c>
      <c r="AY6" s="868">
        <v>0.12469718314169907</v>
      </c>
      <c r="AZ6" s="868">
        <v>0.12414683651931384</v>
      </c>
      <c r="BA6" s="868">
        <v>0.12362421467480197</v>
      </c>
      <c r="BB6" s="868">
        <v>0.12311677478560618</v>
      </c>
      <c r="BC6" s="868">
        <v>0.12264517204189065</v>
      </c>
      <c r="BD6" s="868">
        <v>0.12217747395152385</v>
      </c>
      <c r="BE6" s="868">
        <v>0.12170893135509564</v>
      </c>
      <c r="BF6" s="868">
        <v>0.12126995446635336</v>
      </c>
      <c r="BG6" s="868">
        <v>0.12087031242396365</v>
      </c>
      <c r="BH6" s="868">
        <v>0.12033308691506633</v>
      </c>
      <c r="BI6" s="868">
        <v>0.11983617751171757</v>
      </c>
      <c r="BJ6" s="868">
        <v>0.1193200984506132</v>
      </c>
      <c r="BK6" s="868">
        <v>0.11880588574478892</v>
      </c>
      <c r="BL6" s="868">
        <v>0.11832491983071732</v>
      </c>
      <c r="BM6" s="868">
        <v>0.11790525141655632</v>
      </c>
      <c r="BN6" s="868">
        <v>0.11754960216209849</v>
      </c>
      <c r="BO6" s="868">
        <v>0.11722356626905786</v>
      </c>
      <c r="BP6" s="868">
        <v>0.11694504190515112</v>
      </c>
      <c r="BQ6" s="868">
        <v>0.11673945065963616</v>
      </c>
      <c r="BR6" s="868">
        <v>0.11658495897489235</v>
      </c>
      <c r="BS6" s="868">
        <v>0.11647035405305733</v>
      </c>
      <c r="BT6" s="868">
        <v>0.11637423104825412</v>
      </c>
      <c r="BU6" s="868">
        <v>0.11634070990046853</v>
      </c>
      <c r="BV6" s="869">
        <v>0.11637019162383243</v>
      </c>
    </row>
    <row r="7" spans="1:76" s="629" customFormat="1">
      <c r="B7" s="1725"/>
      <c r="C7" s="952" t="s">
        <v>279</v>
      </c>
      <c r="D7" s="867"/>
      <c r="E7" s="868"/>
      <c r="F7" s="868"/>
      <c r="G7" s="868"/>
      <c r="H7" s="868"/>
      <c r="I7" s="868"/>
      <c r="J7" s="868"/>
      <c r="K7" s="868"/>
      <c r="L7" s="868"/>
      <c r="M7" s="868"/>
      <c r="N7" s="868"/>
      <c r="O7" s="868"/>
      <c r="P7" s="868"/>
      <c r="Q7" s="868"/>
      <c r="R7" s="868"/>
      <c r="S7" s="868"/>
      <c r="T7" s="868"/>
      <c r="U7" s="868"/>
      <c r="V7" s="868">
        <f>'Fig 2.2'!V6</f>
        <v>0.13789548808430568</v>
      </c>
      <c r="W7" s="868">
        <f>'Fig 2.2'!W6</f>
        <v>0.13725671764027911</v>
      </c>
      <c r="X7" s="868">
        <f>'Fig 2.2'!X6</f>
        <v>0.1377757971846893</v>
      </c>
      <c r="Y7" s="868">
        <f>'Fig 2.2'!Y6</f>
        <v>0.13776818890195908</v>
      </c>
      <c r="Z7" s="868">
        <f>'Fig 2.2'!Z6</f>
        <v>0.13788445461310783</v>
      </c>
      <c r="AA7" s="868">
        <f>'Fig 2.2'!AA6</f>
        <v>0.13833608183615054</v>
      </c>
      <c r="AB7" s="868">
        <f>'Fig 2.2'!AB6</f>
        <v>0.13864516902869398</v>
      </c>
      <c r="AC7" s="868">
        <f>'Fig 2.2'!AC6</f>
        <v>0.13880395001310952</v>
      </c>
      <c r="AD7" s="868">
        <f>'Fig 2.2'!AD6</f>
        <v>0.13869596318815564</v>
      </c>
      <c r="AE7" s="868">
        <f>'Fig 2.2'!AE6</f>
        <v>0.1384571780972059</v>
      </c>
      <c r="AF7" s="868">
        <f>'Fig 2.2'!AF6</f>
        <v>0.1381959236329737</v>
      </c>
      <c r="AG7" s="868">
        <f>'Fig 2.2'!AG6</f>
        <v>0.1378135297251358</v>
      </c>
      <c r="AH7" s="868">
        <f>'Fig 2.2'!AH6</f>
        <v>0.13715652216037758</v>
      </c>
      <c r="AI7" s="868">
        <f>'Fig 2.2'!AI6</f>
        <v>0.13642930989872371</v>
      </c>
      <c r="AJ7" s="868">
        <f>'Fig 2.2'!AJ6</f>
        <v>0.13565675032191271</v>
      </c>
      <c r="AK7" s="868">
        <f>'Fig 2.2'!AK6</f>
        <v>0.13519606637412823</v>
      </c>
      <c r="AL7" s="868">
        <f>'Fig 2.2'!AL6</f>
        <v>0.1346884355275173</v>
      </c>
      <c r="AM7" s="868">
        <f>'Fig 2.2'!AM6</f>
        <v>0.13413175207936751</v>
      </c>
      <c r="AN7" s="868">
        <f>'Fig 2.2'!AN6</f>
        <v>0.13351186096929993</v>
      </c>
      <c r="AO7" s="868">
        <f>'Fig 2.2'!AO6</f>
        <v>0.13291798678929598</v>
      </c>
      <c r="AP7" s="868">
        <f>'Fig 2.2'!AP6</f>
        <v>0.13226814957748492</v>
      </c>
      <c r="AQ7" s="868">
        <f>'Fig 2.2'!AQ6</f>
        <v>0.13157101188520626</v>
      </c>
      <c r="AR7" s="868">
        <f>'Fig 2.2'!AR6</f>
        <v>0.13092530623226567</v>
      </c>
      <c r="AS7" s="868">
        <f>'Fig 2.2'!AS6</f>
        <v>0.13025379434583431</v>
      </c>
      <c r="AT7" s="868">
        <f>'Fig 2.2'!AT6</f>
        <v>0.129639416272676</v>
      </c>
      <c r="AU7" s="868">
        <f>'Fig 2.2'!AU6</f>
        <v>0.12912806249787406</v>
      </c>
      <c r="AV7" s="868">
        <f>'Fig 2.2'!AV6</f>
        <v>0.12859433754087277</v>
      </c>
      <c r="AW7" s="868">
        <f>'Fig 2.2'!AW6</f>
        <v>0.12805312826451307</v>
      </c>
      <c r="AX7" s="868">
        <f>'Fig 2.2'!AX6</f>
        <v>0.12747690070811102</v>
      </c>
      <c r="AY7" s="868">
        <f>'Fig 2.2'!AY6</f>
        <v>0.12691360360402729</v>
      </c>
      <c r="AZ7" s="868">
        <f>'Fig 2.2'!AZ6</f>
        <v>0.12632457537488617</v>
      </c>
      <c r="BA7" s="868">
        <f>'Fig 2.2'!BA6</f>
        <v>0.12575488399563317</v>
      </c>
      <c r="BB7" s="868">
        <f>'Fig 2.2'!BB6</f>
        <v>0.12519775694323754</v>
      </c>
      <c r="BC7" s="868">
        <f>'Fig 2.2'!BC6</f>
        <v>0.12468808410134882</v>
      </c>
      <c r="BD7" s="868">
        <f>'Fig 2.2'!BD6</f>
        <v>0.12418779245381339</v>
      </c>
      <c r="BE7" s="868">
        <f>'Fig 2.2'!BE6</f>
        <v>0.12368077149001139</v>
      </c>
      <c r="BF7" s="868">
        <f>'Fig 2.2'!BF6</f>
        <v>0.12332088281630725</v>
      </c>
      <c r="BG7" s="868">
        <f>'Fig 2.2'!BG6</f>
        <v>0.12275164098015762</v>
      </c>
      <c r="BH7" s="868">
        <f>'Fig 2.2'!BH6</f>
        <v>0.12221307250055728</v>
      </c>
      <c r="BI7" s="868">
        <f>'Fig 2.2'!BI6</f>
        <v>0.12168308116007472</v>
      </c>
      <c r="BJ7" s="868">
        <f>'Fig 2.2'!BJ6</f>
        <v>0.1211323325773872</v>
      </c>
      <c r="BK7" s="868">
        <f>'Fig 2.2'!BK6</f>
        <v>0.12058381834285294</v>
      </c>
      <c r="BL7" s="868">
        <f>'Fig 2.2'!BL6</f>
        <v>0.12006730231110749</v>
      </c>
      <c r="BM7" s="868">
        <f>'Fig 2.2'!BM6</f>
        <v>0.11961219345040022</v>
      </c>
      <c r="BN7" s="868">
        <f>'Fig 2.2'!BN6</f>
        <v>0.11922105822016013</v>
      </c>
      <c r="BO7" s="868">
        <f>'Fig 2.2'!BO6</f>
        <v>0.11886055616311696</v>
      </c>
      <c r="BP7" s="868">
        <f>'Fig 2.2'!BP6</f>
        <v>0.11855040856978709</v>
      </c>
      <c r="BQ7" s="868">
        <f>'Fig 2.2'!BQ6</f>
        <v>0.11831305006800057</v>
      </c>
      <c r="BR7" s="868">
        <f>'Fig 2.2'!BR6</f>
        <v>0.11812456587260904</v>
      </c>
      <c r="BS7" s="868">
        <f>'Fig 2.2'!BS6</f>
        <v>0.11797684220625999</v>
      </c>
      <c r="BT7" s="868">
        <f>'Fig 2.2'!BT6</f>
        <v>0.11784953812014456</v>
      </c>
      <c r="BU7" s="868">
        <f>'Fig 2.2'!BU6</f>
        <v>0.11778515180849614</v>
      </c>
      <c r="BV7" s="869">
        <f>'Fig 2.2'!BV6</f>
        <v>0.11778277647309482</v>
      </c>
    </row>
    <row r="8" spans="1:76" s="629" customFormat="1">
      <c r="B8" s="1725"/>
      <c r="C8" s="909" t="s">
        <v>280</v>
      </c>
      <c r="D8" s="867"/>
      <c r="E8" s="868"/>
      <c r="F8" s="868"/>
      <c r="G8" s="868"/>
      <c r="H8" s="868"/>
      <c r="I8" s="868"/>
      <c r="J8" s="868"/>
      <c r="K8" s="868"/>
      <c r="L8" s="868"/>
      <c r="M8" s="868"/>
      <c r="N8" s="868"/>
      <c r="O8" s="868"/>
      <c r="P8" s="868"/>
      <c r="Q8" s="868"/>
      <c r="R8" s="868"/>
      <c r="S8" s="868"/>
      <c r="T8" s="868"/>
      <c r="U8" s="868"/>
      <c r="V8" s="868">
        <f>'Fig 2.2'!V9</f>
        <v>0.13789548808430568</v>
      </c>
      <c r="W8" s="868">
        <f>'Fig 2.2'!W9</f>
        <v>0.13725671764027911</v>
      </c>
      <c r="X8" s="868">
        <f>'Fig 2.2'!X9</f>
        <v>0.1377757971846893</v>
      </c>
      <c r="Y8" s="868">
        <f>'Fig 2.2'!Y9</f>
        <v>0.13776818890195908</v>
      </c>
      <c r="Z8" s="868">
        <f>'Fig 2.2'!Z9</f>
        <v>0.13788446040194091</v>
      </c>
      <c r="AA8" s="868">
        <f>'Fig 2.2'!AA9</f>
        <v>0.13844063160083755</v>
      </c>
      <c r="AB8" s="868">
        <f>'Fig 2.2'!AB9</f>
        <v>0.1389368899312125</v>
      </c>
      <c r="AC8" s="868">
        <f>'Fig 2.2'!AC9</f>
        <v>0.13936476506098211</v>
      </c>
      <c r="AD8" s="868">
        <f>'Fig 2.2'!AD9</f>
        <v>0.13960243241805467</v>
      </c>
      <c r="AE8" s="868">
        <f>'Fig 2.2'!AE9</f>
        <v>0.13978084514341746</v>
      </c>
      <c r="AF8" s="868">
        <f>'Fig 2.2'!AF9</f>
        <v>0.14001090058106863</v>
      </c>
      <c r="AG8" s="868">
        <f>'Fig 2.2'!AG9</f>
        <v>0.1401935121863635</v>
      </c>
      <c r="AH8" s="868">
        <f>'Fig 2.2'!AH9</f>
        <v>0.14017208539233889</v>
      </c>
      <c r="AI8" s="868">
        <f>'Fig 2.2'!AI9</f>
        <v>0.14015585979174006</v>
      </c>
      <c r="AJ8" s="868">
        <f>'Fig 2.2'!AJ9</f>
        <v>0.14014370965503201</v>
      </c>
      <c r="AK8" s="868">
        <f>'Fig 2.2'!AK9</f>
        <v>0.14042129184564375</v>
      </c>
      <c r="AL8" s="868">
        <f>'Fig 2.2'!AL9</f>
        <v>0.14063156681595548</v>
      </c>
      <c r="AM8" s="868">
        <f>'Fig 2.2'!AM9</f>
        <v>0.14077526031409013</v>
      </c>
      <c r="AN8" s="868">
        <f>'Fig 2.2'!AN9</f>
        <v>0.14084010965448224</v>
      </c>
      <c r="AO8" s="868">
        <f>'Fig 2.2'!AO9</f>
        <v>0.14090977601781188</v>
      </c>
      <c r="AP8" s="868">
        <f>'Fig 2.2'!AP9</f>
        <v>0.1409154012221413</v>
      </c>
      <c r="AQ8" s="868">
        <f>'Fig 2.2'!AQ9</f>
        <v>0.14084098231877004</v>
      </c>
      <c r="AR8" s="868">
        <f>'Fig 2.2'!AR9</f>
        <v>0.14080583738823022</v>
      </c>
      <c r="AS8" s="868">
        <f>'Fig 2.2'!AS9</f>
        <v>0.14072290427075396</v>
      </c>
      <c r="AT8" s="868">
        <f>'Fig 2.2'!AT9</f>
        <v>0.14067930014966734</v>
      </c>
      <c r="AU8" s="868">
        <f>'Fig 2.2'!AU9</f>
        <v>0.14073273705563699</v>
      </c>
      <c r="AV8" s="868">
        <f>'Fig 2.2'!AV9</f>
        <v>0.14074717671567752</v>
      </c>
      <c r="AW8" s="868">
        <f>'Fig 2.2'!AW9</f>
        <v>0.14073379219385321</v>
      </c>
      <c r="AX8" s="868">
        <f>'Fig 2.2'!AX9</f>
        <v>0.14066903570576303</v>
      </c>
      <c r="AY8" s="868">
        <f>'Fig 2.2'!AY9</f>
        <v>0.14059825957938232</v>
      </c>
      <c r="AZ8" s="868">
        <f>'Fig 2.2'!AZ9</f>
        <v>0.14047760679685059</v>
      </c>
      <c r="BA8" s="868">
        <f>'Fig 2.2'!BA9</f>
        <v>0.14036511292573453</v>
      </c>
      <c r="BB8" s="868">
        <f>'Fig 2.2'!BB9</f>
        <v>0.14024932400735848</v>
      </c>
      <c r="BC8" s="868">
        <f>'Fig 2.2'!BC9</f>
        <v>0.14016952446465936</v>
      </c>
      <c r="BD8" s="868">
        <f>'Fig 2.2'!BD9</f>
        <v>0.14007935347404071</v>
      </c>
      <c r="BE8" s="868">
        <f>'Fig 2.2'!BE9</f>
        <v>0.14000906435758959</v>
      </c>
      <c r="BF8" s="868">
        <f>'Fig 2.2'!BF9</f>
        <v>0.13988992997341179</v>
      </c>
      <c r="BG8" s="868">
        <f>'Fig 2.2'!BG9</f>
        <v>0.13967037678928079</v>
      </c>
      <c r="BH8" s="868">
        <f>'Fig 2.2'!BH9</f>
        <v>0.13946099532313308</v>
      </c>
      <c r="BI8" s="868">
        <f>'Fig 2.2'!BI9</f>
        <v>0.13925180357763506</v>
      </c>
      <c r="BJ8" s="868">
        <f>'Fig 2.2'!BJ9</f>
        <v>0.13899241431120202</v>
      </c>
      <c r="BK8" s="868">
        <f>'Fig 2.2'!BK9</f>
        <v>0.13872555524572669</v>
      </c>
      <c r="BL8" s="868">
        <f>'Fig 2.2'!BL9</f>
        <v>0.13846989257288192</v>
      </c>
      <c r="BM8" s="868">
        <f>'Fig 2.2'!BM9</f>
        <v>0.13826217171061569</v>
      </c>
      <c r="BN8" s="868">
        <f>'Fig 2.2'!BN9</f>
        <v>0.13810953018349389</v>
      </c>
      <c r="BO8" s="868">
        <f>'Fig 2.2'!BO9</f>
        <v>0.13797378265319643</v>
      </c>
      <c r="BP8" s="868">
        <f>'Fig 2.2'!BP9</f>
        <v>0.13786693102421577</v>
      </c>
      <c r="BQ8" s="868">
        <f>'Fig 2.2'!BQ9</f>
        <v>0.13782207402932975</v>
      </c>
      <c r="BR8" s="868">
        <f>'Fig 2.2'!BR9</f>
        <v>0.13781692449222596</v>
      </c>
      <c r="BS8" s="868">
        <f>'Fig 2.2'!BS9</f>
        <v>0.1378355170842733</v>
      </c>
      <c r="BT8" s="868">
        <f>'Fig 2.2'!BT9</f>
        <v>0.13785835889297132</v>
      </c>
      <c r="BU8" s="868">
        <f>'Fig 2.2'!BU9</f>
        <v>0.13793732674103851</v>
      </c>
      <c r="BV8" s="869">
        <f>'Fig 2.2'!BV9</f>
        <v>0.13807155398652249</v>
      </c>
    </row>
    <row r="9" spans="1:76" s="629" customFormat="1" ht="15.75" thickBot="1">
      <c r="B9" s="1726"/>
      <c r="C9" s="953" t="s">
        <v>281</v>
      </c>
      <c r="D9" s="871"/>
      <c r="E9" s="872"/>
      <c r="F9" s="872"/>
      <c r="G9" s="872"/>
      <c r="H9" s="872"/>
      <c r="I9" s="872"/>
      <c r="J9" s="872"/>
      <c r="K9" s="872"/>
      <c r="L9" s="872"/>
      <c r="M9" s="872"/>
      <c r="N9" s="872"/>
      <c r="O9" s="872"/>
      <c r="P9" s="872"/>
      <c r="Q9" s="872"/>
      <c r="R9" s="872"/>
      <c r="S9" s="872"/>
      <c r="T9" s="872"/>
      <c r="U9" s="872"/>
      <c r="V9" s="872">
        <v>0.13789548808430568</v>
      </c>
      <c r="W9" s="872">
        <v>0.13725671764027911</v>
      </c>
      <c r="X9" s="872">
        <v>0.1377757971846893</v>
      </c>
      <c r="Y9" s="872">
        <v>0.13776818890195908</v>
      </c>
      <c r="Z9" s="872">
        <v>0.13788446040194091</v>
      </c>
      <c r="AA9" s="872">
        <v>0.13877082852390393</v>
      </c>
      <c r="AB9" s="872">
        <v>0.13961903931980679</v>
      </c>
      <c r="AC9" s="872">
        <v>0.14038836374573099</v>
      </c>
      <c r="AD9" s="872">
        <v>0.14097068163424473</v>
      </c>
      <c r="AE9" s="872">
        <v>0.1414914897125355</v>
      </c>
      <c r="AF9" s="872">
        <v>0.14207142759611247</v>
      </c>
      <c r="AG9" s="872">
        <v>0.14259974237462678</v>
      </c>
      <c r="AH9" s="872">
        <v>0.1429207418487356</v>
      </c>
      <c r="AI9" s="872">
        <v>0.14324941794514973</v>
      </c>
      <c r="AJ9" s="872">
        <v>0.14358929714084451</v>
      </c>
      <c r="AK9" s="872">
        <v>0.1438620025201218</v>
      </c>
      <c r="AL9" s="872">
        <v>0.14407100804272355</v>
      </c>
      <c r="AM9" s="872">
        <v>0.14420958929457359</v>
      </c>
      <c r="AN9" s="872">
        <v>0.14425929894873446</v>
      </c>
      <c r="AO9" s="872">
        <v>0.14432317357250013</v>
      </c>
      <c r="AP9" s="872">
        <v>0.14432215398752377</v>
      </c>
      <c r="AQ9" s="872">
        <v>0.14422577495038386</v>
      </c>
      <c r="AR9" s="872">
        <v>0.14417045216396052</v>
      </c>
      <c r="AS9" s="872">
        <v>0.14405859002977767</v>
      </c>
      <c r="AT9" s="872">
        <v>0.14398659392817253</v>
      </c>
      <c r="AU9" s="872">
        <v>0.14401140844626442</v>
      </c>
      <c r="AV9" s="872">
        <v>0.14400211153975434</v>
      </c>
      <c r="AW9" s="872">
        <v>0.14396347320477346</v>
      </c>
      <c r="AX9" s="872">
        <v>0.14386454586178446</v>
      </c>
      <c r="AY9" s="872">
        <v>0.14376505051943014</v>
      </c>
      <c r="AZ9" s="872">
        <v>0.14361292049293634</v>
      </c>
      <c r="BA9" s="872">
        <v>0.14345997473846736</v>
      </c>
      <c r="BB9" s="872">
        <v>0.14330898307845458</v>
      </c>
      <c r="BC9" s="872">
        <v>0.14317869259676858</v>
      </c>
      <c r="BD9" s="872">
        <v>0.1430550332183064</v>
      </c>
      <c r="BE9" s="872">
        <v>0.14289443687088993</v>
      </c>
      <c r="BF9" s="872">
        <v>0.14276374944459963</v>
      </c>
      <c r="BG9" s="872">
        <v>0.14259128427538792</v>
      </c>
      <c r="BH9" s="872">
        <v>0.14231313245217742</v>
      </c>
      <c r="BI9" s="872">
        <v>0.14203671365389603</v>
      </c>
      <c r="BJ9" s="872">
        <v>0.14170887970365997</v>
      </c>
      <c r="BK9" s="872">
        <v>0.1413731524372096</v>
      </c>
      <c r="BL9" s="872">
        <v>0.14104916528431974</v>
      </c>
      <c r="BM9" s="872">
        <v>0.14077518156514815</v>
      </c>
      <c r="BN9" s="872">
        <v>0.14055745466009548</v>
      </c>
      <c r="BO9" s="872">
        <v>0.14035512469656292</v>
      </c>
      <c r="BP9" s="872">
        <v>0.14018798348885034</v>
      </c>
      <c r="BQ9" s="872">
        <v>0.14008251174013975</v>
      </c>
      <c r="BR9" s="872">
        <v>0.14001597478756436</v>
      </c>
      <c r="BS9" s="872">
        <v>0.1399785404922331</v>
      </c>
      <c r="BT9" s="872">
        <v>0.13994570506834181</v>
      </c>
      <c r="BU9" s="872">
        <v>0.13996770396094149</v>
      </c>
      <c r="BV9" s="873">
        <v>0.14004756072916041</v>
      </c>
    </row>
    <row r="10" spans="1:76" s="629" customFormat="1" ht="15" customHeight="1">
      <c r="B10" s="1724" t="s">
        <v>282</v>
      </c>
      <c r="C10" s="677" t="s">
        <v>277</v>
      </c>
      <c r="D10" s="863"/>
      <c r="E10" s="864"/>
      <c r="F10" s="864">
        <f>'Fig 2.14'!F5</f>
        <v>2.7018416178611012E-3</v>
      </c>
      <c r="G10" s="864">
        <f>'Fig 2.14'!G5</f>
        <v>4.5956945232301242E-3</v>
      </c>
      <c r="H10" s="864">
        <f>'Fig 2.14'!H5</f>
        <v>3.9095680690328181E-3</v>
      </c>
      <c r="I10" s="864">
        <f>'Fig 2.14'!I5</f>
        <v>1.5309334652850886E-3</v>
      </c>
      <c r="J10" s="864">
        <f>'Fig 2.14'!J5</f>
        <v>1.721061946795743E-3</v>
      </c>
      <c r="K10" s="864">
        <f>'Fig 2.14'!K5</f>
        <v>6.4736764513660997E-4</v>
      </c>
      <c r="L10" s="864">
        <f>'Fig 2.14'!L5</f>
        <v>-5.3148491740487303E-4</v>
      </c>
      <c r="M10" s="864">
        <f>'Fig 2.14'!M5</f>
        <v>-4.7931703814442471E-3</v>
      </c>
      <c r="N10" s="864">
        <f>'Fig 2.14'!N5</f>
        <v>-7.2341462956013753E-3</v>
      </c>
      <c r="O10" s="864">
        <f>'Fig 2.14'!O5</f>
        <v>-6.6392713865193959E-3</v>
      </c>
      <c r="P10" s="864">
        <f>'Fig 2.14'!P5</f>
        <v>-6.47738719487485E-3</v>
      </c>
      <c r="Q10" s="864">
        <f>'Fig 2.14'!Q5</f>
        <v>-3.6327762708350032E-3</v>
      </c>
      <c r="R10" s="864">
        <f>'Fig 2.14'!R5</f>
        <v>-2.8044859844618434E-3</v>
      </c>
      <c r="S10" s="864">
        <f>'Fig 2.14'!S5</f>
        <v>-2.2223575760410208E-3</v>
      </c>
      <c r="T10" s="864">
        <f>'Fig 2.14'!T5</f>
        <v>-1.7756849624311689E-3</v>
      </c>
      <c r="U10" s="864">
        <f>'Fig 2.14'!U5</f>
        <v>-4.6169314941102435E-4</v>
      </c>
      <c r="V10" s="864">
        <f>'Fig 2.14'!V5</f>
        <v>-1.2206672876761224E-3</v>
      </c>
      <c r="W10" s="864"/>
      <c r="X10" s="864"/>
      <c r="Y10" s="864"/>
      <c r="Z10" s="864"/>
      <c r="AA10" s="864"/>
      <c r="AB10" s="864"/>
      <c r="AC10" s="864"/>
      <c r="AD10" s="864"/>
      <c r="AE10" s="864"/>
      <c r="AF10" s="864"/>
      <c r="AG10" s="864"/>
      <c r="AH10" s="864"/>
      <c r="AI10" s="864"/>
      <c r="AJ10" s="864"/>
      <c r="AK10" s="864"/>
      <c r="AL10" s="864"/>
      <c r="AM10" s="864"/>
      <c r="AN10" s="864"/>
      <c r="AO10" s="864"/>
      <c r="AP10" s="864"/>
      <c r="AQ10" s="864"/>
      <c r="AR10" s="864"/>
      <c r="AS10" s="864"/>
      <c r="AT10" s="864"/>
      <c r="AU10" s="864"/>
      <c r="AV10" s="864"/>
      <c r="AW10" s="864"/>
      <c r="AX10" s="864"/>
      <c r="AY10" s="864"/>
      <c r="AZ10" s="864"/>
      <c r="BA10" s="864"/>
      <c r="BB10" s="864"/>
      <c r="BC10" s="864"/>
      <c r="BD10" s="864"/>
      <c r="BE10" s="864"/>
      <c r="BF10" s="864"/>
      <c r="BG10" s="864"/>
      <c r="BH10" s="864"/>
      <c r="BI10" s="864"/>
      <c r="BJ10" s="864"/>
      <c r="BK10" s="864"/>
      <c r="BL10" s="864"/>
      <c r="BM10" s="864"/>
      <c r="BN10" s="864"/>
      <c r="BO10" s="864"/>
      <c r="BP10" s="864"/>
      <c r="BQ10" s="864"/>
      <c r="BR10" s="864"/>
      <c r="BS10" s="864"/>
      <c r="BT10" s="864"/>
      <c r="BU10" s="864"/>
      <c r="BV10" s="865"/>
    </row>
    <row r="11" spans="1:76" s="629" customFormat="1">
      <c r="B11" s="1725"/>
      <c r="C11" s="952" t="s">
        <v>278</v>
      </c>
      <c r="D11" s="867"/>
      <c r="E11" s="868"/>
      <c r="F11" s="868"/>
      <c r="G11" s="868"/>
      <c r="H11" s="868"/>
      <c r="I11" s="868"/>
      <c r="J11" s="868"/>
      <c r="K11" s="868"/>
      <c r="L11" s="868"/>
      <c r="M11" s="868"/>
      <c r="N11" s="868"/>
      <c r="O11" s="868"/>
      <c r="P11" s="868"/>
      <c r="Q11" s="868"/>
      <c r="R11" s="868"/>
      <c r="S11" s="868"/>
      <c r="T11" s="868"/>
      <c r="U11" s="868"/>
      <c r="V11" s="868">
        <v>-1.2206672876761224E-3</v>
      </c>
      <c r="W11" s="868">
        <v>-5.0393099293183114E-4</v>
      </c>
      <c r="X11" s="868">
        <v>-1.9619559074112534E-3</v>
      </c>
      <c r="Y11" s="868">
        <v>-3.0908255834117097E-3</v>
      </c>
      <c r="Z11" s="868">
        <v>-4.3083858943891822E-3</v>
      </c>
      <c r="AA11" s="868">
        <v>-5.1240570780409301E-3</v>
      </c>
      <c r="AB11" s="868">
        <v>-5.1150138085314734E-3</v>
      </c>
      <c r="AC11" s="868">
        <v>-5.4383542801071539E-3</v>
      </c>
      <c r="AD11" s="868">
        <v>-5.3046592822894867E-3</v>
      </c>
      <c r="AE11" s="868">
        <v>-4.9675117797159064E-3</v>
      </c>
      <c r="AF11" s="868">
        <v>-4.603396960571696E-3</v>
      </c>
      <c r="AG11" s="868">
        <v>-4.2753193822929504E-3</v>
      </c>
      <c r="AH11" s="868">
        <v>-3.7437601758226581E-3</v>
      </c>
      <c r="AI11" s="868">
        <v>-3.1498199240784729E-3</v>
      </c>
      <c r="AJ11" s="868">
        <v>-2.5101121048360002E-3</v>
      </c>
      <c r="AK11" s="868">
        <v>-2.2700911139816706E-3</v>
      </c>
      <c r="AL11" s="868">
        <v>-1.9625792693035824E-3</v>
      </c>
      <c r="AM11" s="868">
        <v>-1.6020140241171977E-3</v>
      </c>
      <c r="AN11" s="868">
        <v>-1.1718088790921778E-3</v>
      </c>
      <c r="AO11" s="868">
        <v>-7.4893116815356203E-4</v>
      </c>
      <c r="AP11" s="868">
        <v>-2.7540449857057581E-4</v>
      </c>
      <c r="AQ11" s="868">
        <v>2.4327780932743807E-4</v>
      </c>
      <c r="AR11" s="868">
        <v>7.098478620436474E-4</v>
      </c>
      <c r="AS11" s="868">
        <v>1.2206607955970719E-3</v>
      </c>
      <c r="AT11" s="868">
        <v>1.6731029785520617E-3</v>
      </c>
      <c r="AU11" s="868">
        <v>2.052394368934657E-3</v>
      </c>
      <c r="AV11" s="868">
        <v>2.3537256688316989E-3</v>
      </c>
      <c r="AW11" s="868">
        <v>2.6767254085929494E-3</v>
      </c>
      <c r="AX11" s="868">
        <v>3.0367433615105075E-3</v>
      </c>
      <c r="AY11" s="868">
        <v>3.3946996871649575E-3</v>
      </c>
      <c r="AZ11" s="868">
        <v>3.7727262399138194E-3</v>
      </c>
      <c r="BA11" s="868">
        <v>4.1405321382417112E-3</v>
      </c>
      <c r="BB11" s="868">
        <v>4.4954034310328694E-3</v>
      </c>
      <c r="BC11" s="868">
        <v>4.8257052267654185E-3</v>
      </c>
      <c r="BD11" s="868">
        <v>5.1524471810857541E-3</v>
      </c>
      <c r="BE11" s="868">
        <v>5.4818574941457405E-3</v>
      </c>
      <c r="BF11" s="868">
        <v>5.7961743430282528E-3</v>
      </c>
      <c r="BG11" s="868">
        <v>6.0849550248582261E-3</v>
      </c>
      <c r="BH11" s="868">
        <v>6.5125309799111139E-3</v>
      </c>
      <c r="BI11" s="868">
        <v>6.8924610580919686E-3</v>
      </c>
      <c r="BJ11" s="868">
        <v>7.2983165387650265E-3</v>
      </c>
      <c r="BK11" s="868">
        <v>7.6752543782599427E-3</v>
      </c>
      <c r="BL11" s="868">
        <v>8.0395120852035269E-3</v>
      </c>
      <c r="BM11" s="868">
        <v>8.364089367746852E-3</v>
      </c>
      <c r="BN11" s="868">
        <v>8.6438633036521016E-3</v>
      </c>
      <c r="BO11" s="868">
        <v>9.0531981054987245E-3</v>
      </c>
      <c r="BP11" s="868">
        <v>9.2572374764793453E-3</v>
      </c>
      <c r="BQ11" s="868">
        <v>9.3896150147745779E-3</v>
      </c>
      <c r="BR11" s="868">
        <v>9.4787862759727545E-3</v>
      </c>
      <c r="BS11" s="868">
        <v>9.5488341507934497E-3</v>
      </c>
      <c r="BT11" s="868">
        <v>9.5969256561574852E-3</v>
      </c>
      <c r="BU11" s="868">
        <v>9.5900182578884281E-3</v>
      </c>
      <c r="BV11" s="869">
        <v>9.52603680713081E-3</v>
      </c>
    </row>
    <row r="12" spans="1:76" s="629" customFormat="1">
      <c r="B12" s="1725"/>
      <c r="C12" s="952" t="s">
        <v>279</v>
      </c>
      <c r="D12" s="867"/>
      <c r="E12" s="868"/>
      <c r="F12" s="868"/>
      <c r="G12" s="868"/>
      <c r="H12" s="868"/>
      <c r="I12" s="868"/>
      <c r="J12" s="868"/>
      <c r="K12" s="868"/>
      <c r="L12" s="868"/>
      <c r="M12" s="868"/>
      <c r="N12" s="868"/>
      <c r="O12" s="868"/>
      <c r="P12" s="868"/>
      <c r="Q12" s="868"/>
      <c r="R12" s="868"/>
      <c r="S12" s="868"/>
      <c r="T12" s="868"/>
      <c r="U12" s="868"/>
      <c r="V12" s="868">
        <f>'Fig 2.14'!V6</f>
        <v>-1.2206672876761224E-3</v>
      </c>
      <c r="W12" s="868">
        <f>'Fig 2.14'!W6</f>
        <v>-5.1337388152391432E-4</v>
      </c>
      <c r="X12" s="868">
        <f>'Fig 2.14'!X6</f>
        <v>-1.9795268383602776E-3</v>
      </c>
      <c r="Y12" s="868">
        <f>'Fig 2.14'!Y6</f>
        <v>-3.1130510626704174E-3</v>
      </c>
      <c r="Z12" s="868">
        <f>'Fig 2.14'!Z6</f>
        <v>-4.3465189849386998E-3</v>
      </c>
      <c r="AA12" s="868">
        <f>'Fig 2.14'!AA6</f>
        <v>-5.0712953120914794E-3</v>
      </c>
      <c r="AB12" s="868">
        <f>'Fig 2.14'!AB6</f>
        <v>-5.1945724611623268E-3</v>
      </c>
      <c r="AC12" s="868">
        <f>'Fig 2.14'!AC6</f>
        <v>-5.6062126598753273E-3</v>
      </c>
      <c r="AD12" s="868">
        <f>'Fig 2.14'!AD6</f>
        <v>-5.7740839128383147E-3</v>
      </c>
      <c r="AE12" s="868">
        <f>'Fig 2.14'!AE6</f>
        <v>-5.7574290582142213E-3</v>
      </c>
      <c r="AF12" s="868">
        <f>'Fig 2.14'!AF6</f>
        <v>-5.7343971937029118E-3</v>
      </c>
      <c r="AG12" s="868">
        <f>'Fig 2.14'!AG6</f>
        <v>-5.6505388797105415E-3</v>
      </c>
      <c r="AH12" s="868">
        <f>'Fig 2.14'!AH6</f>
        <v>-5.3155128223082672E-3</v>
      </c>
      <c r="AI12" s="868">
        <f>'Fig 2.14'!AI6</f>
        <v>-4.8930926881857921E-3</v>
      </c>
      <c r="AJ12" s="868">
        <f>'Fig 2.14'!AJ6</f>
        <v>-4.4164413582618821E-3</v>
      </c>
      <c r="AK12" s="868">
        <f>'Fig 2.14'!AK6</f>
        <v>-4.152085563663848E-3</v>
      </c>
      <c r="AL12" s="868">
        <f>'Fig 2.14'!AL6</f>
        <v>-3.8308003501856805E-3</v>
      </c>
      <c r="AM12" s="868">
        <f>'Fig 2.14'!AM6</f>
        <v>-3.4506146697488647E-3</v>
      </c>
      <c r="AN12" s="868">
        <f>'Fig 2.14'!AN6</f>
        <v>-2.9972150782962776E-3</v>
      </c>
      <c r="AO12" s="868">
        <f>'Fig 2.14'!AO6</f>
        <v>-2.5605122072512249E-3</v>
      </c>
      <c r="AP12" s="868">
        <f>'Fig 2.14'!AP6</f>
        <v>-2.0648122427942583E-3</v>
      </c>
      <c r="AQ12" s="868">
        <f>'Fig 2.14'!AQ6</f>
        <v>-1.5268176201941571E-3</v>
      </c>
      <c r="AR12" s="868">
        <f>'Fig 2.14'!AR6</f>
        <v>-1.0350606330752252E-3</v>
      </c>
      <c r="AS12" s="868">
        <f>'Fig 2.14'!AS6</f>
        <v>-5.007378604531341E-4</v>
      </c>
      <c r="AT12" s="868">
        <f>'Fig 2.14'!AT6</f>
        <v>-2.8545579117226076E-5</v>
      </c>
      <c r="AU12" s="868">
        <f>'Fig 2.14'!AU6</f>
        <v>3.7238537579667219E-4</v>
      </c>
      <c r="AV12" s="868">
        <f>'Fig 2.14'!AV6</f>
        <v>6.9733543935688431E-4</v>
      </c>
      <c r="AW12" s="868">
        <f>'Fig 2.14'!AW6</f>
        <v>1.0479036480505865E-3</v>
      </c>
      <c r="AX12" s="868">
        <f>'Fig 2.14'!AX6</f>
        <v>1.4430225504152233E-3</v>
      </c>
      <c r="AY12" s="868">
        <f>'Fig 2.14'!AY6</f>
        <v>1.8319019589330928E-3</v>
      </c>
      <c r="AZ12" s="868">
        <f>'Fig 2.14'!AZ6</f>
        <v>2.2411730651978609E-3</v>
      </c>
      <c r="BA12" s="868">
        <f>'Fig 2.14'!BA6</f>
        <v>2.6441870441484706E-3</v>
      </c>
      <c r="BB12" s="868">
        <f>'Fig 2.14'!BB6</f>
        <v>3.0443662617924481E-3</v>
      </c>
      <c r="BC12" s="868">
        <f>'Fig 2.14'!BC6</f>
        <v>3.4060982390002915E-3</v>
      </c>
      <c r="BD12" s="868">
        <f>'Fig 2.14'!BD6</f>
        <v>3.7631104373056288E-3</v>
      </c>
      <c r="BE12" s="868">
        <f>'Fig 2.14'!BE6</f>
        <v>4.122698850560799E-3</v>
      </c>
      <c r="BF12" s="868">
        <f>'Fig 2.14'!BF6</f>
        <v>4.3521572957006989E-3</v>
      </c>
      <c r="BG12" s="868">
        <f>'Fig 2.14'!BG6</f>
        <v>4.8041422753955327E-3</v>
      </c>
      <c r="BH12" s="868">
        <f>'Fig 2.14'!BH6</f>
        <v>5.227885485369765E-3</v>
      </c>
      <c r="BI12" s="868">
        <f>'Fig 2.14'!BI6</f>
        <v>5.6349666988439314E-3</v>
      </c>
      <c r="BJ12" s="868">
        <f>'Fig 2.14'!BJ6</f>
        <v>6.0733391323790241E-3</v>
      </c>
      <c r="BK12" s="868">
        <f>'Fig 2.14'!BK6</f>
        <v>6.4792018172116711E-3</v>
      </c>
      <c r="BL12" s="868">
        <f>'Fig 2.14'!BL6</f>
        <v>6.8785161009108538E-3</v>
      </c>
      <c r="BM12" s="868">
        <f>'Fig 2.14'!BM6</f>
        <v>7.2322004589112912E-3</v>
      </c>
      <c r="BN12" s="868">
        <f>'Fig 2.14'!BN6</f>
        <v>7.5432963498633498E-3</v>
      </c>
      <c r="BO12" s="868">
        <f>'Fig 2.14'!BO6</f>
        <v>7.9840448189867404E-3</v>
      </c>
      <c r="BP12" s="868">
        <f>'Fig 2.14'!BP6</f>
        <v>8.215615601320822E-3</v>
      </c>
      <c r="BQ12" s="868">
        <f>'Fig 2.14'!BQ6</f>
        <v>8.3746018445136176E-3</v>
      </c>
      <c r="BR12" s="868">
        <f>'Fig 2.14'!BR6</f>
        <v>8.4918123403081459E-3</v>
      </c>
      <c r="BS12" s="868">
        <f>'Fig 2.14'!BS6</f>
        <v>8.5916457077226133E-3</v>
      </c>
      <c r="BT12" s="868">
        <f>'Fig 2.14'!BT6</f>
        <v>8.6697254911172819E-3</v>
      </c>
      <c r="BU12" s="868">
        <f>'Fig 2.14'!BU6</f>
        <v>8.692012854704086E-3</v>
      </c>
      <c r="BV12" s="869">
        <f>'Fig 2.14'!BV6</f>
        <v>8.6573599069938723E-3</v>
      </c>
    </row>
    <row r="13" spans="1:76" s="629" customFormat="1">
      <c r="B13" s="1725"/>
      <c r="C13" s="909" t="s">
        <v>280</v>
      </c>
      <c r="D13" s="867"/>
      <c r="E13" s="868"/>
      <c r="F13" s="868"/>
      <c r="G13" s="868"/>
      <c r="H13" s="868"/>
      <c r="I13" s="868"/>
      <c r="J13" s="868"/>
      <c r="K13" s="868"/>
      <c r="L13" s="868"/>
      <c r="M13" s="868"/>
      <c r="N13" s="868"/>
      <c r="O13" s="868"/>
      <c r="P13" s="868"/>
      <c r="Q13" s="868"/>
      <c r="R13" s="868"/>
      <c r="S13" s="868"/>
      <c r="T13" s="868"/>
      <c r="U13" s="868"/>
      <c r="V13" s="868">
        <f>'Fig 2.14'!V9</f>
        <v>-1.2206672876761224E-3</v>
      </c>
      <c r="W13" s="868">
        <f>'Fig 2.14'!W9</f>
        <v>-5.1337388152391432E-4</v>
      </c>
      <c r="X13" s="868">
        <f>'Fig 2.14'!X9</f>
        <v>-1.9795268383602776E-3</v>
      </c>
      <c r="Y13" s="868">
        <f>'Fig 2.14'!Y9</f>
        <v>-3.1129751775099117E-3</v>
      </c>
      <c r="Z13" s="868">
        <f>'Fig 2.14'!Z9</f>
        <v>-4.3352121554148188E-3</v>
      </c>
      <c r="AA13" s="868">
        <f>'Fig 2.14'!AA9</f>
        <v>-5.1345507020579403E-3</v>
      </c>
      <c r="AB13" s="868">
        <f>'Fig 2.14'!AB9</f>
        <v>-5.4503719255115327E-3</v>
      </c>
      <c r="AC13" s="868">
        <f>'Fig 2.14'!AC9</f>
        <v>-6.1228078543568249E-3</v>
      </c>
      <c r="AD13" s="868">
        <f>'Fig 2.14'!AD9</f>
        <v>-6.6214809834796032E-3</v>
      </c>
      <c r="AE13" s="868">
        <f>'Fig 2.14'!AE9</f>
        <v>-7.0024307749147604E-3</v>
      </c>
      <c r="AF13" s="868">
        <f>'Fig 2.14'!AF9</f>
        <v>-7.439981058312211E-3</v>
      </c>
      <c r="AG13" s="868">
        <f>'Fig 2.14'!AG9</f>
        <v>-7.8863565110236962E-3</v>
      </c>
      <c r="AH13" s="868">
        <f>'Fig 2.14'!AH9</f>
        <v>-8.1489782167059339E-3</v>
      </c>
      <c r="AI13" s="868">
        <f>'Fig 2.14'!AI9</f>
        <v>-8.3852707541647118E-3</v>
      </c>
      <c r="AJ13" s="868">
        <f>'Fig 2.14'!AJ9</f>
        <v>-8.6280643101072467E-3</v>
      </c>
      <c r="AK13" s="868">
        <f>'Fig 2.14'!AK9</f>
        <v>-9.0616732164227731E-3</v>
      </c>
      <c r="AL13" s="868">
        <f>'Fig 2.14'!AL9</f>
        <v>-9.4201353575391993E-3</v>
      </c>
      <c r="AM13" s="868">
        <f>'Fig 2.14'!AM9</f>
        <v>-9.6986321961292782E-3</v>
      </c>
      <c r="AN13" s="868">
        <f>'Fig 2.14'!AN9</f>
        <v>-9.8863555284596123E-3</v>
      </c>
      <c r="AO13" s="868">
        <f>'Fig 2.14'!AO9</f>
        <v>-1.0071494153991559E-2</v>
      </c>
      <c r="AP13" s="868">
        <f>'Fig 2.14'!AP9</f>
        <v>-1.0179139009527802E-2</v>
      </c>
      <c r="AQ13" s="868">
        <f>'Fig 2.14'!AQ9</f>
        <v>-1.0223602311291243E-2</v>
      </c>
      <c r="AR13" s="868">
        <f>'Fig 2.14'!AR9</f>
        <v>-1.0303274137542819E-2</v>
      </c>
      <c r="AS13" s="868">
        <f>'Fig 2.14'!AS9</f>
        <v>-1.0319711103107258E-2</v>
      </c>
      <c r="AT13" s="868">
        <f>'Fig 2.14'!AT9</f>
        <v>-1.0380127603851437E-2</v>
      </c>
      <c r="AU13" s="868">
        <f>'Fig 2.14'!AU9</f>
        <v>-1.0504788849388824E-2</v>
      </c>
      <c r="AV13" s="868">
        <f>'Fig 2.14'!AV9</f>
        <v>-1.0668805999014845E-2</v>
      </c>
      <c r="AW13" s="868">
        <f>'Fig 2.14'!AW9</f>
        <v>-1.0787063343352499E-2</v>
      </c>
      <c r="AX13" s="868">
        <f>'Fig 2.14'!AX9</f>
        <v>-1.0845055773287404E-2</v>
      </c>
      <c r="AY13" s="868">
        <f>'Fig 2.14'!AY9</f>
        <v>-1.0894348532043133E-2</v>
      </c>
      <c r="AZ13" s="868">
        <f>'Fig 2.14'!AZ9</f>
        <v>-1.0902840170369079E-2</v>
      </c>
      <c r="BA13" s="868">
        <f>'Fig 2.14'!BA9</f>
        <v>-1.0907595951344263E-2</v>
      </c>
      <c r="BB13" s="868">
        <f>'Fig 2.14'!BB9</f>
        <v>-1.0898368256619625E-2</v>
      </c>
      <c r="BC13" s="868">
        <f>'Fig 2.14'!BC9</f>
        <v>-1.0920765869487618E-2</v>
      </c>
      <c r="BD13" s="868">
        <f>'Fig 2.14'!BD9</f>
        <v>-1.0931332035132562E-2</v>
      </c>
      <c r="BE13" s="868">
        <f>'Fig 2.14'!BE9</f>
        <v>-1.0967084447551784E-2</v>
      </c>
      <c r="BF13" s="868">
        <f>'Fig 2.14'!BF9</f>
        <v>-1.0940274952226756E-2</v>
      </c>
      <c r="BG13" s="868">
        <f>'Fig 2.14'!BG9</f>
        <v>-1.079833014380655E-2</v>
      </c>
      <c r="BH13" s="868">
        <f>'Fig 2.14'!BH9</f>
        <v>-1.0668287770724585E-2</v>
      </c>
      <c r="BI13" s="868">
        <f>'Fig 2.14'!BI9</f>
        <v>-1.0538355511812021E-2</v>
      </c>
      <c r="BJ13" s="868">
        <f>'Fig 2.14'!BJ9</f>
        <v>-1.0362388608855556E-2</v>
      </c>
      <c r="BK13" s="868">
        <f>'Fig 2.14'!BK9</f>
        <v>-1.0201847860091647E-2</v>
      </c>
      <c r="BL13" s="868">
        <f>'Fig 2.14'!BL9</f>
        <v>-1.0043875446634761E-2</v>
      </c>
      <c r="BM13" s="868">
        <f>'Fig 2.14'!BM9</f>
        <v>-9.9121579112131271E-3</v>
      </c>
      <c r="BN13" s="868">
        <f>'Fig 2.14'!BN9</f>
        <v>-9.8158455255132528E-3</v>
      </c>
      <c r="BO13" s="868">
        <f>'Fig 2.14'!BO9</f>
        <v>-9.5760155197454466E-3</v>
      </c>
      <c r="BP13" s="868">
        <f>'Fig 2.14'!BP9</f>
        <v>-9.524463249114809E-3</v>
      </c>
      <c r="BQ13" s="868">
        <f>'Fig 2.14'!BQ9</f>
        <v>-9.5378643879343861E-3</v>
      </c>
      <c r="BR13" s="868">
        <f>'Fig 2.14'!BR9</f>
        <v>-9.5830313532612055E-3</v>
      </c>
      <c r="BS13" s="868">
        <f>'Fig 2.14'!BS9</f>
        <v>-9.6299706530307561E-3</v>
      </c>
      <c r="BT13" s="868">
        <f>'Fig 2.14'!BT9</f>
        <v>-9.6815894602319125E-3</v>
      </c>
      <c r="BU13" s="868">
        <f>'Fig 2.14'!BU9</f>
        <v>-9.7830368939899413E-3</v>
      </c>
      <c r="BV13" s="869">
        <f>'Fig 2.14'!BV9</f>
        <v>-9.9349214229648344E-3</v>
      </c>
    </row>
    <row r="14" spans="1:76" s="629" customFormat="1" ht="15.75" thickBot="1">
      <c r="B14" s="1726"/>
      <c r="C14" s="953" t="s">
        <v>281</v>
      </c>
      <c r="D14" s="871"/>
      <c r="E14" s="872"/>
      <c r="F14" s="872"/>
      <c r="G14" s="872"/>
      <c r="H14" s="872"/>
      <c r="I14" s="872"/>
      <c r="J14" s="872"/>
      <c r="K14" s="872"/>
      <c r="L14" s="872"/>
      <c r="M14" s="872"/>
      <c r="N14" s="872"/>
      <c r="O14" s="872"/>
      <c r="P14" s="872"/>
      <c r="Q14" s="872"/>
      <c r="R14" s="872"/>
      <c r="S14" s="872"/>
      <c r="T14" s="872"/>
      <c r="U14" s="872"/>
      <c r="V14" s="872">
        <v>-1.2206672876761224E-3</v>
      </c>
      <c r="W14" s="872">
        <v>-5.0393099293183114E-4</v>
      </c>
      <c r="X14" s="872">
        <v>-1.9619559074112534E-3</v>
      </c>
      <c r="Y14" s="872">
        <v>-3.0907496982511586E-3</v>
      </c>
      <c r="Z14" s="872">
        <v>-4.3081503301030978E-3</v>
      </c>
      <c r="AA14" s="872">
        <v>-5.2325650857256963E-3</v>
      </c>
      <c r="AB14" s="872">
        <v>-5.8388949907879472E-3</v>
      </c>
      <c r="AC14" s="872">
        <v>-6.7986372281986871E-3</v>
      </c>
      <c r="AD14" s="872">
        <v>-7.477081383725272E-3</v>
      </c>
      <c r="AE14" s="872">
        <v>-8.0175328477142226E-3</v>
      </c>
      <c r="AF14" s="872">
        <v>-8.597164386411258E-3</v>
      </c>
      <c r="AG14" s="872">
        <v>-9.262757723778034E-3</v>
      </c>
      <c r="AH14" s="872">
        <v>-9.7805707364043253E-3</v>
      </c>
      <c r="AI14" s="872">
        <v>-1.0277020650673539E-2</v>
      </c>
      <c r="AJ14" s="872">
        <v>-1.0777601643691502E-2</v>
      </c>
      <c r="AK14" s="872">
        <v>-1.1217957665977113E-2</v>
      </c>
      <c r="AL14" s="872">
        <v>-1.1577929187874581E-2</v>
      </c>
      <c r="AM14" s="872">
        <v>-1.1855293438884411E-2</v>
      </c>
      <c r="AN14" s="872">
        <v>-1.2034590223769534E-2</v>
      </c>
      <c r="AO14" s="872">
        <v>-1.221684581997546E-2</v>
      </c>
      <c r="AP14" s="872">
        <v>-1.2320280395797065E-2</v>
      </c>
      <c r="AQ14" s="872">
        <v>-1.234160264775187E-2</v>
      </c>
      <c r="AR14" s="872">
        <v>-1.240495543151515E-2</v>
      </c>
      <c r="AS14" s="872">
        <v>-1.2398570951399294E-2</v>
      </c>
      <c r="AT14" s="872">
        <v>-1.2432115954845405E-2</v>
      </c>
      <c r="AU14" s="872">
        <v>-1.2535623534916223E-2</v>
      </c>
      <c r="AV14" s="872">
        <v>-1.268252112575516E-2</v>
      </c>
      <c r="AW14" s="872">
        <v>-1.2782713708412883E-2</v>
      </c>
      <c r="AX14" s="872">
        <v>-1.2814075377430815E-2</v>
      </c>
      <c r="AY14" s="872">
        <v>-1.2840027730517343E-2</v>
      </c>
      <c r="AZ14" s="872">
        <v>-1.2822292919405889E-2</v>
      </c>
      <c r="BA14" s="872">
        <v>-1.2787781693524344E-2</v>
      </c>
      <c r="BB14" s="872">
        <v>-1.2751546460158721E-2</v>
      </c>
      <c r="BC14" s="872">
        <v>-1.2728630833114377E-2</v>
      </c>
      <c r="BD14" s="872">
        <v>-1.2713489761997496E-2</v>
      </c>
      <c r="BE14" s="872">
        <v>-1.2662720089649788E-2</v>
      </c>
      <c r="BF14" s="872">
        <v>-1.2629792248351092E-2</v>
      </c>
      <c r="BG14" s="872">
        <v>-1.2539146400001601E-2</v>
      </c>
      <c r="BH14" s="872">
        <v>-1.2346288299509772E-2</v>
      </c>
      <c r="BI14" s="872">
        <v>-1.2153618051562336E-2</v>
      </c>
      <c r="BJ14" s="872">
        <v>-1.1917455805326009E-2</v>
      </c>
      <c r="BK14" s="872">
        <v>-1.1695012952018783E-2</v>
      </c>
      <c r="BL14" s="872">
        <v>-1.1479437116440496E-2</v>
      </c>
      <c r="BM14" s="872">
        <v>-1.1284809402428791E-2</v>
      </c>
      <c r="BN14" s="872">
        <v>-1.1127583667385284E-2</v>
      </c>
      <c r="BO14" s="872">
        <v>-1.0818911659901148E-2</v>
      </c>
      <c r="BP14" s="872">
        <v>-1.0713393269756176E-2</v>
      </c>
      <c r="BQ14" s="872">
        <v>-1.0670819951160917E-2</v>
      </c>
      <c r="BR14" s="872">
        <v>-1.0657649317539318E-2</v>
      </c>
      <c r="BS14" s="872">
        <v>-1.0653464512919718E-2</v>
      </c>
      <c r="BT14" s="872">
        <v>-1.0654916474501784E-2</v>
      </c>
      <c r="BU14" s="872">
        <v>-1.0706097956941402E-2</v>
      </c>
      <c r="BV14" s="873">
        <v>-1.0808368475533759E-2</v>
      </c>
    </row>
    <row r="15" spans="1:76">
      <c r="B15" s="657"/>
      <c r="C15" s="658"/>
      <c r="D15" s="659"/>
      <c r="E15" s="659"/>
      <c r="F15" s="659"/>
      <c r="G15" s="659"/>
      <c r="H15" s="659"/>
      <c r="I15" s="659"/>
      <c r="J15" s="659"/>
      <c r="K15" s="659"/>
      <c r="L15" s="659"/>
      <c r="M15" s="659"/>
      <c r="N15" s="659"/>
      <c r="U15" s="954">
        <f>U11*100-U12*100</f>
        <v>0</v>
      </c>
      <c r="V15" s="954">
        <f t="shared" ref="V15:BV15" si="2">V11*100-V12*100</f>
        <v>0</v>
      </c>
      <c r="W15" s="954">
        <f t="shared" si="2"/>
        <v>9.4428885920831707E-4</v>
      </c>
      <c r="X15" s="954">
        <f t="shared" si="2"/>
        <v>1.7570930949024344E-3</v>
      </c>
      <c r="Y15" s="954">
        <f t="shared" si="2"/>
        <v>2.2225479258707326E-3</v>
      </c>
      <c r="Z15" s="954">
        <f t="shared" si="2"/>
        <v>3.8133090549517523E-3</v>
      </c>
      <c r="AA15" s="954">
        <f t="shared" si="2"/>
        <v>-5.276176594945059E-3</v>
      </c>
      <c r="AB15" s="954">
        <f t="shared" si="2"/>
        <v>7.9558652630853377E-3</v>
      </c>
      <c r="AC15" s="954">
        <f t="shared" si="2"/>
        <v>1.6785837976817319E-2</v>
      </c>
      <c r="AD15" s="954">
        <f t="shared" si="2"/>
        <v>4.694246305488281E-2</v>
      </c>
      <c r="AE15" s="954">
        <f t="shared" si="2"/>
        <v>7.899172784983155E-2</v>
      </c>
      <c r="AF15" s="954">
        <f t="shared" si="2"/>
        <v>0.11310002331312152</v>
      </c>
      <c r="AG15" s="954">
        <f t="shared" si="2"/>
        <v>0.13752194974175913</v>
      </c>
      <c r="AH15" s="954">
        <f t="shared" si="2"/>
        <v>0.15717526464856091</v>
      </c>
      <c r="AI15" s="954">
        <f t="shared" si="2"/>
        <v>0.17432727641073192</v>
      </c>
      <c r="AJ15" s="954">
        <f t="shared" si="2"/>
        <v>0.19063292534258819</v>
      </c>
      <c r="AK15" s="954">
        <f t="shared" si="2"/>
        <v>0.18819944496821775</v>
      </c>
      <c r="AL15" s="954">
        <f t="shared" si="2"/>
        <v>0.18682210808820979</v>
      </c>
      <c r="AM15" s="954">
        <f t="shared" si="2"/>
        <v>0.18486006456316673</v>
      </c>
      <c r="AN15" s="954">
        <f t="shared" si="2"/>
        <v>0.18254061992040999</v>
      </c>
      <c r="AO15" s="954">
        <f t="shared" si="2"/>
        <v>0.18115810390976628</v>
      </c>
      <c r="AP15" s="954">
        <f t="shared" si="2"/>
        <v>0.17894077442236825</v>
      </c>
      <c r="AQ15" s="954">
        <f t="shared" si="2"/>
        <v>0.17700954295215954</v>
      </c>
      <c r="AR15" s="954">
        <f t="shared" si="2"/>
        <v>0.17449084951188726</v>
      </c>
      <c r="AS15" s="954">
        <f t="shared" si="2"/>
        <v>0.17213986560502059</v>
      </c>
      <c r="AT15" s="954">
        <f t="shared" si="2"/>
        <v>0.1701648557669288</v>
      </c>
      <c r="AU15" s="954">
        <f t="shared" si="2"/>
        <v>0.1680008993137985</v>
      </c>
      <c r="AV15" s="954">
        <f t="shared" si="2"/>
        <v>0.16563902294748145</v>
      </c>
      <c r="AW15" s="954">
        <f t="shared" si="2"/>
        <v>0.16288217605423627</v>
      </c>
      <c r="AX15" s="954">
        <f t="shared" si="2"/>
        <v>0.15937208110952844</v>
      </c>
      <c r="AY15" s="954">
        <f t="shared" si="2"/>
        <v>0.15627977282318647</v>
      </c>
      <c r="AZ15" s="954">
        <f t="shared" si="2"/>
        <v>0.15315531747159586</v>
      </c>
      <c r="BA15" s="954">
        <f t="shared" si="2"/>
        <v>0.14963450940932405</v>
      </c>
      <c r="BB15" s="954">
        <f t="shared" si="2"/>
        <v>0.14510371692404211</v>
      </c>
      <c r="BC15" s="954">
        <f t="shared" si="2"/>
        <v>0.14196069877651274</v>
      </c>
      <c r="BD15" s="954">
        <f t="shared" si="2"/>
        <v>0.13893367437801252</v>
      </c>
      <c r="BE15" s="954">
        <f t="shared" si="2"/>
        <v>0.13591586435849418</v>
      </c>
      <c r="BF15" s="954">
        <f t="shared" si="2"/>
        <v>0.14440170473275543</v>
      </c>
      <c r="BG15" s="954">
        <f t="shared" si="2"/>
        <v>0.12808127494626936</v>
      </c>
      <c r="BH15" s="954">
        <f t="shared" si="2"/>
        <v>0.12846454945413488</v>
      </c>
      <c r="BI15" s="954">
        <f t="shared" si="2"/>
        <v>0.1257494359248037</v>
      </c>
      <c r="BJ15" s="954">
        <f t="shared" si="2"/>
        <v>0.12249774063860019</v>
      </c>
      <c r="BK15" s="954">
        <f t="shared" si="2"/>
        <v>0.11960525610482708</v>
      </c>
      <c r="BL15" s="954">
        <f t="shared" si="2"/>
        <v>0.11609959842926731</v>
      </c>
      <c r="BM15" s="954">
        <f t="shared" si="2"/>
        <v>0.1131888908835561</v>
      </c>
      <c r="BN15" s="954">
        <f t="shared" si="2"/>
        <v>0.11005669537887519</v>
      </c>
      <c r="BO15" s="954">
        <f t="shared" si="2"/>
        <v>0.10691532865119835</v>
      </c>
      <c r="BP15" s="954">
        <f t="shared" si="2"/>
        <v>0.10416218751585227</v>
      </c>
      <c r="BQ15" s="954">
        <f t="shared" si="2"/>
        <v>0.10150131702609611</v>
      </c>
      <c r="BR15" s="954">
        <f t="shared" si="2"/>
        <v>9.86973935664609E-2</v>
      </c>
      <c r="BS15" s="954">
        <f t="shared" si="2"/>
        <v>9.571884430708355E-2</v>
      </c>
      <c r="BT15" s="954">
        <f t="shared" si="2"/>
        <v>9.2720016504020397E-2</v>
      </c>
      <c r="BU15" s="954">
        <f t="shared" si="2"/>
        <v>8.9800540318434208E-2</v>
      </c>
      <c r="BV15" s="954">
        <f t="shared" si="2"/>
        <v>8.6867690013693766E-2</v>
      </c>
      <c r="BX15" s="955">
        <f>MAX(U15:BV15)</f>
        <v>0.19063292534258819</v>
      </c>
    </row>
    <row r="16" spans="1:76">
      <c r="B16" s="657"/>
      <c r="C16" s="658"/>
      <c r="D16" s="659"/>
      <c r="E16" s="659"/>
      <c r="F16" s="659"/>
      <c r="G16" s="659"/>
      <c r="H16" s="659"/>
      <c r="I16" s="659"/>
      <c r="J16" s="659"/>
      <c r="K16" s="659"/>
      <c r="L16" s="659"/>
      <c r="M16" s="659"/>
      <c r="N16" s="659"/>
      <c r="U16" s="954"/>
      <c r="V16" s="954"/>
      <c r="W16" s="954"/>
      <c r="X16" s="954"/>
      <c r="Y16" s="954"/>
      <c r="Z16" s="954"/>
      <c r="AA16" s="954"/>
      <c r="AB16" s="954"/>
      <c r="AC16" s="954"/>
      <c r="AD16" s="954"/>
      <c r="AE16" s="954"/>
      <c r="AF16" s="954"/>
      <c r="AG16" s="954"/>
      <c r="AH16" s="954"/>
      <c r="AI16" s="954"/>
      <c r="AJ16" s="954"/>
      <c r="AK16" s="954"/>
      <c r="AL16" s="954"/>
      <c r="AM16" s="954"/>
      <c r="AN16" s="954"/>
      <c r="AO16" s="954"/>
      <c r="AP16" s="954"/>
      <c r="AQ16" s="954"/>
      <c r="AR16" s="954"/>
      <c r="AS16" s="954"/>
      <c r="AT16" s="954"/>
      <c r="AU16" s="954"/>
      <c r="AV16" s="954"/>
      <c r="AW16" s="954"/>
      <c r="AX16" s="954"/>
      <c r="AY16" s="954"/>
      <c r="AZ16" s="954"/>
      <c r="BA16" s="954"/>
      <c r="BB16" s="954"/>
      <c r="BC16" s="954"/>
      <c r="BD16" s="954"/>
      <c r="BE16" s="954"/>
      <c r="BF16" s="954"/>
      <c r="BG16" s="954"/>
      <c r="BH16" s="954"/>
      <c r="BI16" s="954"/>
      <c r="BJ16" s="954"/>
      <c r="BK16" s="954"/>
      <c r="BL16" s="954"/>
      <c r="BM16" s="954"/>
      <c r="BN16" s="954"/>
      <c r="BO16" s="954"/>
      <c r="BP16" s="954"/>
      <c r="BQ16" s="954"/>
      <c r="BR16" s="954"/>
      <c r="BS16" s="954"/>
      <c r="BT16" s="954"/>
      <c r="BU16" s="954"/>
      <c r="BV16" s="954"/>
      <c r="BX16" s="955"/>
    </row>
    <row r="17" spans="2:76">
      <c r="B17" s="657"/>
      <c r="C17" s="658"/>
      <c r="D17" s="659"/>
      <c r="E17" s="659"/>
      <c r="F17" s="659"/>
      <c r="G17" s="659"/>
      <c r="H17" s="659"/>
      <c r="I17" s="659"/>
      <c r="J17" s="659"/>
      <c r="K17" s="659"/>
      <c r="L17" s="659"/>
      <c r="M17" s="659"/>
      <c r="N17" s="659"/>
      <c r="U17" s="954"/>
      <c r="V17" s="954"/>
      <c r="W17" s="954"/>
      <c r="X17" s="954"/>
      <c r="Y17" s="954"/>
      <c r="Z17" s="954"/>
      <c r="AA17" s="954"/>
      <c r="AB17" s="954"/>
      <c r="AC17" s="954"/>
      <c r="AD17" s="954"/>
      <c r="AE17" s="954"/>
      <c r="AF17" s="954"/>
      <c r="AG17" s="954"/>
      <c r="AH17" s="954"/>
      <c r="AI17" s="954"/>
      <c r="AJ17" s="954"/>
      <c r="AK17" s="954"/>
      <c r="AL17" s="954"/>
      <c r="AM17" s="954"/>
      <c r="AN17" s="954"/>
      <c r="AO17" s="954"/>
      <c r="AP17" s="954"/>
      <c r="AQ17" s="954"/>
      <c r="AR17" s="954"/>
      <c r="AS17" s="954"/>
      <c r="AT17" s="954"/>
      <c r="AU17" s="954"/>
      <c r="AV17" s="954"/>
      <c r="AW17" s="954"/>
      <c r="AX17" s="954"/>
      <c r="AY17" s="954"/>
      <c r="AZ17" s="954"/>
      <c r="BA17" s="954"/>
      <c r="BB17" s="954"/>
      <c r="BC17" s="954"/>
      <c r="BD17" s="954"/>
      <c r="BE17" s="954"/>
      <c r="BF17" s="954"/>
      <c r="BG17" s="954"/>
      <c r="BH17" s="954"/>
      <c r="BI17" s="954"/>
      <c r="BJ17" s="954"/>
      <c r="BK17" s="954"/>
      <c r="BL17" s="954"/>
      <c r="BM17" s="954"/>
      <c r="BN17" s="954"/>
      <c r="BO17" s="954"/>
      <c r="BP17" s="954"/>
      <c r="BQ17" s="954"/>
      <c r="BR17" s="954"/>
      <c r="BS17" s="954"/>
      <c r="BT17" s="954"/>
      <c r="BU17" s="954"/>
      <c r="BV17" s="954"/>
      <c r="BX17" s="955"/>
    </row>
    <row r="18" spans="2:76">
      <c r="U18" s="954">
        <f>U14*100-U13*100</f>
        <v>0</v>
      </c>
      <c r="V18" s="954">
        <f t="shared" ref="V18:BV18" si="3">V14*100-V13*100</f>
        <v>0</v>
      </c>
      <c r="W18" s="954">
        <f t="shared" si="3"/>
        <v>9.4428885920831707E-4</v>
      </c>
      <c r="X18" s="954">
        <f t="shared" si="3"/>
        <v>1.7570930949024344E-3</v>
      </c>
      <c r="Y18" s="954">
        <f t="shared" si="3"/>
        <v>2.22254792587534E-3</v>
      </c>
      <c r="Z18" s="954">
        <f t="shared" si="3"/>
        <v>2.7061825311721077E-3</v>
      </c>
      <c r="AA18" s="954">
        <f t="shared" si="3"/>
        <v>-9.8014383667756055E-3</v>
      </c>
      <c r="AB18" s="954">
        <f t="shared" si="3"/>
        <v>-3.8852306527641489E-2</v>
      </c>
      <c r="AC18" s="954">
        <f t="shared" si="3"/>
        <v>-6.7582937384186192E-2</v>
      </c>
      <c r="AD18" s="954">
        <f t="shared" si="3"/>
        <v>-8.5560040024566963E-2</v>
      </c>
      <c r="AE18" s="954">
        <f t="shared" si="3"/>
        <v>-0.1015102072799462</v>
      </c>
      <c r="AF18" s="954">
        <f t="shared" si="3"/>
        <v>-0.11571833280990473</v>
      </c>
      <c r="AG18" s="954">
        <f t="shared" si="3"/>
        <v>-0.13764012127543379</v>
      </c>
      <c r="AH18" s="954">
        <f t="shared" si="3"/>
        <v>-0.16315925196983905</v>
      </c>
      <c r="AI18" s="954">
        <f t="shared" si="3"/>
        <v>-0.18917498965088264</v>
      </c>
      <c r="AJ18" s="954">
        <f t="shared" si="3"/>
        <v>-0.21495373335842571</v>
      </c>
      <c r="AK18" s="954">
        <f t="shared" si="3"/>
        <v>-0.21562844495543387</v>
      </c>
      <c r="AL18" s="954">
        <f t="shared" si="3"/>
        <v>-0.21577938303353816</v>
      </c>
      <c r="AM18" s="954">
        <f t="shared" si="3"/>
        <v>-0.21566612427551335</v>
      </c>
      <c r="AN18" s="954">
        <f t="shared" si="3"/>
        <v>-0.21482346953099218</v>
      </c>
      <c r="AO18" s="954">
        <f t="shared" si="3"/>
        <v>-0.21453516659838989</v>
      </c>
      <c r="AP18" s="954">
        <f t="shared" si="3"/>
        <v>-0.2141141386269263</v>
      </c>
      <c r="AQ18" s="954">
        <f t="shared" si="3"/>
        <v>-0.21180003364606281</v>
      </c>
      <c r="AR18" s="954">
        <f t="shared" si="3"/>
        <v>-0.21016812939723306</v>
      </c>
      <c r="AS18" s="954">
        <f t="shared" si="3"/>
        <v>-0.20788598482920362</v>
      </c>
      <c r="AT18" s="954">
        <f t="shared" si="3"/>
        <v>-0.20519883509939674</v>
      </c>
      <c r="AU18" s="954">
        <f t="shared" si="3"/>
        <v>-0.20308346855273984</v>
      </c>
      <c r="AV18" s="954">
        <f t="shared" si="3"/>
        <v>-0.20137151267403142</v>
      </c>
      <c r="AW18" s="954">
        <f t="shared" si="3"/>
        <v>-0.19956503650603841</v>
      </c>
      <c r="AX18" s="954">
        <f t="shared" si="3"/>
        <v>-0.19690196041434116</v>
      </c>
      <c r="AY18" s="954">
        <f t="shared" si="3"/>
        <v>-0.19456791984742083</v>
      </c>
      <c r="AZ18" s="954">
        <f t="shared" si="3"/>
        <v>-0.19194527490368096</v>
      </c>
      <c r="BA18" s="954">
        <f t="shared" si="3"/>
        <v>-0.18801857421800805</v>
      </c>
      <c r="BB18" s="954">
        <f t="shared" si="3"/>
        <v>-0.18531782035390942</v>
      </c>
      <c r="BC18" s="954">
        <f t="shared" si="3"/>
        <v>-0.18078649636267596</v>
      </c>
      <c r="BD18" s="954">
        <f t="shared" si="3"/>
        <v>-0.17821577268649347</v>
      </c>
      <c r="BE18" s="954">
        <f t="shared" si="3"/>
        <v>-0.16956356420980034</v>
      </c>
      <c r="BF18" s="954">
        <f t="shared" si="3"/>
        <v>-0.16895172961243365</v>
      </c>
      <c r="BG18" s="954">
        <f t="shared" si="3"/>
        <v>-0.17408162561950502</v>
      </c>
      <c r="BH18" s="954">
        <f t="shared" si="3"/>
        <v>-0.16780005287851862</v>
      </c>
      <c r="BI18" s="954">
        <f t="shared" si="3"/>
        <v>-0.16152625397503151</v>
      </c>
      <c r="BJ18" s="954">
        <f t="shared" si="3"/>
        <v>-0.15550671964704521</v>
      </c>
      <c r="BK18" s="954">
        <f t="shared" si="3"/>
        <v>-0.14931650919271355</v>
      </c>
      <c r="BL18" s="954">
        <f t="shared" si="3"/>
        <v>-0.14355616698057361</v>
      </c>
      <c r="BM18" s="954">
        <f t="shared" si="3"/>
        <v>-0.13726514912156651</v>
      </c>
      <c r="BN18" s="954">
        <f t="shared" si="3"/>
        <v>-0.13117381418720309</v>
      </c>
      <c r="BO18" s="954">
        <f t="shared" si="3"/>
        <v>-0.12428961401557004</v>
      </c>
      <c r="BP18" s="954">
        <f t="shared" si="3"/>
        <v>-0.11889300206413655</v>
      </c>
      <c r="BQ18" s="954">
        <f t="shared" si="3"/>
        <v>-0.11329555632265309</v>
      </c>
      <c r="BR18" s="954">
        <f t="shared" si="3"/>
        <v>-0.10746179642781117</v>
      </c>
      <c r="BS18" s="954">
        <f t="shared" si="3"/>
        <v>-0.10234938598889631</v>
      </c>
      <c r="BT18" s="954">
        <f t="shared" si="3"/>
        <v>-9.7332701426987134E-2</v>
      </c>
      <c r="BU18" s="954">
        <f t="shared" si="3"/>
        <v>-9.2306106295146129E-2</v>
      </c>
      <c r="BV18" s="954">
        <f t="shared" si="3"/>
        <v>-8.7344705256892419E-2</v>
      </c>
      <c r="BX18" s="955">
        <f>MIN(U18:BV18)</f>
        <v>-0.21577938303353816</v>
      </c>
    </row>
    <row r="19" spans="2:76">
      <c r="U19" s="954"/>
      <c r="V19" s="954"/>
      <c r="W19" s="954"/>
      <c r="X19" s="954"/>
      <c r="Y19" s="954"/>
      <c r="Z19" s="954"/>
      <c r="AA19" s="954"/>
      <c r="AB19" s="954"/>
      <c r="AC19" s="954"/>
      <c r="AD19" s="954"/>
      <c r="AE19" s="954"/>
      <c r="AF19" s="954"/>
      <c r="AG19" s="954"/>
      <c r="AH19" s="954"/>
      <c r="AI19" s="954"/>
      <c r="AJ19" s="954"/>
      <c r="AK19" s="954"/>
      <c r="AL19" s="954"/>
      <c r="AM19" s="954"/>
      <c r="AN19" s="954"/>
      <c r="AO19" s="954"/>
      <c r="AP19" s="954"/>
      <c r="AQ19" s="954"/>
      <c r="AR19" s="954"/>
      <c r="AS19" s="954"/>
      <c r="AT19" s="954"/>
      <c r="AU19" s="954"/>
      <c r="AV19" s="954"/>
      <c r="AW19" s="954"/>
      <c r="AX19" s="954"/>
      <c r="AY19" s="954"/>
      <c r="AZ19" s="954"/>
      <c r="BA19" s="954"/>
      <c r="BB19" s="954"/>
      <c r="BC19" s="954"/>
      <c r="BD19" s="954"/>
      <c r="BE19" s="954"/>
      <c r="BF19" s="954"/>
      <c r="BG19" s="954"/>
      <c r="BH19" s="954"/>
      <c r="BI19" s="954"/>
      <c r="BJ19" s="954"/>
      <c r="BK19" s="954"/>
      <c r="BL19" s="954"/>
      <c r="BM19" s="954"/>
      <c r="BN19" s="954"/>
      <c r="BO19" s="954"/>
      <c r="BP19" s="954"/>
      <c r="BQ19" s="954"/>
      <c r="BR19" s="954"/>
      <c r="BS19" s="954"/>
      <c r="BT19" s="954"/>
      <c r="BU19" s="954"/>
      <c r="BV19" s="954"/>
      <c r="BX19" s="955"/>
    </row>
    <row r="20" spans="2:76">
      <c r="U20" s="954"/>
      <c r="V20" s="954"/>
      <c r="W20" s="954"/>
      <c r="X20" s="954"/>
      <c r="Y20" s="954"/>
      <c r="Z20" s="954"/>
      <c r="AA20" s="954"/>
      <c r="AB20" s="954"/>
      <c r="AC20" s="954"/>
      <c r="AD20" s="954"/>
      <c r="AE20" s="954"/>
      <c r="AF20" s="954"/>
      <c r="AG20" s="954"/>
      <c r="AH20" s="954"/>
      <c r="AI20" s="954"/>
      <c r="AJ20" s="954"/>
      <c r="AK20" s="954"/>
      <c r="AL20" s="954"/>
      <c r="AM20" s="954"/>
      <c r="AN20" s="954"/>
      <c r="AO20" s="954"/>
      <c r="AP20" s="954"/>
      <c r="AQ20" s="954"/>
      <c r="AR20" s="954"/>
      <c r="AS20" s="954"/>
      <c r="AT20" s="954"/>
      <c r="AU20" s="954"/>
      <c r="AV20" s="954"/>
      <c r="AW20" s="954"/>
      <c r="AX20" s="954"/>
      <c r="AY20" s="954"/>
      <c r="AZ20" s="954"/>
      <c r="BA20" s="954"/>
      <c r="BB20" s="954"/>
      <c r="BC20" s="954"/>
      <c r="BD20" s="954"/>
      <c r="BE20" s="954"/>
      <c r="BF20" s="954"/>
      <c r="BG20" s="954"/>
      <c r="BH20" s="954"/>
      <c r="BI20" s="954"/>
      <c r="BJ20" s="954"/>
      <c r="BK20" s="954"/>
      <c r="BL20" s="954"/>
      <c r="BM20" s="954"/>
      <c r="BN20" s="954"/>
      <c r="BO20" s="954"/>
      <c r="BP20" s="954"/>
      <c r="BQ20" s="954"/>
      <c r="BR20" s="954"/>
      <c r="BS20" s="954"/>
      <c r="BT20" s="954"/>
      <c r="BU20" s="954"/>
      <c r="BV20" s="954"/>
      <c r="BX20" s="955"/>
    </row>
    <row r="34" ht="18" customHeight="1"/>
  </sheetData>
  <mergeCells count="2">
    <mergeCell ref="B5:B9"/>
    <mergeCell ref="B10:B14"/>
  </mergeCells>
  <pageMargins left="0.7" right="0.7" top="0.75" bottom="0.75" header="0.3" footer="0.3"/>
  <pageSetup paperSize="9" orientation="portrait"/>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BX30"/>
  <sheetViews>
    <sheetView workbookViewId="0">
      <selection activeCell="B15" sqref="B15"/>
    </sheetView>
  </sheetViews>
  <sheetFormatPr baseColWidth="10" defaultColWidth="10.85546875" defaultRowHeight="15"/>
  <cols>
    <col min="1" max="1" width="10.85546875" style="627"/>
    <col min="2" max="2" width="17.42578125" style="627" customWidth="1"/>
    <col min="3" max="3" width="27.42578125" style="627" customWidth="1"/>
    <col min="4" max="16384" width="10.85546875" style="627"/>
  </cols>
  <sheetData>
    <row r="1" spans="1:76" ht="15.75">
      <c r="A1" s="612" t="s">
        <v>283</v>
      </c>
    </row>
    <row r="2" spans="1:76" ht="15.75">
      <c r="B2" s="628"/>
      <c r="V2" s="662" t="e">
        <f>#REF!-#REF!</f>
        <v>#REF!</v>
      </c>
      <c r="W2" s="662" t="e">
        <f>#REF!-#REF!</f>
        <v>#REF!</v>
      </c>
      <c r="X2" s="662" t="e">
        <f>#REF!-#REF!</f>
        <v>#REF!</v>
      </c>
      <c r="Y2" s="662" t="e">
        <f>#REF!-#REF!</f>
        <v>#REF!</v>
      </c>
      <c r="Z2" s="662" t="e">
        <f>#REF!-#REF!</f>
        <v>#REF!</v>
      </c>
      <c r="AA2" s="662" t="e">
        <f>#REF!-#REF!</f>
        <v>#REF!</v>
      </c>
      <c r="AB2" s="662" t="e">
        <f>#REF!-#REF!</f>
        <v>#REF!</v>
      </c>
      <c r="AC2" s="662" t="e">
        <f>#REF!-#REF!</f>
        <v>#REF!</v>
      </c>
      <c r="AD2" s="662" t="e">
        <f>#REF!-#REF!</f>
        <v>#REF!</v>
      </c>
      <c r="AE2" s="662" t="e">
        <f>#REF!-#REF!</f>
        <v>#REF!</v>
      </c>
      <c r="AF2" s="662" t="e">
        <f>#REF!-#REF!</f>
        <v>#REF!</v>
      </c>
      <c r="AG2" s="662" t="e">
        <f>#REF!-#REF!</f>
        <v>#REF!</v>
      </c>
      <c r="AH2" s="662" t="e">
        <f>#REF!-#REF!</f>
        <v>#REF!</v>
      </c>
      <c r="AI2" s="662" t="e">
        <f>#REF!-#REF!</f>
        <v>#REF!</v>
      </c>
      <c r="AJ2" s="662" t="e">
        <f>#REF!-#REF!</f>
        <v>#REF!</v>
      </c>
      <c r="AK2" s="662" t="e">
        <f>#REF!-#REF!</f>
        <v>#REF!</v>
      </c>
      <c r="AL2" s="662" t="e">
        <f>#REF!-#REF!</f>
        <v>#REF!</v>
      </c>
      <c r="AM2" s="662" t="e">
        <f>#REF!-#REF!</f>
        <v>#REF!</v>
      </c>
      <c r="AN2" s="662" t="e">
        <f>#REF!-#REF!</f>
        <v>#REF!</v>
      </c>
      <c r="AO2" s="662" t="e">
        <f>#REF!-#REF!</f>
        <v>#REF!</v>
      </c>
      <c r="AP2" s="662" t="e">
        <f>#REF!-#REF!</f>
        <v>#REF!</v>
      </c>
      <c r="AQ2" s="662" t="e">
        <f>#REF!-#REF!</f>
        <v>#REF!</v>
      </c>
      <c r="AR2" s="662" t="e">
        <f>#REF!-#REF!</f>
        <v>#REF!</v>
      </c>
      <c r="AS2" s="662" t="e">
        <f>#REF!-#REF!</f>
        <v>#REF!</v>
      </c>
      <c r="AT2" s="662" t="e">
        <f>#REF!-#REF!</f>
        <v>#REF!</v>
      </c>
      <c r="AU2" s="662" t="e">
        <f>#REF!-#REF!</f>
        <v>#REF!</v>
      </c>
      <c r="AV2" s="662" t="e">
        <f>#REF!-#REF!</f>
        <v>#REF!</v>
      </c>
      <c r="AW2" s="662" t="e">
        <f>#REF!-#REF!</f>
        <v>#REF!</v>
      </c>
      <c r="AX2" s="662" t="e">
        <f>#REF!-#REF!</f>
        <v>#REF!</v>
      </c>
      <c r="AY2" s="662" t="e">
        <f>#REF!-#REF!</f>
        <v>#REF!</v>
      </c>
      <c r="AZ2" s="662" t="e">
        <f>#REF!-#REF!</f>
        <v>#REF!</v>
      </c>
      <c r="BA2" s="662" t="e">
        <f>#REF!-#REF!</f>
        <v>#REF!</v>
      </c>
      <c r="BB2" s="662" t="e">
        <f>#REF!-#REF!</f>
        <v>#REF!</v>
      </c>
      <c r="BC2" s="662" t="e">
        <f>#REF!-#REF!</f>
        <v>#REF!</v>
      </c>
      <c r="BD2" s="662" t="e">
        <f>#REF!-#REF!</f>
        <v>#REF!</v>
      </c>
      <c r="BE2" s="662" t="e">
        <f>#REF!-#REF!</f>
        <v>#REF!</v>
      </c>
      <c r="BF2" s="662" t="e">
        <f>#REF!-#REF!</f>
        <v>#REF!</v>
      </c>
      <c r="BG2" s="662" t="e">
        <f>#REF!-#REF!</f>
        <v>#REF!</v>
      </c>
      <c r="BH2" s="662" t="e">
        <f>#REF!-#REF!</f>
        <v>#REF!</v>
      </c>
      <c r="BI2" s="662" t="e">
        <f>#REF!-#REF!</f>
        <v>#REF!</v>
      </c>
      <c r="BJ2" s="662" t="e">
        <f>#REF!-#REF!</f>
        <v>#REF!</v>
      </c>
      <c r="BK2" s="662" t="e">
        <f>#REF!-#REF!</f>
        <v>#REF!</v>
      </c>
      <c r="BL2" s="662" t="e">
        <f>#REF!-#REF!</f>
        <v>#REF!</v>
      </c>
      <c r="BM2" s="662" t="e">
        <f>#REF!-#REF!</f>
        <v>#REF!</v>
      </c>
      <c r="BN2" s="662" t="e">
        <f>#REF!-#REF!</f>
        <v>#REF!</v>
      </c>
      <c r="BO2" s="662" t="e">
        <f>#REF!-#REF!</f>
        <v>#REF!</v>
      </c>
      <c r="BP2" s="662" t="e">
        <f>#REF!-#REF!</f>
        <v>#REF!</v>
      </c>
      <c r="BQ2" s="662" t="e">
        <f>#REF!-#REF!</f>
        <v>#REF!</v>
      </c>
      <c r="BR2" s="662" t="e">
        <f>#REF!-#REF!</f>
        <v>#REF!</v>
      </c>
      <c r="BS2" s="662" t="e">
        <f>#REF!-#REF!</f>
        <v>#REF!</v>
      </c>
      <c r="BT2" s="662" t="e">
        <f>#REF!-#REF!</f>
        <v>#REF!</v>
      </c>
      <c r="BU2" s="662" t="e">
        <f>#REF!-#REF!</f>
        <v>#REF!</v>
      </c>
      <c r="BV2" s="662" t="e">
        <f>#REF!-#REF!</f>
        <v>#REF!</v>
      </c>
    </row>
    <row r="3" spans="1:76" s="629" customFormat="1" ht="15.75" thickBot="1">
      <c r="C3" s="630"/>
      <c r="V3" s="631" t="e">
        <f>#REF!-#REF!</f>
        <v>#REF!</v>
      </c>
      <c r="W3" s="631" t="e">
        <f>#REF!-#REF!</f>
        <v>#REF!</v>
      </c>
      <c r="X3" s="631" t="e">
        <f>#REF!-#REF!</f>
        <v>#REF!</v>
      </c>
      <c r="Y3" s="631" t="e">
        <f>#REF!-#REF!</f>
        <v>#REF!</v>
      </c>
      <c r="Z3" s="631" t="e">
        <f>#REF!-#REF!</f>
        <v>#REF!</v>
      </c>
      <c r="AA3" s="631" t="e">
        <f>#REF!-#REF!</f>
        <v>#REF!</v>
      </c>
      <c r="AB3" s="631" t="e">
        <f>#REF!-#REF!</f>
        <v>#REF!</v>
      </c>
      <c r="AC3" s="631" t="e">
        <f>#REF!-#REF!</f>
        <v>#REF!</v>
      </c>
      <c r="AD3" s="631" t="e">
        <f>#REF!-#REF!</f>
        <v>#REF!</v>
      </c>
      <c r="AE3" s="631" t="e">
        <f>#REF!-#REF!</f>
        <v>#REF!</v>
      </c>
      <c r="AF3" s="631" t="e">
        <f>#REF!-#REF!</f>
        <v>#REF!</v>
      </c>
      <c r="AG3" s="631" t="e">
        <f>#REF!-#REF!</f>
        <v>#REF!</v>
      </c>
      <c r="AH3" s="631" t="e">
        <f>#REF!-#REF!</f>
        <v>#REF!</v>
      </c>
      <c r="AI3" s="631" t="e">
        <f>#REF!-#REF!</f>
        <v>#REF!</v>
      </c>
      <c r="AJ3" s="631" t="e">
        <f>#REF!-#REF!</f>
        <v>#REF!</v>
      </c>
      <c r="AK3" s="631" t="e">
        <f>#REF!-#REF!</f>
        <v>#REF!</v>
      </c>
      <c r="AL3" s="631" t="e">
        <f>#REF!-#REF!</f>
        <v>#REF!</v>
      </c>
      <c r="AM3" s="631" t="e">
        <f>#REF!-#REF!</f>
        <v>#REF!</v>
      </c>
      <c r="AN3" s="631" t="e">
        <f>#REF!-#REF!</f>
        <v>#REF!</v>
      </c>
      <c r="AO3" s="631" t="e">
        <f>#REF!-#REF!</f>
        <v>#REF!</v>
      </c>
      <c r="AP3" s="631" t="e">
        <f>#REF!-#REF!</f>
        <v>#REF!</v>
      </c>
      <c r="AQ3" s="631" t="e">
        <f>#REF!-#REF!</f>
        <v>#REF!</v>
      </c>
      <c r="AR3" s="631" t="e">
        <f>#REF!-#REF!</f>
        <v>#REF!</v>
      </c>
      <c r="AS3" s="631" t="e">
        <f>#REF!-#REF!</f>
        <v>#REF!</v>
      </c>
      <c r="AT3" s="631" t="e">
        <f>#REF!-#REF!</f>
        <v>#REF!</v>
      </c>
      <c r="AU3" s="631" t="e">
        <f>#REF!-#REF!</f>
        <v>#REF!</v>
      </c>
      <c r="AV3" s="631" t="e">
        <f>#REF!-#REF!</f>
        <v>#REF!</v>
      </c>
      <c r="AW3" s="631" t="e">
        <f>#REF!-#REF!</f>
        <v>#REF!</v>
      </c>
      <c r="AX3" s="631" t="e">
        <f>#REF!-#REF!</f>
        <v>#REF!</v>
      </c>
      <c r="AY3" s="631" t="e">
        <f>#REF!-#REF!</f>
        <v>#REF!</v>
      </c>
      <c r="AZ3" s="631" t="e">
        <f>#REF!-#REF!</f>
        <v>#REF!</v>
      </c>
      <c r="BA3" s="631" t="e">
        <f>#REF!-#REF!</f>
        <v>#REF!</v>
      </c>
      <c r="BB3" s="631" t="e">
        <f>#REF!-#REF!</f>
        <v>#REF!</v>
      </c>
      <c r="BC3" s="631" t="e">
        <f>#REF!-#REF!</f>
        <v>#REF!</v>
      </c>
      <c r="BD3" s="631" t="e">
        <f>#REF!-#REF!</f>
        <v>#REF!</v>
      </c>
      <c r="BE3" s="631" t="e">
        <f>#REF!-#REF!</f>
        <v>#REF!</v>
      </c>
      <c r="BF3" s="631" t="e">
        <f>#REF!-#REF!</f>
        <v>#REF!</v>
      </c>
      <c r="BG3" s="631" t="e">
        <f>#REF!-#REF!</f>
        <v>#REF!</v>
      </c>
      <c r="BH3" s="631" t="e">
        <f>#REF!-#REF!</f>
        <v>#REF!</v>
      </c>
      <c r="BI3" s="631" t="e">
        <f>#REF!-#REF!</f>
        <v>#REF!</v>
      </c>
      <c r="BJ3" s="631" t="e">
        <f>#REF!-#REF!</f>
        <v>#REF!</v>
      </c>
      <c r="BK3" s="631" t="e">
        <f>#REF!-#REF!</f>
        <v>#REF!</v>
      </c>
      <c r="BL3" s="631" t="e">
        <f>#REF!-#REF!</f>
        <v>#REF!</v>
      </c>
      <c r="BM3" s="631" t="e">
        <f>#REF!-#REF!</f>
        <v>#REF!</v>
      </c>
      <c r="BN3" s="631" t="e">
        <f>#REF!-#REF!</f>
        <v>#REF!</v>
      </c>
      <c r="BO3" s="631" t="e">
        <f>#REF!-#REF!</f>
        <v>#REF!</v>
      </c>
      <c r="BP3" s="631" t="e">
        <f>#REF!-#REF!</f>
        <v>#REF!</v>
      </c>
      <c r="BQ3" s="631" t="e">
        <f>#REF!-#REF!</f>
        <v>#REF!</v>
      </c>
      <c r="BR3" s="631" t="e">
        <f>#REF!-#REF!</f>
        <v>#REF!</v>
      </c>
      <c r="BS3" s="631" t="e">
        <f>#REF!-#REF!</f>
        <v>#REF!</v>
      </c>
      <c r="BT3" s="631" t="e">
        <f>#REF!-#REF!</f>
        <v>#REF!</v>
      </c>
      <c r="BU3" s="631" t="e">
        <f>#REF!-#REF!</f>
        <v>#REF!</v>
      </c>
      <c r="BV3" s="631" t="e">
        <f>#REF!-#REF!</f>
        <v>#REF!</v>
      </c>
    </row>
    <row r="4" spans="1:76" s="629" customFormat="1" ht="15.75" thickBot="1">
      <c r="B4" s="902"/>
      <c r="C4" s="903"/>
      <c r="D4" s="675">
        <v>2000</v>
      </c>
      <c r="E4" s="852">
        <v>2001</v>
      </c>
      <c r="F4" s="852">
        <v>2002</v>
      </c>
      <c r="G4" s="852">
        <v>2003</v>
      </c>
      <c r="H4" s="852">
        <v>2004</v>
      </c>
      <c r="I4" s="852">
        <v>2005</v>
      </c>
      <c r="J4" s="852">
        <v>2006</v>
      </c>
      <c r="K4" s="852">
        <v>2007</v>
      </c>
      <c r="L4" s="852">
        <v>2008</v>
      </c>
      <c r="M4" s="852">
        <v>2009</v>
      </c>
      <c r="N4" s="852">
        <v>2010</v>
      </c>
      <c r="O4" s="852">
        <v>2011</v>
      </c>
      <c r="P4" s="852">
        <v>2012</v>
      </c>
      <c r="Q4" s="852">
        <v>2013</v>
      </c>
      <c r="R4" s="852">
        <v>2014</v>
      </c>
      <c r="S4" s="852">
        <v>2015</v>
      </c>
      <c r="T4" s="852">
        <v>2016</v>
      </c>
      <c r="U4" s="852">
        <v>2017</v>
      </c>
      <c r="V4" s="852">
        <v>2018</v>
      </c>
      <c r="W4" s="852">
        <v>2019</v>
      </c>
      <c r="X4" s="852">
        <v>2020</v>
      </c>
      <c r="Y4" s="852">
        <v>2021</v>
      </c>
      <c r="Z4" s="852">
        <v>2022</v>
      </c>
      <c r="AA4" s="852">
        <v>2023</v>
      </c>
      <c r="AB4" s="852">
        <v>2024</v>
      </c>
      <c r="AC4" s="852">
        <v>2025</v>
      </c>
      <c r="AD4" s="852">
        <v>2026</v>
      </c>
      <c r="AE4" s="852">
        <v>2027</v>
      </c>
      <c r="AF4" s="852">
        <v>2028</v>
      </c>
      <c r="AG4" s="852">
        <v>2029</v>
      </c>
      <c r="AH4" s="852">
        <v>2030</v>
      </c>
      <c r="AI4" s="852">
        <v>2031</v>
      </c>
      <c r="AJ4" s="852">
        <v>2032</v>
      </c>
      <c r="AK4" s="852">
        <v>2033</v>
      </c>
      <c r="AL4" s="852">
        <v>2034</v>
      </c>
      <c r="AM4" s="852">
        <v>2035</v>
      </c>
      <c r="AN4" s="852">
        <v>2036</v>
      </c>
      <c r="AO4" s="852">
        <v>2037</v>
      </c>
      <c r="AP4" s="852">
        <v>2038</v>
      </c>
      <c r="AQ4" s="852">
        <v>2039</v>
      </c>
      <c r="AR4" s="852">
        <v>2040</v>
      </c>
      <c r="AS4" s="852">
        <v>2041</v>
      </c>
      <c r="AT4" s="852">
        <v>2042</v>
      </c>
      <c r="AU4" s="852">
        <v>2043</v>
      </c>
      <c r="AV4" s="852">
        <v>2044</v>
      </c>
      <c r="AW4" s="852">
        <v>2045</v>
      </c>
      <c r="AX4" s="852">
        <v>2046</v>
      </c>
      <c r="AY4" s="852">
        <v>2047</v>
      </c>
      <c r="AZ4" s="852">
        <v>2048</v>
      </c>
      <c r="BA4" s="852">
        <v>2049</v>
      </c>
      <c r="BB4" s="852">
        <v>2050</v>
      </c>
      <c r="BC4" s="852">
        <v>2051</v>
      </c>
      <c r="BD4" s="852">
        <v>2052</v>
      </c>
      <c r="BE4" s="852">
        <v>2053</v>
      </c>
      <c r="BF4" s="852">
        <v>2054</v>
      </c>
      <c r="BG4" s="852">
        <v>2055</v>
      </c>
      <c r="BH4" s="852">
        <v>2056</v>
      </c>
      <c r="BI4" s="852">
        <v>2057</v>
      </c>
      <c r="BJ4" s="852">
        <v>2058</v>
      </c>
      <c r="BK4" s="852">
        <v>2059</v>
      </c>
      <c r="BL4" s="852">
        <v>2060</v>
      </c>
      <c r="BM4" s="852">
        <v>2061</v>
      </c>
      <c r="BN4" s="852">
        <v>2062</v>
      </c>
      <c r="BO4" s="852">
        <v>2063</v>
      </c>
      <c r="BP4" s="852">
        <v>2064</v>
      </c>
      <c r="BQ4" s="852">
        <v>2065</v>
      </c>
      <c r="BR4" s="852">
        <v>2066</v>
      </c>
      <c r="BS4" s="852">
        <v>2067</v>
      </c>
      <c r="BT4" s="852">
        <v>2068</v>
      </c>
      <c r="BU4" s="852">
        <v>2069</v>
      </c>
      <c r="BV4" s="676">
        <v>2070</v>
      </c>
    </row>
    <row r="5" spans="1:76" s="629" customFormat="1" ht="15" customHeight="1">
      <c r="B5" s="1724" t="s">
        <v>282</v>
      </c>
      <c r="C5" s="677" t="s">
        <v>277</v>
      </c>
      <c r="D5" s="863"/>
      <c r="E5" s="864"/>
      <c r="F5" s="864">
        <f>'Fig 2.14'!F5</f>
        <v>2.7018416178611012E-3</v>
      </c>
      <c r="G5" s="864">
        <f>'Fig 2.14'!G5</f>
        <v>4.5956945232301242E-3</v>
      </c>
      <c r="H5" s="864">
        <f>'Fig 2.14'!H5</f>
        <v>3.9095680690328181E-3</v>
      </c>
      <c r="I5" s="864">
        <f>'Fig 2.14'!I5</f>
        <v>1.5309334652850886E-3</v>
      </c>
      <c r="J5" s="864">
        <f>'Fig 2.14'!J5</f>
        <v>1.721061946795743E-3</v>
      </c>
      <c r="K5" s="864">
        <f>'Fig 2.14'!K5</f>
        <v>6.4736764513660997E-4</v>
      </c>
      <c r="L5" s="864">
        <f>'Fig 2.14'!L5</f>
        <v>-5.3148491740487303E-4</v>
      </c>
      <c r="M5" s="864">
        <f>'Fig 2.14'!M5</f>
        <v>-4.7931703814442471E-3</v>
      </c>
      <c r="N5" s="864">
        <f>'Fig 2.14'!N5</f>
        <v>-7.2341462956013753E-3</v>
      </c>
      <c r="O5" s="864">
        <f>'Fig 2.14'!O5</f>
        <v>-6.6392713865193959E-3</v>
      </c>
      <c r="P5" s="864">
        <f>'Fig 2.14'!P5</f>
        <v>-6.47738719487485E-3</v>
      </c>
      <c r="Q5" s="864">
        <f>'Fig 2.14'!Q5</f>
        <v>-3.6327762708350032E-3</v>
      </c>
      <c r="R5" s="864">
        <f>'Fig 2.14'!R5</f>
        <v>-2.8044859844618434E-3</v>
      </c>
      <c r="S5" s="864">
        <f>'Fig 2.14'!S5</f>
        <v>-2.2223575760410208E-3</v>
      </c>
      <c r="T5" s="864">
        <f>'Fig 2.14'!T5</f>
        <v>-1.7756849624311689E-3</v>
      </c>
      <c r="U5" s="864">
        <f>'Fig 2.14'!U5</f>
        <v>-4.6169314941102435E-4</v>
      </c>
      <c r="V5" s="864">
        <f>'Fig 2.14'!V5</f>
        <v>-1.2206672876761224E-3</v>
      </c>
      <c r="W5" s="864"/>
      <c r="X5" s="864"/>
      <c r="Y5" s="864"/>
      <c r="Z5" s="864"/>
      <c r="AA5" s="864"/>
      <c r="AB5" s="864"/>
      <c r="AC5" s="864"/>
      <c r="AD5" s="864"/>
      <c r="AE5" s="864"/>
      <c r="AF5" s="864"/>
      <c r="AG5" s="864"/>
      <c r="AH5" s="864"/>
      <c r="AI5" s="864"/>
      <c r="AJ5" s="864"/>
      <c r="AK5" s="864"/>
      <c r="AL5" s="864"/>
      <c r="AM5" s="864"/>
      <c r="AN5" s="864"/>
      <c r="AO5" s="864"/>
      <c r="AP5" s="864"/>
      <c r="AQ5" s="864"/>
      <c r="AR5" s="864"/>
      <c r="AS5" s="864"/>
      <c r="AT5" s="864"/>
      <c r="AU5" s="864"/>
      <c r="AV5" s="864"/>
      <c r="AW5" s="864"/>
      <c r="AX5" s="864"/>
      <c r="AY5" s="864"/>
      <c r="AZ5" s="864"/>
      <c r="BA5" s="864"/>
      <c r="BB5" s="864"/>
      <c r="BC5" s="864"/>
      <c r="BD5" s="864"/>
      <c r="BE5" s="864"/>
      <c r="BF5" s="864"/>
      <c r="BG5" s="864"/>
      <c r="BH5" s="864"/>
      <c r="BI5" s="864"/>
      <c r="BJ5" s="864"/>
      <c r="BK5" s="864"/>
      <c r="BL5" s="864"/>
      <c r="BM5" s="864"/>
      <c r="BN5" s="864"/>
      <c r="BO5" s="864"/>
      <c r="BP5" s="864"/>
      <c r="BQ5" s="864"/>
      <c r="BR5" s="864"/>
      <c r="BS5" s="864"/>
      <c r="BT5" s="864"/>
      <c r="BU5" s="864"/>
      <c r="BV5" s="865"/>
    </row>
    <row r="6" spans="1:76" s="629" customFormat="1">
      <c r="B6" s="1725"/>
      <c r="C6" s="952" t="s">
        <v>278</v>
      </c>
      <c r="D6" s="867"/>
      <c r="E6" s="868"/>
      <c r="F6" s="868"/>
      <c r="G6" s="868"/>
      <c r="H6" s="868"/>
      <c r="I6" s="868"/>
      <c r="J6" s="868"/>
      <c r="K6" s="868"/>
      <c r="L6" s="868"/>
      <c r="M6" s="868"/>
      <c r="N6" s="868"/>
      <c r="O6" s="868"/>
      <c r="P6" s="868"/>
      <c r="Q6" s="868"/>
      <c r="R6" s="868"/>
      <c r="S6" s="868"/>
      <c r="T6" s="868"/>
      <c r="U6" s="868"/>
      <c r="V6" s="868">
        <v>-1.2206672876761224E-3</v>
      </c>
      <c r="W6" s="868">
        <v>-5.0393099293183114E-4</v>
      </c>
      <c r="X6" s="868">
        <v>-1.9619559074112534E-3</v>
      </c>
      <c r="Y6" s="868">
        <v>-3.0908255834117097E-3</v>
      </c>
      <c r="Z6" s="868">
        <v>-4.3083858943891822E-3</v>
      </c>
      <c r="AA6" s="868">
        <v>-5.1240570780409301E-3</v>
      </c>
      <c r="AB6" s="868">
        <v>-5.1150138085314734E-3</v>
      </c>
      <c r="AC6" s="868">
        <v>-5.4383542801071539E-3</v>
      </c>
      <c r="AD6" s="868">
        <v>-5.3046592822894867E-3</v>
      </c>
      <c r="AE6" s="868">
        <v>-4.9675117797159064E-3</v>
      </c>
      <c r="AF6" s="868">
        <v>-4.603396960571696E-3</v>
      </c>
      <c r="AG6" s="868">
        <v>-4.2753193822929504E-3</v>
      </c>
      <c r="AH6" s="868">
        <v>-3.7437601758226581E-3</v>
      </c>
      <c r="AI6" s="868">
        <v>-3.1498199240784729E-3</v>
      </c>
      <c r="AJ6" s="868">
        <v>-2.5101121048360002E-3</v>
      </c>
      <c r="AK6" s="868">
        <v>-2.2700911139816706E-3</v>
      </c>
      <c r="AL6" s="868">
        <v>-1.9625792693035824E-3</v>
      </c>
      <c r="AM6" s="868">
        <v>-1.6020140241171977E-3</v>
      </c>
      <c r="AN6" s="868">
        <v>-1.1718088790921778E-3</v>
      </c>
      <c r="AO6" s="868">
        <v>-7.4893116815356203E-4</v>
      </c>
      <c r="AP6" s="868">
        <v>-2.7540449857057581E-4</v>
      </c>
      <c r="AQ6" s="868">
        <v>2.4327780932743807E-4</v>
      </c>
      <c r="AR6" s="868">
        <v>7.098478620436474E-4</v>
      </c>
      <c r="AS6" s="868">
        <v>1.2206607955970719E-3</v>
      </c>
      <c r="AT6" s="868">
        <v>1.6731029785520617E-3</v>
      </c>
      <c r="AU6" s="868">
        <v>2.052394368934657E-3</v>
      </c>
      <c r="AV6" s="868">
        <v>2.3537256688316989E-3</v>
      </c>
      <c r="AW6" s="868">
        <v>2.6767254085929494E-3</v>
      </c>
      <c r="AX6" s="868">
        <v>3.0367433615105075E-3</v>
      </c>
      <c r="AY6" s="868">
        <v>3.3946996871649575E-3</v>
      </c>
      <c r="AZ6" s="868">
        <v>3.7727262399138194E-3</v>
      </c>
      <c r="BA6" s="868">
        <v>4.1405321382417112E-3</v>
      </c>
      <c r="BB6" s="868">
        <v>4.4954034310328694E-3</v>
      </c>
      <c r="BC6" s="868">
        <v>4.8257052267654185E-3</v>
      </c>
      <c r="BD6" s="868">
        <v>5.1524471810857541E-3</v>
      </c>
      <c r="BE6" s="868">
        <v>5.4818574941457405E-3</v>
      </c>
      <c r="BF6" s="868">
        <v>5.7961743430282528E-3</v>
      </c>
      <c r="BG6" s="868">
        <v>6.0849550248582261E-3</v>
      </c>
      <c r="BH6" s="868">
        <v>6.5125309799111139E-3</v>
      </c>
      <c r="BI6" s="868">
        <v>6.8924610580919686E-3</v>
      </c>
      <c r="BJ6" s="868">
        <v>7.2983165387650265E-3</v>
      </c>
      <c r="BK6" s="868">
        <v>7.6752543782599427E-3</v>
      </c>
      <c r="BL6" s="868">
        <v>8.0395120852035269E-3</v>
      </c>
      <c r="BM6" s="868">
        <v>8.364089367746852E-3</v>
      </c>
      <c r="BN6" s="868">
        <v>8.6438633036521016E-3</v>
      </c>
      <c r="BO6" s="868">
        <v>9.0531981054987245E-3</v>
      </c>
      <c r="BP6" s="868">
        <v>9.2572374764793453E-3</v>
      </c>
      <c r="BQ6" s="868">
        <v>9.3896150147745779E-3</v>
      </c>
      <c r="BR6" s="868">
        <v>9.4787862759727545E-3</v>
      </c>
      <c r="BS6" s="868">
        <v>9.5488341507934497E-3</v>
      </c>
      <c r="BT6" s="868">
        <v>9.5969256561574852E-3</v>
      </c>
      <c r="BU6" s="868">
        <v>9.5900182578884281E-3</v>
      </c>
      <c r="BV6" s="869">
        <v>9.52603680713081E-3</v>
      </c>
    </row>
    <row r="7" spans="1:76" s="629" customFormat="1">
      <c r="B7" s="1725"/>
      <c r="C7" s="952" t="s">
        <v>279</v>
      </c>
      <c r="D7" s="867"/>
      <c r="E7" s="868"/>
      <c r="F7" s="868"/>
      <c r="G7" s="868"/>
      <c r="H7" s="868"/>
      <c r="I7" s="868"/>
      <c r="J7" s="868"/>
      <c r="K7" s="868"/>
      <c r="L7" s="868"/>
      <c r="M7" s="868"/>
      <c r="N7" s="868"/>
      <c r="O7" s="868"/>
      <c r="P7" s="868"/>
      <c r="Q7" s="868"/>
      <c r="R7" s="868"/>
      <c r="S7" s="868"/>
      <c r="T7" s="868"/>
      <c r="U7" s="868"/>
      <c r="V7" s="868">
        <f>'Fig 2.14'!V6</f>
        <v>-1.2206672876761224E-3</v>
      </c>
      <c r="W7" s="868">
        <f>'Fig 2.14'!W6</f>
        <v>-5.1337388152391432E-4</v>
      </c>
      <c r="X7" s="868">
        <f>'Fig 2.14'!X6</f>
        <v>-1.9795268383602776E-3</v>
      </c>
      <c r="Y7" s="868">
        <f>'Fig 2.14'!Y6</f>
        <v>-3.1130510626704174E-3</v>
      </c>
      <c r="Z7" s="868">
        <f>'Fig 2.14'!Z6</f>
        <v>-4.3465189849386998E-3</v>
      </c>
      <c r="AA7" s="868">
        <f>'Fig 2.14'!AA6</f>
        <v>-5.0712953120914794E-3</v>
      </c>
      <c r="AB7" s="868">
        <f>'Fig 2.14'!AB6</f>
        <v>-5.1945724611623268E-3</v>
      </c>
      <c r="AC7" s="868">
        <f>'Fig 2.14'!AC6</f>
        <v>-5.6062126598753273E-3</v>
      </c>
      <c r="AD7" s="868">
        <f>'Fig 2.14'!AD6</f>
        <v>-5.7740839128383147E-3</v>
      </c>
      <c r="AE7" s="868">
        <f>'Fig 2.14'!AE6</f>
        <v>-5.7574290582142213E-3</v>
      </c>
      <c r="AF7" s="868">
        <f>'Fig 2.14'!AF6</f>
        <v>-5.7343971937029118E-3</v>
      </c>
      <c r="AG7" s="868">
        <f>'Fig 2.14'!AG6</f>
        <v>-5.6505388797105415E-3</v>
      </c>
      <c r="AH7" s="868">
        <f>'Fig 2.14'!AH6</f>
        <v>-5.3155128223082672E-3</v>
      </c>
      <c r="AI7" s="868">
        <f>'Fig 2.14'!AI6</f>
        <v>-4.8930926881857921E-3</v>
      </c>
      <c r="AJ7" s="868">
        <f>'Fig 2.14'!AJ6</f>
        <v>-4.4164413582618821E-3</v>
      </c>
      <c r="AK7" s="868">
        <f>'Fig 2.14'!AK6</f>
        <v>-4.152085563663848E-3</v>
      </c>
      <c r="AL7" s="868">
        <f>'Fig 2.14'!AL6</f>
        <v>-3.8308003501856805E-3</v>
      </c>
      <c r="AM7" s="868">
        <f>'Fig 2.14'!AM6</f>
        <v>-3.4506146697488647E-3</v>
      </c>
      <c r="AN7" s="868">
        <f>'Fig 2.14'!AN6</f>
        <v>-2.9972150782962776E-3</v>
      </c>
      <c r="AO7" s="868">
        <f>'Fig 2.14'!AO6</f>
        <v>-2.5605122072512249E-3</v>
      </c>
      <c r="AP7" s="868">
        <f>'Fig 2.14'!AP6</f>
        <v>-2.0648122427942583E-3</v>
      </c>
      <c r="AQ7" s="868">
        <f>'Fig 2.14'!AQ6</f>
        <v>-1.5268176201941571E-3</v>
      </c>
      <c r="AR7" s="868">
        <f>'Fig 2.14'!AR6</f>
        <v>-1.0350606330752252E-3</v>
      </c>
      <c r="AS7" s="868">
        <f>'Fig 2.14'!AS6</f>
        <v>-5.007378604531341E-4</v>
      </c>
      <c r="AT7" s="868">
        <f>'Fig 2.14'!AT6</f>
        <v>-2.8545579117226076E-5</v>
      </c>
      <c r="AU7" s="868">
        <f>'Fig 2.14'!AU6</f>
        <v>3.7238537579667219E-4</v>
      </c>
      <c r="AV7" s="868">
        <f>'Fig 2.14'!AV6</f>
        <v>6.9733543935688431E-4</v>
      </c>
      <c r="AW7" s="868">
        <f>'Fig 2.14'!AW6</f>
        <v>1.0479036480505865E-3</v>
      </c>
      <c r="AX7" s="868">
        <f>'Fig 2.14'!AX6</f>
        <v>1.4430225504152233E-3</v>
      </c>
      <c r="AY7" s="868">
        <f>'Fig 2.14'!AY6</f>
        <v>1.8319019589330928E-3</v>
      </c>
      <c r="AZ7" s="868">
        <f>'Fig 2.14'!AZ6</f>
        <v>2.2411730651978609E-3</v>
      </c>
      <c r="BA7" s="868">
        <f>'Fig 2.14'!BA6</f>
        <v>2.6441870441484706E-3</v>
      </c>
      <c r="BB7" s="868">
        <f>'Fig 2.14'!BB6</f>
        <v>3.0443662617924481E-3</v>
      </c>
      <c r="BC7" s="868">
        <f>'Fig 2.14'!BC6</f>
        <v>3.4060982390002915E-3</v>
      </c>
      <c r="BD7" s="868">
        <f>'Fig 2.14'!BD6</f>
        <v>3.7631104373056288E-3</v>
      </c>
      <c r="BE7" s="868">
        <f>'Fig 2.14'!BE6</f>
        <v>4.122698850560799E-3</v>
      </c>
      <c r="BF7" s="868">
        <f>'Fig 2.14'!BF6</f>
        <v>4.3521572957006989E-3</v>
      </c>
      <c r="BG7" s="868">
        <f>'Fig 2.14'!BG6</f>
        <v>4.8041422753955327E-3</v>
      </c>
      <c r="BH7" s="868">
        <f>'Fig 2.14'!BH6</f>
        <v>5.227885485369765E-3</v>
      </c>
      <c r="BI7" s="868">
        <f>'Fig 2.14'!BI6</f>
        <v>5.6349666988439314E-3</v>
      </c>
      <c r="BJ7" s="868">
        <f>'Fig 2.14'!BJ6</f>
        <v>6.0733391323790241E-3</v>
      </c>
      <c r="BK7" s="868">
        <f>'Fig 2.14'!BK6</f>
        <v>6.4792018172116711E-3</v>
      </c>
      <c r="BL7" s="868">
        <f>'Fig 2.14'!BL6</f>
        <v>6.8785161009108538E-3</v>
      </c>
      <c r="BM7" s="868">
        <f>'Fig 2.14'!BM6</f>
        <v>7.2322004589112912E-3</v>
      </c>
      <c r="BN7" s="868">
        <f>'Fig 2.14'!BN6</f>
        <v>7.5432963498633498E-3</v>
      </c>
      <c r="BO7" s="868">
        <f>'Fig 2.14'!BO6</f>
        <v>7.9840448189867404E-3</v>
      </c>
      <c r="BP7" s="868">
        <f>'Fig 2.14'!BP6</f>
        <v>8.215615601320822E-3</v>
      </c>
      <c r="BQ7" s="868">
        <f>'Fig 2.14'!BQ6</f>
        <v>8.3746018445136176E-3</v>
      </c>
      <c r="BR7" s="868">
        <f>'Fig 2.14'!BR6</f>
        <v>8.4918123403081459E-3</v>
      </c>
      <c r="BS7" s="868">
        <f>'Fig 2.14'!BS6</f>
        <v>8.5916457077226133E-3</v>
      </c>
      <c r="BT7" s="868">
        <f>'Fig 2.14'!BT6</f>
        <v>8.6697254911172819E-3</v>
      </c>
      <c r="BU7" s="868">
        <f>'Fig 2.14'!BU6</f>
        <v>8.692012854704086E-3</v>
      </c>
      <c r="BV7" s="869">
        <f>'Fig 2.14'!BV6</f>
        <v>8.6573599069938723E-3</v>
      </c>
    </row>
    <row r="8" spans="1:76" s="629" customFormat="1">
      <c r="B8" s="1725"/>
      <c r="C8" s="909" t="s">
        <v>280</v>
      </c>
      <c r="D8" s="867"/>
      <c r="E8" s="868"/>
      <c r="F8" s="868"/>
      <c r="G8" s="868"/>
      <c r="H8" s="868"/>
      <c r="I8" s="868"/>
      <c r="J8" s="868"/>
      <c r="K8" s="868"/>
      <c r="L8" s="868"/>
      <c r="M8" s="868"/>
      <c r="N8" s="868"/>
      <c r="O8" s="868"/>
      <c r="P8" s="868"/>
      <c r="Q8" s="868"/>
      <c r="R8" s="868"/>
      <c r="S8" s="868"/>
      <c r="T8" s="868"/>
      <c r="U8" s="868"/>
      <c r="V8" s="868">
        <f>'Fig 2.14'!V9</f>
        <v>-1.2206672876761224E-3</v>
      </c>
      <c r="W8" s="868">
        <f>'Fig 2.14'!W9</f>
        <v>-5.1337388152391432E-4</v>
      </c>
      <c r="X8" s="868">
        <f>'Fig 2.14'!X9</f>
        <v>-1.9795268383602776E-3</v>
      </c>
      <c r="Y8" s="868">
        <f>'Fig 2.14'!Y9</f>
        <v>-3.1129751775099117E-3</v>
      </c>
      <c r="Z8" s="868">
        <f>'Fig 2.14'!Z9</f>
        <v>-4.3352121554148188E-3</v>
      </c>
      <c r="AA8" s="868">
        <f>'Fig 2.14'!AA9</f>
        <v>-5.1345507020579403E-3</v>
      </c>
      <c r="AB8" s="868">
        <f>'Fig 2.14'!AB9</f>
        <v>-5.4503719255115327E-3</v>
      </c>
      <c r="AC8" s="868">
        <f>'Fig 2.14'!AC9</f>
        <v>-6.1228078543568249E-3</v>
      </c>
      <c r="AD8" s="868">
        <f>'Fig 2.14'!AD9</f>
        <v>-6.6214809834796032E-3</v>
      </c>
      <c r="AE8" s="868">
        <f>'Fig 2.14'!AE9</f>
        <v>-7.0024307749147604E-3</v>
      </c>
      <c r="AF8" s="868">
        <f>'Fig 2.14'!AF9</f>
        <v>-7.439981058312211E-3</v>
      </c>
      <c r="AG8" s="868">
        <f>'Fig 2.14'!AG9</f>
        <v>-7.8863565110236962E-3</v>
      </c>
      <c r="AH8" s="868">
        <f>'Fig 2.14'!AH9</f>
        <v>-8.1489782167059339E-3</v>
      </c>
      <c r="AI8" s="868">
        <f>'Fig 2.14'!AI9</f>
        <v>-8.3852707541647118E-3</v>
      </c>
      <c r="AJ8" s="868">
        <f>'Fig 2.14'!AJ9</f>
        <v>-8.6280643101072467E-3</v>
      </c>
      <c r="AK8" s="868">
        <f>'Fig 2.14'!AK9</f>
        <v>-9.0616732164227731E-3</v>
      </c>
      <c r="AL8" s="868">
        <f>'Fig 2.14'!AL9</f>
        <v>-9.4201353575391993E-3</v>
      </c>
      <c r="AM8" s="868">
        <f>'Fig 2.14'!AM9</f>
        <v>-9.6986321961292782E-3</v>
      </c>
      <c r="AN8" s="868">
        <f>'Fig 2.14'!AN9</f>
        <v>-9.8863555284596123E-3</v>
      </c>
      <c r="AO8" s="868">
        <f>'Fig 2.14'!AO9</f>
        <v>-1.0071494153991559E-2</v>
      </c>
      <c r="AP8" s="868">
        <f>'Fig 2.14'!AP9</f>
        <v>-1.0179139009527802E-2</v>
      </c>
      <c r="AQ8" s="868">
        <f>'Fig 2.14'!AQ9</f>
        <v>-1.0223602311291243E-2</v>
      </c>
      <c r="AR8" s="868">
        <f>'Fig 2.14'!AR9</f>
        <v>-1.0303274137542819E-2</v>
      </c>
      <c r="AS8" s="868">
        <f>'Fig 2.14'!AS9</f>
        <v>-1.0319711103107258E-2</v>
      </c>
      <c r="AT8" s="868">
        <f>'Fig 2.14'!AT9</f>
        <v>-1.0380127603851437E-2</v>
      </c>
      <c r="AU8" s="868">
        <f>'Fig 2.14'!AU9</f>
        <v>-1.0504788849388824E-2</v>
      </c>
      <c r="AV8" s="868">
        <f>'Fig 2.14'!AV9</f>
        <v>-1.0668805999014845E-2</v>
      </c>
      <c r="AW8" s="868">
        <f>'Fig 2.14'!AW9</f>
        <v>-1.0787063343352499E-2</v>
      </c>
      <c r="AX8" s="868">
        <f>'Fig 2.14'!AX9</f>
        <v>-1.0845055773287404E-2</v>
      </c>
      <c r="AY8" s="868">
        <f>'Fig 2.14'!AY9</f>
        <v>-1.0894348532043133E-2</v>
      </c>
      <c r="AZ8" s="868">
        <f>'Fig 2.14'!AZ9</f>
        <v>-1.0902840170369079E-2</v>
      </c>
      <c r="BA8" s="868">
        <f>'Fig 2.14'!BA9</f>
        <v>-1.0907595951344263E-2</v>
      </c>
      <c r="BB8" s="868">
        <f>'Fig 2.14'!BB9</f>
        <v>-1.0898368256619625E-2</v>
      </c>
      <c r="BC8" s="868">
        <f>'Fig 2.14'!BC9</f>
        <v>-1.0920765869487618E-2</v>
      </c>
      <c r="BD8" s="868">
        <f>'Fig 2.14'!BD9</f>
        <v>-1.0931332035132562E-2</v>
      </c>
      <c r="BE8" s="868">
        <f>'Fig 2.14'!BE9</f>
        <v>-1.0967084447551784E-2</v>
      </c>
      <c r="BF8" s="868">
        <f>'Fig 2.14'!BF9</f>
        <v>-1.0940274952226756E-2</v>
      </c>
      <c r="BG8" s="868">
        <f>'Fig 2.14'!BG9</f>
        <v>-1.079833014380655E-2</v>
      </c>
      <c r="BH8" s="868">
        <f>'Fig 2.14'!BH9</f>
        <v>-1.0668287770724585E-2</v>
      </c>
      <c r="BI8" s="868">
        <f>'Fig 2.14'!BI9</f>
        <v>-1.0538355511812021E-2</v>
      </c>
      <c r="BJ8" s="868">
        <f>'Fig 2.14'!BJ9</f>
        <v>-1.0362388608855556E-2</v>
      </c>
      <c r="BK8" s="868">
        <f>'Fig 2.14'!BK9</f>
        <v>-1.0201847860091647E-2</v>
      </c>
      <c r="BL8" s="868">
        <f>'Fig 2.14'!BL9</f>
        <v>-1.0043875446634761E-2</v>
      </c>
      <c r="BM8" s="868">
        <f>'Fig 2.14'!BM9</f>
        <v>-9.9121579112131271E-3</v>
      </c>
      <c r="BN8" s="868">
        <f>'Fig 2.14'!BN9</f>
        <v>-9.8158455255132528E-3</v>
      </c>
      <c r="BO8" s="868">
        <f>'Fig 2.14'!BO9</f>
        <v>-9.5760155197454466E-3</v>
      </c>
      <c r="BP8" s="868">
        <f>'Fig 2.14'!BP9</f>
        <v>-9.524463249114809E-3</v>
      </c>
      <c r="BQ8" s="868">
        <f>'Fig 2.14'!BQ9</f>
        <v>-9.5378643879343861E-3</v>
      </c>
      <c r="BR8" s="868">
        <f>'Fig 2.14'!BR9</f>
        <v>-9.5830313532612055E-3</v>
      </c>
      <c r="BS8" s="868">
        <f>'Fig 2.14'!BS9</f>
        <v>-9.6299706530307561E-3</v>
      </c>
      <c r="BT8" s="868">
        <f>'Fig 2.14'!BT9</f>
        <v>-9.6815894602319125E-3</v>
      </c>
      <c r="BU8" s="868">
        <f>'Fig 2.14'!BU9</f>
        <v>-9.7830368939899413E-3</v>
      </c>
      <c r="BV8" s="869">
        <f>'Fig 2.14'!BV9</f>
        <v>-9.9349214229648344E-3</v>
      </c>
    </row>
    <row r="9" spans="1:76" s="629" customFormat="1" ht="15.75" thickBot="1">
      <c r="B9" s="1726"/>
      <c r="C9" s="953" t="s">
        <v>281</v>
      </c>
      <c r="D9" s="871"/>
      <c r="E9" s="872"/>
      <c r="F9" s="872"/>
      <c r="G9" s="872"/>
      <c r="H9" s="872"/>
      <c r="I9" s="872"/>
      <c r="J9" s="872"/>
      <c r="K9" s="872"/>
      <c r="L9" s="872"/>
      <c r="M9" s="872"/>
      <c r="N9" s="872"/>
      <c r="O9" s="872"/>
      <c r="P9" s="872"/>
      <c r="Q9" s="872"/>
      <c r="R9" s="872"/>
      <c r="S9" s="872"/>
      <c r="T9" s="872"/>
      <c r="U9" s="872"/>
      <c r="V9" s="872">
        <v>-1.2206672876761224E-3</v>
      </c>
      <c r="W9" s="872">
        <v>-5.0393099293183114E-4</v>
      </c>
      <c r="X9" s="872">
        <v>-1.9619559074112534E-3</v>
      </c>
      <c r="Y9" s="872">
        <v>-3.0907496982511586E-3</v>
      </c>
      <c r="Z9" s="872">
        <v>-4.3081503301030978E-3</v>
      </c>
      <c r="AA9" s="872">
        <v>-5.2325650857256963E-3</v>
      </c>
      <c r="AB9" s="872">
        <v>-5.8388949907879472E-3</v>
      </c>
      <c r="AC9" s="872">
        <v>-6.7986372281986871E-3</v>
      </c>
      <c r="AD9" s="872">
        <v>-7.477081383725272E-3</v>
      </c>
      <c r="AE9" s="872">
        <v>-8.0175328477142226E-3</v>
      </c>
      <c r="AF9" s="872">
        <v>-8.597164386411258E-3</v>
      </c>
      <c r="AG9" s="872">
        <v>-9.262757723778034E-3</v>
      </c>
      <c r="AH9" s="872">
        <v>-9.7805707364043253E-3</v>
      </c>
      <c r="AI9" s="872">
        <v>-1.0277020650673539E-2</v>
      </c>
      <c r="AJ9" s="872">
        <v>-1.0777601643691502E-2</v>
      </c>
      <c r="AK9" s="872">
        <v>-1.1217957665977113E-2</v>
      </c>
      <c r="AL9" s="872">
        <v>-1.1577929187874581E-2</v>
      </c>
      <c r="AM9" s="872">
        <v>-1.1855293438884411E-2</v>
      </c>
      <c r="AN9" s="872">
        <v>-1.2034590223769534E-2</v>
      </c>
      <c r="AO9" s="872">
        <v>-1.221684581997546E-2</v>
      </c>
      <c r="AP9" s="872">
        <v>-1.2320280395797065E-2</v>
      </c>
      <c r="AQ9" s="872">
        <v>-1.234160264775187E-2</v>
      </c>
      <c r="AR9" s="872">
        <v>-1.240495543151515E-2</v>
      </c>
      <c r="AS9" s="872">
        <v>-1.2398570951399294E-2</v>
      </c>
      <c r="AT9" s="872">
        <v>-1.2432115954845405E-2</v>
      </c>
      <c r="AU9" s="872">
        <v>-1.2535623534916223E-2</v>
      </c>
      <c r="AV9" s="872">
        <v>-1.268252112575516E-2</v>
      </c>
      <c r="AW9" s="872">
        <v>-1.2782713708412883E-2</v>
      </c>
      <c r="AX9" s="872">
        <v>-1.2814075377430815E-2</v>
      </c>
      <c r="AY9" s="872">
        <v>-1.2840027730517343E-2</v>
      </c>
      <c r="AZ9" s="872">
        <v>-1.2822292919405889E-2</v>
      </c>
      <c r="BA9" s="872">
        <v>-1.2787781693524344E-2</v>
      </c>
      <c r="BB9" s="872">
        <v>-1.2751546460158721E-2</v>
      </c>
      <c r="BC9" s="872">
        <v>-1.2728630833114377E-2</v>
      </c>
      <c r="BD9" s="872">
        <v>-1.2713489761997496E-2</v>
      </c>
      <c r="BE9" s="872">
        <v>-1.2662720089649788E-2</v>
      </c>
      <c r="BF9" s="872">
        <v>-1.2629792248351092E-2</v>
      </c>
      <c r="BG9" s="872">
        <v>-1.2539146400001601E-2</v>
      </c>
      <c r="BH9" s="872">
        <v>-1.2346288299509772E-2</v>
      </c>
      <c r="BI9" s="872">
        <v>-1.2153618051562336E-2</v>
      </c>
      <c r="BJ9" s="872">
        <v>-1.1917455805326009E-2</v>
      </c>
      <c r="BK9" s="872">
        <v>-1.1695012952018783E-2</v>
      </c>
      <c r="BL9" s="872">
        <v>-1.1479437116440496E-2</v>
      </c>
      <c r="BM9" s="872">
        <v>-1.1284809402428791E-2</v>
      </c>
      <c r="BN9" s="872">
        <v>-1.1127583667385284E-2</v>
      </c>
      <c r="BO9" s="872">
        <v>-1.0818911659901148E-2</v>
      </c>
      <c r="BP9" s="872">
        <v>-1.0713393269756176E-2</v>
      </c>
      <c r="BQ9" s="872">
        <v>-1.0670819951160917E-2</v>
      </c>
      <c r="BR9" s="872">
        <v>-1.0657649317539318E-2</v>
      </c>
      <c r="BS9" s="872">
        <v>-1.0653464512919718E-2</v>
      </c>
      <c r="BT9" s="872">
        <v>-1.0654916474501784E-2</v>
      </c>
      <c r="BU9" s="872">
        <v>-1.0706097956941402E-2</v>
      </c>
      <c r="BV9" s="873">
        <v>-1.0808368475533759E-2</v>
      </c>
    </row>
    <row r="10" spans="1:76">
      <c r="B10" s="657"/>
      <c r="C10" s="658"/>
      <c r="D10" s="659"/>
      <c r="E10" s="659"/>
      <c r="F10" s="659"/>
      <c r="G10" s="659"/>
      <c r="H10" s="659"/>
      <c r="I10" s="659"/>
      <c r="J10" s="659"/>
      <c r="K10" s="659"/>
      <c r="L10" s="659"/>
      <c r="M10" s="659"/>
      <c r="N10" s="659"/>
      <c r="U10" s="954">
        <f>U6*100-U7*100</f>
        <v>0</v>
      </c>
      <c r="V10" s="954">
        <f t="shared" ref="V10:BV10" si="0">V6*100-V7*100</f>
        <v>0</v>
      </c>
      <c r="W10" s="954">
        <f t="shared" si="0"/>
        <v>9.4428885920831707E-4</v>
      </c>
      <c r="X10" s="954">
        <f t="shared" si="0"/>
        <v>1.7570930949024344E-3</v>
      </c>
      <c r="Y10" s="954">
        <f t="shared" si="0"/>
        <v>2.2225479258707326E-3</v>
      </c>
      <c r="Z10" s="954">
        <f t="shared" si="0"/>
        <v>3.8133090549517523E-3</v>
      </c>
      <c r="AA10" s="954">
        <f t="shared" si="0"/>
        <v>-5.276176594945059E-3</v>
      </c>
      <c r="AB10" s="954">
        <f t="shared" si="0"/>
        <v>7.9558652630853377E-3</v>
      </c>
      <c r="AC10" s="954">
        <f t="shared" si="0"/>
        <v>1.6785837976817319E-2</v>
      </c>
      <c r="AD10" s="954">
        <f t="shared" si="0"/>
        <v>4.694246305488281E-2</v>
      </c>
      <c r="AE10" s="954">
        <f t="shared" si="0"/>
        <v>7.899172784983155E-2</v>
      </c>
      <c r="AF10" s="954">
        <f t="shared" si="0"/>
        <v>0.11310002331312152</v>
      </c>
      <c r="AG10" s="954">
        <f t="shared" si="0"/>
        <v>0.13752194974175913</v>
      </c>
      <c r="AH10" s="954">
        <f t="shared" si="0"/>
        <v>0.15717526464856091</v>
      </c>
      <c r="AI10" s="954">
        <f t="shared" si="0"/>
        <v>0.17432727641073192</v>
      </c>
      <c r="AJ10" s="954">
        <f t="shared" si="0"/>
        <v>0.19063292534258819</v>
      </c>
      <c r="AK10" s="954">
        <f t="shared" si="0"/>
        <v>0.18819944496821775</v>
      </c>
      <c r="AL10" s="954">
        <f t="shared" si="0"/>
        <v>0.18682210808820979</v>
      </c>
      <c r="AM10" s="954">
        <f t="shared" si="0"/>
        <v>0.18486006456316673</v>
      </c>
      <c r="AN10" s="954">
        <f t="shared" si="0"/>
        <v>0.18254061992040999</v>
      </c>
      <c r="AO10" s="954">
        <f t="shared" si="0"/>
        <v>0.18115810390976628</v>
      </c>
      <c r="AP10" s="954">
        <f t="shared" si="0"/>
        <v>0.17894077442236825</v>
      </c>
      <c r="AQ10" s="954">
        <f t="shared" si="0"/>
        <v>0.17700954295215954</v>
      </c>
      <c r="AR10" s="954">
        <f t="shared" si="0"/>
        <v>0.17449084951188726</v>
      </c>
      <c r="AS10" s="954">
        <f t="shared" si="0"/>
        <v>0.17213986560502059</v>
      </c>
      <c r="AT10" s="954">
        <f t="shared" si="0"/>
        <v>0.1701648557669288</v>
      </c>
      <c r="AU10" s="954">
        <f t="shared" si="0"/>
        <v>0.1680008993137985</v>
      </c>
      <c r="AV10" s="954">
        <f t="shared" si="0"/>
        <v>0.16563902294748145</v>
      </c>
      <c r="AW10" s="954">
        <f t="shared" si="0"/>
        <v>0.16288217605423627</v>
      </c>
      <c r="AX10" s="954">
        <f t="shared" si="0"/>
        <v>0.15937208110952844</v>
      </c>
      <c r="AY10" s="954">
        <f t="shared" si="0"/>
        <v>0.15627977282318647</v>
      </c>
      <c r="AZ10" s="954">
        <f t="shared" si="0"/>
        <v>0.15315531747159586</v>
      </c>
      <c r="BA10" s="954">
        <f t="shared" si="0"/>
        <v>0.14963450940932405</v>
      </c>
      <c r="BB10" s="954">
        <f t="shared" si="0"/>
        <v>0.14510371692404211</v>
      </c>
      <c r="BC10" s="954">
        <f t="shared" si="0"/>
        <v>0.14196069877651274</v>
      </c>
      <c r="BD10" s="954">
        <f t="shared" si="0"/>
        <v>0.13893367437801252</v>
      </c>
      <c r="BE10" s="954">
        <f t="shared" si="0"/>
        <v>0.13591586435849418</v>
      </c>
      <c r="BF10" s="954">
        <f t="shared" si="0"/>
        <v>0.14440170473275543</v>
      </c>
      <c r="BG10" s="954">
        <f t="shared" si="0"/>
        <v>0.12808127494626936</v>
      </c>
      <c r="BH10" s="954">
        <f t="shared" si="0"/>
        <v>0.12846454945413488</v>
      </c>
      <c r="BI10" s="954">
        <f t="shared" si="0"/>
        <v>0.1257494359248037</v>
      </c>
      <c r="BJ10" s="954">
        <f t="shared" si="0"/>
        <v>0.12249774063860019</v>
      </c>
      <c r="BK10" s="954">
        <f t="shared" si="0"/>
        <v>0.11960525610482708</v>
      </c>
      <c r="BL10" s="954">
        <f t="shared" si="0"/>
        <v>0.11609959842926731</v>
      </c>
      <c r="BM10" s="954">
        <f t="shared" si="0"/>
        <v>0.1131888908835561</v>
      </c>
      <c r="BN10" s="954">
        <f t="shared" si="0"/>
        <v>0.11005669537887519</v>
      </c>
      <c r="BO10" s="954">
        <f t="shared" si="0"/>
        <v>0.10691532865119835</v>
      </c>
      <c r="BP10" s="954">
        <f t="shared" si="0"/>
        <v>0.10416218751585227</v>
      </c>
      <c r="BQ10" s="954">
        <f t="shared" si="0"/>
        <v>0.10150131702609611</v>
      </c>
      <c r="BR10" s="954">
        <f t="shared" si="0"/>
        <v>9.86973935664609E-2</v>
      </c>
      <c r="BS10" s="954">
        <f t="shared" si="0"/>
        <v>9.571884430708355E-2</v>
      </c>
      <c r="BT10" s="954">
        <f t="shared" si="0"/>
        <v>9.2720016504020397E-2</v>
      </c>
      <c r="BU10" s="954">
        <f t="shared" si="0"/>
        <v>8.9800540318434208E-2</v>
      </c>
      <c r="BV10" s="954">
        <f t="shared" si="0"/>
        <v>8.6867690013693766E-2</v>
      </c>
      <c r="BX10" s="955">
        <f>MAX(U10:BV10)</f>
        <v>0.19063292534258819</v>
      </c>
    </row>
    <row r="11" spans="1:76">
      <c r="B11" s="657"/>
      <c r="C11" s="658"/>
      <c r="D11" s="659"/>
      <c r="E11" s="659"/>
      <c r="F11" s="659"/>
      <c r="G11" s="659"/>
      <c r="H11" s="659"/>
      <c r="I11" s="659"/>
      <c r="J11" s="659"/>
      <c r="K11" s="659"/>
      <c r="L11" s="659"/>
      <c r="M11" s="659"/>
      <c r="N11" s="659"/>
      <c r="U11" s="954"/>
      <c r="V11" s="954"/>
      <c r="W11" s="954"/>
      <c r="X11" s="954"/>
      <c r="Y11" s="954"/>
      <c r="Z11" s="954"/>
      <c r="AA11" s="954"/>
      <c r="AB11" s="954"/>
      <c r="AC11" s="954"/>
      <c r="AD11" s="954"/>
      <c r="AE11" s="954"/>
      <c r="AF11" s="954"/>
      <c r="AG11" s="954"/>
      <c r="AH11" s="954"/>
      <c r="AI11" s="954"/>
      <c r="AJ11" s="954"/>
      <c r="AK11" s="954"/>
      <c r="AL11" s="954"/>
      <c r="AM11" s="954"/>
      <c r="AN11" s="954"/>
      <c r="AO11" s="954"/>
      <c r="AP11" s="954"/>
      <c r="AQ11" s="954"/>
      <c r="AR11" s="954"/>
      <c r="AS11" s="954"/>
      <c r="AT11" s="954"/>
      <c r="AU11" s="954"/>
      <c r="AV11" s="954"/>
      <c r="AW11" s="954"/>
      <c r="AX11" s="954"/>
      <c r="AY11" s="954"/>
      <c r="AZ11" s="954"/>
      <c r="BA11" s="954"/>
      <c r="BB11" s="954"/>
      <c r="BC11" s="954"/>
      <c r="BD11" s="954"/>
      <c r="BE11" s="954"/>
      <c r="BF11" s="954"/>
      <c r="BG11" s="954"/>
      <c r="BH11" s="954"/>
      <c r="BI11" s="954"/>
      <c r="BJ11" s="954"/>
      <c r="BK11" s="954"/>
      <c r="BL11" s="954"/>
      <c r="BM11" s="954"/>
      <c r="BN11" s="954"/>
      <c r="BO11" s="954"/>
      <c r="BP11" s="954"/>
      <c r="BQ11" s="954"/>
      <c r="BR11" s="954"/>
      <c r="BS11" s="954"/>
      <c r="BT11" s="954"/>
      <c r="BU11" s="954"/>
      <c r="BV11" s="954"/>
      <c r="BX11" s="955"/>
    </row>
    <row r="12" spans="1:76">
      <c r="B12" s="657"/>
      <c r="C12" s="658"/>
      <c r="D12" s="659"/>
      <c r="E12" s="659"/>
      <c r="F12" s="659"/>
      <c r="G12" s="659"/>
      <c r="H12" s="659"/>
      <c r="I12" s="659"/>
      <c r="J12" s="659"/>
      <c r="K12" s="659"/>
      <c r="L12" s="659"/>
      <c r="M12" s="659"/>
      <c r="N12" s="659"/>
      <c r="U12" s="954"/>
      <c r="V12" s="954"/>
      <c r="W12" s="954"/>
      <c r="X12" s="954"/>
      <c r="Y12" s="954"/>
      <c r="Z12" s="954"/>
      <c r="AA12" s="954"/>
      <c r="AB12" s="954"/>
      <c r="AC12" s="954"/>
      <c r="AD12" s="954"/>
      <c r="AE12" s="954"/>
      <c r="AF12" s="954"/>
      <c r="AG12" s="954"/>
      <c r="AH12" s="954"/>
      <c r="AI12" s="954"/>
      <c r="AJ12" s="954"/>
      <c r="AK12" s="954"/>
      <c r="AL12" s="954"/>
      <c r="AM12" s="954"/>
      <c r="AN12" s="954"/>
      <c r="AO12" s="954"/>
      <c r="AP12" s="954"/>
      <c r="AQ12" s="954"/>
      <c r="AR12" s="954"/>
      <c r="AS12" s="954"/>
      <c r="AT12" s="954"/>
      <c r="AU12" s="954"/>
      <c r="AV12" s="954"/>
      <c r="AW12" s="954"/>
      <c r="AX12" s="954"/>
      <c r="AY12" s="954"/>
      <c r="AZ12" s="954"/>
      <c r="BA12" s="954"/>
      <c r="BB12" s="954"/>
      <c r="BC12" s="954"/>
      <c r="BD12" s="954"/>
      <c r="BE12" s="954"/>
      <c r="BF12" s="954"/>
      <c r="BG12" s="954"/>
      <c r="BH12" s="954"/>
      <c r="BI12" s="954"/>
      <c r="BJ12" s="954"/>
      <c r="BK12" s="954"/>
      <c r="BL12" s="954"/>
      <c r="BM12" s="954"/>
      <c r="BN12" s="954"/>
      <c r="BO12" s="954"/>
      <c r="BP12" s="954"/>
      <c r="BQ12" s="954"/>
      <c r="BR12" s="954"/>
      <c r="BS12" s="954"/>
      <c r="BT12" s="954"/>
      <c r="BU12" s="954"/>
      <c r="BV12" s="954"/>
      <c r="BX12" s="955"/>
    </row>
    <row r="13" spans="1:76">
      <c r="U13" s="954">
        <f>U9*100-U8*100</f>
        <v>0</v>
      </c>
      <c r="V13" s="954">
        <f t="shared" ref="V13:BV13" si="1">V9*100-V8*100</f>
        <v>0</v>
      </c>
      <c r="W13" s="954">
        <f t="shared" si="1"/>
        <v>9.4428885920831707E-4</v>
      </c>
      <c r="X13" s="954">
        <f t="shared" si="1"/>
        <v>1.7570930949024344E-3</v>
      </c>
      <c r="Y13" s="954">
        <f t="shared" si="1"/>
        <v>2.22254792587534E-3</v>
      </c>
      <c r="Z13" s="954">
        <f t="shared" si="1"/>
        <v>2.7061825311721077E-3</v>
      </c>
      <c r="AA13" s="954">
        <f t="shared" si="1"/>
        <v>-9.8014383667756055E-3</v>
      </c>
      <c r="AB13" s="954">
        <f t="shared" si="1"/>
        <v>-3.8852306527641489E-2</v>
      </c>
      <c r="AC13" s="954">
        <f t="shared" si="1"/>
        <v>-6.7582937384186192E-2</v>
      </c>
      <c r="AD13" s="954">
        <f t="shared" si="1"/>
        <v>-8.5560040024566963E-2</v>
      </c>
      <c r="AE13" s="954">
        <f t="shared" si="1"/>
        <v>-0.1015102072799462</v>
      </c>
      <c r="AF13" s="954">
        <f t="shared" si="1"/>
        <v>-0.11571833280990473</v>
      </c>
      <c r="AG13" s="954">
        <f t="shared" si="1"/>
        <v>-0.13764012127543379</v>
      </c>
      <c r="AH13" s="954">
        <f t="shared" si="1"/>
        <v>-0.16315925196983905</v>
      </c>
      <c r="AI13" s="954">
        <f t="shared" si="1"/>
        <v>-0.18917498965088264</v>
      </c>
      <c r="AJ13" s="954">
        <f t="shared" si="1"/>
        <v>-0.21495373335842571</v>
      </c>
      <c r="AK13" s="954">
        <f t="shared" si="1"/>
        <v>-0.21562844495543387</v>
      </c>
      <c r="AL13" s="954">
        <f t="shared" si="1"/>
        <v>-0.21577938303353816</v>
      </c>
      <c r="AM13" s="954">
        <f t="shared" si="1"/>
        <v>-0.21566612427551335</v>
      </c>
      <c r="AN13" s="954">
        <f t="shared" si="1"/>
        <v>-0.21482346953099218</v>
      </c>
      <c r="AO13" s="954">
        <f t="shared" si="1"/>
        <v>-0.21453516659838989</v>
      </c>
      <c r="AP13" s="954">
        <f t="shared" si="1"/>
        <v>-0.2141141386269263</v>
      </c>
      <c r="AQ13" s="954">
        <f t="shared" si="1"/>
        <v>-0.21180003364606281</v>
      </c>
      <c r="AR13" s="954">
        <f t="shared" si="1"/>
        <v>-0.21016812939723306</v>
      </c>
      <c r="AS13" s="954">
        <f t="shared" si="1"/>
        <v>-0.20788598482920362</v>
      </c>
      <c r="AT13" s="954">
        <f t="shared" si="1"/>
        <v>-0.20519883509939674</v>
      </c>
      <c r="AU13" s="954">
        <f t="shared" si="1"/>
        <v>-0.20308346855273984</v>
      </c>
      <c r="AV13" s="954">
        <f t="shared" si="1"/>
        <v>-0.20137151267403142</v>
      </c>
      <c r="AW13" s="954">
        <f t="shared" si="1"/>
        <v>-0.19956503650603841</v>
      </c>
      <c r="AX13" s="954">
        <f t="shared" si="1"/>
        <v>-0.19690196041434116</v>
      </c>
      <c r="AY13" s="954">
        <f t="shared" si="1"/>
        <v>-0.19456791984742083</v>
      </c>
      <c r="AZ13" s="954">
        <f t="shared" si="1"/>
        <v>-0.19194527490368096</v>
      </c>
      <c r="BA13" s="954">
        <f t="shared" si="1"/>
        <v>-0.18801857421800805</v>
      </c>
      <c r="BB13" s="954">
        <f t="shared" si="1"/>
        <v>-0.18531782035390942</v>
      </c>
      <c r="BC13" s="954">
        <f t="shared" si="1"/>
        <v>-0.18078649636267596</v>
      </c>
      <c r="BD13" s="954">
        <f t="shared" si="1"/>
        <v>-0.17821577268649347</v>
      </c>
      <c r="BE13" s="954">
        <f t="shared" si="1"/>
        <v>-0.16956356420980034</v>
      </c>
      <c r="BF13" s="954">
        <f t="shared" si="1"/>
        <v>-0.16895172961243365</v>
      </c>
      <c r="BG13" s="954">
        <f t="shared" si="1"/>
        <v>-0.17408162561950502</v>
      </c>
      <c r="BH13" s="954">
        <f t="shared" si="1"/>
        <v>-0.16780005287851862</v>
      </c>
      <c r="BI13" s="954">
        <f t="shared" si="1"/>
        <v>-0.16152625397503151</v>
      </c>
      <c r="BJ13" s="954">
        <f t="shared" si="1"/>
        <v>-0.15550671964704521</v>
      </c>
      <c r="BK13" s="954">
        <f t="shared" si="1"/>
        <v>-0.14931650919271355</v>
      </c>
      <c r="BL13" s="954">
        <f t="shared" si="1"/>
        <v>-0.14355616698057361</v>
      </c>
      <c r="BM13" s="954">
        <f t="shared" si="1"/>
        <v>-0.13726514912156651</v>
      </c>
      <c r="BN13" s="954">
        <f t="shared" si="1"/>
        <v>-0.13117381418720309</v>
      </c>
      <c r="BO13" s="954">
        <f t="shared" si="1"/>
        <v>-0.12428961401557004</v>
      </c>
      <c r="BP13" s="954">
        <f t="shared" si="1"/>
        <v>-0.11889300206413655</v>
      </c>
      <c r="BQ13" s="954">
        <f t="shared" si="1"/>
        <v>-0.11329555632265309</v>
      </c>
      <c r="BR13" s="954">
        <f t="shared" si="1"/>
        <v>-0.10746179642781117</v>
      </c>
      <c r="BS13" s="954">
        <f t="shared" si="1"/>
        <v>-0.10234938598889631</v>
      </c>
      <c r="BT13" s="954">
        <f t="shared" si="1"/>
        <v>-9.7332701426987134E-2</v>
      </c>
      <c r="BU13" s="954">
        <f t="shared" si="1"/>
        <v>-9.2306106295146129E-2</v>
      </c>
      <c r="BV13" s="954">
        <f t="shared" si="1"/>
        <v>-8.7344705256892419E-2</v>
      </c>
      <c r="BX13" s="955">
        <f>MIN(U13:BV13)</f>
        <v>-0.21577938303353816</v>
      </c>
    </row>
    <row r="14" spans="1:76">
      <c r="U14" s="954"/>
      <c r="V14" s="954"/>
      <c r="W14" s="954"/>
      <c r="X14" s="954"/>
      <c r="Y14" s="954"/>
      <c r="Z14" s="954"/>
      <c r="AA14" s="954"/>
      <c r="AB14" s="954"/>
      <c r="AC14" s="954"/>
      <c r="AD14" s="954"/>
      <c r="AE14" s="954"/>
      <c r="AF14" s="954"/>
      <c r="AG14" s="954"/>
      <c r="AH14" s="954"/>
      <c r="AI14" s="954"/>
      <c r="AJ14" s="954"/>
      <c r="AK14" s="954"/>
      <c r="AL14" s="954"/>
      <c r="AM14" s="954"/>
      <c r="AN14" s="954"/>
      <c r="AO14" s="954"/>
      <c r="AP14" s="954"/>
      <c r="AQ14" s="954"/>
      <c r="AR14" s="954"/>
      <c r="AS14" s="954"/>
      <c r="AT14" s="954"/>
      <c r="AU14" s="954"/>
      <c r="AV14" s="954"/>
      <c r="AW14" s="954"/>
      <c r="AX14" s="954"/>
      <c r="AY14" s="954"/>
      <c r="AZ14" s="954"/>
      <c r="BA14" s="954"/>
      <c r="BB14" s="954"/>
      <c r="BC14" s="954"/>
      <c r="BD14" s="954"/>
      <c r="BE14" s="954"/>
      <c r="BF14" s="954"/>
      <c r="BG14" s="954"/>
      <c r="BH14" s="954"/>
      <c r="BI14" s="954"/>
      <c r="BJ14" s="954"/>
      <c r="BK14" s="954"/>
      <c r="BL14" s="954"/>
      <c r="BM14" s="954"/>
      <c r="BN14" s="954"/>
      <c r="BO14" s="954"/>
      <c r="BP14" s="954"/>
      <c r="BQ14" s="954"/>
      <c r="BR14" s="954"/>
      <c r="BS14" s="954"/>
      <c r="BT14" s="954"/>
      <c r="BU14" s="954"/>
      <c r="BV14" s="954"/>
      <c r="BX14" s="955"/>
    </row>
    <row r="15" spans="1:76">
      <c r="U15" s="954"/>
      <c r="V15" s="954"/>
      <c r="W15" s="954"/>
      <c r="X15" s="954"/>
      <c r="Y15" s="954"/>
      <c r="Z15" s="954"/>
      <c r="AA15" s="954"/>
      <c r="AB15" s="954"/>
      <c r="AC15" s="954"/>
      <c r="AD15" s="954"/>
      <c r="AE15" s="954"/>
      <c r="AF15" s="954"/>
      <c r="AG15" s="954"/>
      <c r="AH15" s="954"/>
      <c r="AI15" s="954"/>
      <c r="AJ15" s="954"/>
      <c r="AK15" s="954"/>
      <c r="AL15" s="954"/>
      <c r="AM15" s="954"/>
      <c r="AN15" s="954"/>
      <c r="AO15" s="954"/>
      <c r="AP15" s="954"/>
      <c r="AQ15" s="954"/>
      <c r="AR15" s="954"/>
      <c r="AS15" s="954"/>
      <c r="AT15" s="954"/>
      <c r="AU15" s="954"/>
      <c r="AV15" s="954"/>
      <c r="AW15" s="954"/>
      <c r="AX15" s="954"/>
      <c r="AY15" s="954"/>
      <c r="AZ15" s="954"/>
      <c r="BA15" s="954"/>
      <c r="BB15" s="954"/>
      <c r="BC15" s="954"/>
      <c r="BD15" s="954"/>
      <c r="BE15" s="954"/>
      <c r="BF15" s="954"/>
      <c r="BG15" s="954"/>
      <c r="BH15" s="954"/>
      <c r="BI15" s="954"/>
      <c r="BJ15" s="954"/>
      <c r="BK15" s="954"/>
      <c r="BL15" s="954"/>
      <c r="BM15" s="954"/>
      <c r="BN15" s="954"/>
      <c r="BO15" s="954"/>
      <c r="BP15" s="954"/>
      <c r="BQ15" s="954"/>
      <c r="BR15" s="954"/>
      <c r="BS15" s="954"/>
      <c r="BT15" s="954"/>
      <c r="BU15" s="954"/>
      <c r="BV15" s="954"/>
      <c r="BX15" s="955"/>
    </row>
    <row r="16" spans="1:76" ht="15.75">
      <c r="D16" s="1721" t="s">
        <v>252</v>
      </c>
      <c r="E16" s="1721"/>
      <c r="F16" s="1721"/>
      <c r="G16" s="1721"/>
      <c r="H16" s="1721"/>
      <c r="I16" s="1721"/>
      <c r="J16" s="1721"/>
      <c r="K16" s="1721"/>
    </row>
    <row r="30" ht="18" customHeight="1"/>
  </sheetData>
  <mergeCells count="3">
    <mergeCell ref="B5:B9"/>
    <mergeCell ref="D16:G16"/>
    <mergeCell ref="H16:K16"/>
  </mergeCells>
  <pageMargins left="0.7" right="0.7" top="0.75" bottom="0.75" header="0.3" footer="0.3"/>
  <pageSetup paperSize="9" orientation="portrait"/>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R34"/>
  <sheetViews>
    <sheetView workbookViewId="0">
      <selection sqref="A1:O1"/>
    </sheetView>
  </sheetViews>
  <sheetFormatPr baseColWidth="10" defaultColWidth="11.5703125" defaultRowHeight="15"/>
  <cols>
    <col min="1" max="1" width="11.5703125" style="629"/>
    <col min="2" max="2" width="53.7109375" style="629" customWidth="1"/>
    <col min="3" max="3" width="7.42578125" style="629" customWidth="1"/>
    <col min="4" max="7" width="10" style="629" customWidth="1"/>
    <col min="8" max="12" width="7.42578125" style="629" customWidth="1"/>
    <col min="13" max="16384" width="11.5703125" style="629"/>
  </cols>
  <sheetData>
    <row r="1" spans="1:18" ht="19.5" customHeight="1">
      <c r="A1" s="1735" t="s">
        <v>284</v>
      </c>
      <c r="B1" s="1735"/>
      <c r="C1" s="1735"/>
      <c r="D1" s="1735"/>
      <c r="E1" s="1735"/>
      <c r="F1" s="1735"/>
      <c r="G1" s="1735"/>
      <c r="H1" s="1735"/>
      <c r="I1" s="1735"/>
      <c r="J1" s="1735"/>
      <c r="K1" s="1735"/>
      <c r="L1" s="1735"/>
      <c r="M1" s="1735"/>
      <c r="N1" s="1735"/>
      <c r="O1" s="1735"/>
    </row>
    <row r="2" spans="1:18" ht="15.75" thickBot="1"/>
    <row r="3" spans="1:18" ht="29.25" customHeight="1" thickTop="1">
      <c r="B3" s="1765"/>
      <c r="C3" s="1766"/>
      <c r="D3" s="1767" t="s">
        <v>285</v>
      </c>
      <c r="E3" s="1768"/>
      <c r="F3" s="1768"/>
      <c r="G3" s="1769"/>
      <c r="H3" s="1770"/>
      <c r="I3" s="1770"/>
      <c r="J3" s="1770"/>
      <c r="K3" s="1770"/>
      <c r="L3" s="1770"/>
    </row>
    <row r="4" spans="1:18" ht="15.75" thickBot="1">
      <c r="B4" s="1760" t="s">
        <v>286</v>
      </c>
      <c r="C4" s="1761"/>
      <c r="D4" s="956">
        <v>1.7999999999999999E-2</v>
      </c>
      <c r="E4" s="957">
        <v>1.4999999999999999E-2</v>
      </c>
      <c r="F4" s="957">
        <v>1.2999999999999999E-2</v>
      </c>
      <c r="G4" s="958">
        <v>0.01</v>
      </c>
      <c r="H4" s="959"/>
      <c r="I4" s="959"/>
      <c r="J4" s="959"/>
      <c r="K4" s="959"/>
      <c r="L4" s="959"/>
    </row>
    <row r="5" spans="1:18" ht="39.75" thickTop="1" thickBot="1">
      <c r="B5" s="960" t="s">
        <v>287</v>
      </c>
      <c r="C5" s="961" t="s">
        <v>288</v>
      </c>
      <c r="D5" s="962">
        <v>9.4309742023119772E-2</v>
      </c>
      <c r="E5" s="963">
        <v>9.5445202653988079E-2</v>
      </c>
      <c r="F5" s="963">
        <v>9.6245007523812098E-2</v>
      </c>
      <c r="G5" s="964">
        <v>9.7501909188130842E-2</v>
      </c>
      <c r="H5" s="965"/>
      <c r="I5" s="965"/>
      <c r="J5" s="965"/>
      <c r="K5" s="965"/>
      <c r="L5" s="965"/>
    </row>
    <row r="6" spans="1:18" ht="15.75" thickTop="1">
      <c r="B6" s="966" t="s">
        <v>289</v>
      </c>
      <c r="C6" s="1762" t="s">
        <v>290</v>
      </c>
      <c r="D6" s="967"/>
      <c r="E6" s="968"/>
      <c r="F6" s="968"/>
      <c r="G6" s="969"/>
      <c r="H6" s="970"/>
      <c r="I6" s="970"/>
      <c r="J6" s="970"/>
      <c r="K6" s="970"/>
      <c r="L6" s="970"/>
      <c r="R6" s="629">
        <f>R5</f>
        <v>0</v>
      </c>
    </row>
    <row r="7" spans="1:18">
      <c r="B7" s="971" t="s">
        <v>291</v>
      </c>
      <c r="C7" s="1763"/>
      <c r="D7" s="972">
        <v>30.811421665736194</v>
      </c>
      <c r="E7" s="973">
        <v>30.583295885501823</v>
      </c>
      <c r="F7" s="973">
        <v>30.425643395530017</v>
      </c>
      <c r="G7" s="974">
        <v>30.179896882297076</v>
      </c>
      <c r="H7" s="975"/>
      <c r="I7" s="975"/>
      <c r="J7" s="975"/>
      <c r="K7" s="975"/>
      <c r="L7" s="975"/>
    </row>
    <row r="8" spans="1:18">
      <c r="B8" s="976" t="s">
        <v>292</v>
      </c>
      <c r="C8" s="1763"/>
      <c r="D8" s="977">
        <v>11.620447077890162</v>
      </c>
      <c r="E8" s="978">
        <v>12.005108781667779</v>
      </c>
      <c r="F8" s="978">
        <v>12.301639233535592</v>
      </c>
      <c r="G8" s="979">
        <v>12.995523939778799</v>
      </c>
      <c r="H8" s="970"/>
      <c r="I8" s="970"/>
      <c r="J8" s="970"/>
      <c r="K8" s="970"/>
      <c r="L8" s="970"/>
    </row>
    <row r="9" spans="1:18">
      <c r="B9" s="976" t="s">
        <v>293</v>
      </c>
      <c r="C9" s="1763"/>
      <c r="D9" s="977">
        <v>66.719289861125432</v>
      </c>
      <c r="E9" s="978">
        <v>59.424698454746682</v>
      </c>
      <c r="F9" s="978">
        <v>54.533174231185143</v>
      </c>
      <c r="G9" s="979">
        <v>46.605260565907578</v>
      </c>
      <c r="H9" s="970"/>
      <c r="I9" s="970"/>
      <c r="J9" s="970"/>
      <c r="K9" s="970"/>
      <c r="L9" s="970"/>
    </row>
    <row r="10" spans="1:18" ht="15.75" thickBot="1">
      <c r="B10" s="980" t="s">
        <v>294</v>
      </c>
      <c r="C10" s="1763"/>
      <c r="D10" s="981">
        <v>0</v>
      </c>
      <c r="E10" s="982">
        <v>0</v>
      </c>
      <c r="F10" s="982">
        <v>2.7395431397492453</v>
      </c>
      <c r="G10" s="983">
        <v>10.219318612016547</v>
      </c>
      <c r="H10" s="970"/>
      <c r="I10" s="970"/>
      <c r="J10" s="970"/>
      <c r="K10" s="970"/>
      <c r="L10" s="970"/>
    </row>
    <row r="11" spans="1:18" ht="16.5" thickTop="1" thickBot="1">
      <c r="B11" s="984" t="s">
        <v>295</v>
      </c>
      <c r="C11" s="1771"/>
      <c r="D11" s="985">
        <v>9.1511586047517746</v>
      </c>
      <c r="E11" s="986">
        <v>2.0131031219162931</v>
      </c>
      <c r="F11" s="986">
        <v>0</v>
      </c>
      <c r="G11" s="987">
        <v>0</v>
      </c>
      <c r="H11" s="970"/>
      <c r="I11" s="970"/>
      <c r="J11" s="970"/>
      <c r="K11" s="970"/>
      <c r="L11" s="970"/>
    </row>
    <row r="12" spans="1:18" ht="15.75" thickTop="1"/>
    <row r="23" spans="2:7" s="632" customFormat="1">
      <c r="B23" s="663" t="s">
        <v>296</v>
      </c>
    </row>
    <row r="24" spans="2:7" s="632" customFormat="1" ht="15.75" thickBot="1"/>
    <row r="25" spans="2:7" s="632" customFormat="1" ht="33" customHeight="1" thickTop="1">
      <c r="B25" s="1765"/>
      <c r="C25" s="1766"/>
      <c r="D25" s="1772" t="s">
        <v>297</v>
      </c>
      <c r="E25" s="1773"/>
      <c r="F25" s="1773"/>
      <c r="G25" s="1774"/>
    </row>
    <row r="26" spans="2:7" s="632" customFormat="1" ht="15.75" thickBot="1">
      <c r="B26" s="1760" t="s">
        <v>286</v>
      </c>
      <c r="C26" s="1761"/>
      <c r="D26" s="956">
        <f>D4</f>
        <v>1.7999999999999999E-2</v>
      </c>
      <c r="E26" s="988">
        <f>E4</f>
        <v>1.4999999999999999E-2</v>
      </c>
      <c r="F26" s="988">
        <f>F4</f>
        <v>1.2999999999999999E-2</v>
      </c>
      <c r="G26" s="989">
        <f>G4</f>
        <v>0.01</v>
      </c>
    </row>
    <row r="27" spans="2:7" s="632" customFormat="1" ht="39.75" thickTop="1" thickBot="1">
      <c r="B27" s="960" t="s">
        <v>287</v>
      </c>
      <c r="C27" s="961" t="s">
        <v>288</v>
      </c>
      <c r="D27" s="962">
        <v>4.2593987082549641E-2</v>
      </c>
      <c r="E27" s="963">
        <v>4.2900145639550115E-2</v>
      </c>
      <c r="F27" s="963">
        <v>4.3114396083136976E-2</v>
      </c>
      <c r="G27" s="964">
        <v>4.3439306024001652E-2</v>
      </c>
    </row>
    <row r="28" spans="2:7" s="632" customFormat="1" ht="15.75" thickTop="1">
      <c r="B28" s="966" t="s">
        <v>289</v>
      </c>
      <c r="C28" s="1762" t="s">
        <v>290</v>
      </c>
      <c r="D28" s="990"/>
      <c r="E28" s="991"/>
      <c r="F28" s="991"/>
      <c r="G28" s="992"/>
    </row>
    <row r="29" spans="2:7" s="632" customFormat="1">
      <c r="B29" s="971" t="s">
        <v>291</v>
      </c>
      <c r="C29" s="1763"/>
      <c r="D29" s="972">
        <v>40.897832271066356</v>
      </c>
      <c r="E29" s="973">
        <v>40.81332644169818</v>
      </c>
      <c r="F29" s="973">
        <v>40.754601277801136</v>
      </c>
      <c r="G29" s="974">
        <v>40.665879384666631</v>
      </c>
    </row>
    <row r="30" spans="2:7" s="632" customFormat="1">
      <c r="B30" s="976" t="s">
        <v>292</v>
      </c>
      <c r="C30" s="1763"/>
      <c r="D30" s="977">
        <v>-19.950401685004444</v>
      </c>
      <c r="E30" s="978">
        <v>-19.394620575690055</v>
      </c>
      <c r="F30" s="978">
        <v>-18.949813475737184</v>
      </c>
      <c r="G30" s="979">
        <v>-18.036279314624029</v>
      </c>
    </row>
    <row r="31" spans="2:7" s="632" customFormat="1">
      <c r="B31" s="976" t="s">
        <v>293</v>
      </c>
      <c r="C31" s="1763"/>
      <c r="D31" s="977">
        <v>77.910874414227166</v>
      </c>
      <c r="E31" s="978">
        <v>69.114537667750227</v>
      </c>
      <c r="F31" s="978">
        <v>62.96361912988089</v>
      </c>
      <c r="G31" s="979">
        <v>53.646625226840392</v>
      </c>
    </row>
    <row r="32" spans="2:7" s="632" customFormat="1" ht="15.75" thickBot="1">
      <c r="B32" s="980" t="s">
        <v>294</v>
      </c>
      <c r="C32" s="1763"/>
      <c r="D32" s="993">
        <v>1.1416949997109294</v>
      </c>
      <c r="E32" s="994">
        <v>9.4667564662416552</v>
      </c>
      <c r="F32" s="994">
        <v>15.23159306805516</v>
      </c>
      <c r="G32" s="995">
        <v>23.723774703117005</v>
      </c>
    </row>
    <row r="33" spans="2:7" s="632" customFormat="1" ht="16.5" thickTop="1" thickBot="1">
      <c r="B33" s="984" t="s">
        <v>295</v>
      </c>
      <c r="C33" s="1764"/>
      <c r="D33" s="985">
        <v>0</v>
      </c>
      <c r="E33" s="986">
        <v>0</v>
      </c>
      <c r="F33" s="986">
        <v>0</v>
      </c>
      <c r="G33" s="987">
        <v>0</v>
      </c>
    </row>
    <row r="34" spans="2:7" s="632" customFormat="1" ht="15.75" thickTop="1"/>
  </sheetData>
  <mergeCells count="10">
    <mergeCell ref="A1:O1"/>
    <mergeCell ref="B26:C26"/>
    <mergeCell ref="C28:C33"/>
    <mergeCell ref="B3:C3"/>
    <mergeCell ref="D3:G3"/>
    <mergeCell ref="H3:L3"/>
    <mergeCell ref="B4:C4"/>
    <mergeCell ref="C6:C11"/>
    <mergeCell ref="B25:C25"/>
    <mergeCell ref="D25:G25"/>
  </mergeCells>
  <pageMargins left="0.7" right="0.7" top="0.75" bottom="0.75" header="0.3" footer="0.3"/>
  <pageSetup paperSize="9" orientation="portrait"/>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BD66"/>
  <sheetViews>
    <sheetView tabSelected="1" topLeftCell="A43" zoomScaleNormal="100" workbookViewId="0">
      <selection activeCell="H54" sqref="H54"/>
    </sheetView>
  </sheetViews>
  <sheetFormatPr baseColWidth="10" defaultColWidth="11.5703125" defaultRowHeight="15"/>
  <cols>
    <col min="1" max="1" width="11.5703125" style="629"/>
    <col min="2" max="2" width="43" style="629" customWidth="1"/>
    <col min="3" max="3" width="12.42578125" style="630" customWidth="1"/>
    <col min="4" max="56" width="7.85546875" style="629" customWidth="1"/>
    <col min="57" max="59" width="5.7109375" style="629" customWidth="1"/>
    <col min="60" max="71" width="5.42578125" style="629" customWidth="1"/>
    <col min="72" max="16384" width="11.5703125" style="629"/>
  </cols>
  <sheetData>
    <row r="1" spans="1:56" ht="15.75">
      <c r="A1" s="996" t="s">
        <v>298</v>
      </c>
    </row>
    <row r="2" spans="1:56" ht="15.75" thickBot="1"/>
    <row r="3" spans="1:56" s="632" customFormat="1" ht="15.75" thickBot="1">
      <c r="B3" s="1716"/>
      <c r="C3" s="1717"/>
      <c r="D3" s="634">
        <v>2018</v>
      </c>
      <c r="E3" s="634">
        <v>2019</v>
      </c>
      <c r="F3" s="634">
        <v>2020</v>
      </c>
      <c r="G3" s="634">
        <v>2021</v>
      </c>
      <c r="H3" s="634">
        <v>2022</v>
      </c>
      <c r="I3" s="634">
        <v>2023</v>
      </c>
      <c r="J3" s="634">
        <v>2024</v>
      </c>
      <c r="K3" s="634">
        <v>2025</v>
      </c>
      <c r="L3" s="634">
        <v>2026</v>
      </c>
      <c r="M3" s="634">
        <v>2027</v>
      </c>
      <c r="N3" s="634">
        <v>2028</v>
      </c>
      <c r="O3" s="634">
        <v>2029</v>
      </c>
      <c r="P3" s="634">
        <v>2030</v>
      </c>
      <c r="Q3" s="634">
        <v>2031</v>
      </c>
      <c r="R3" s="634">
        <v>2032</v>
      </c>
      <c r="S3" s="634">
        <v>2033</v>
      </c>
      <c r="T3" s="634">
        <v>2034</v>
      </c>
      <c r="U3" s="634">
        <v>2035</v>
      </c>
      <c r="V3" s="634">
        <v>2036</v>
      </c>
      <c r="W3" s="634">
        <v>2037</v>
      </c>
      <c r="X3" s="634">
        <v>2038</v>
      </c>
      <c r="Y3" s="634">
        <v>2039</v>
      </c>
      <c r="Z3" s="634">
        <v>2040</v>
      </c>
      <c r="AA3" s="634">
        <v>2041</v>
      </c>
      <c r="AB3" s="634">
        <v>2042</v>
      </c>
      <c r="AC3" s="634">
        <v>2043</v>
      </c>
      <c r="AD3" s="634">
        <v>2044</v>
      </c>
      <c r="AE3" s="634">
        <v>2045</v>
      </c>
      <c r="AF3" s="634">
        <v>2046</v>
      </c>
      <c r="AG3" s="634">
        <v>2047</v>
      </c>
      <c r="AH3" s="634">
        <v>2048</v>
      </c>
      <c r="AI3" s="634">
        <v>2049</v>
      </c>
      <c r="AJ3" s="634">
        <v>2050</v>
      </c>
      <c r="AK3" s="634">
        <v>2051</v>
      </c>
      <c r="AL3" s="634">
        <v>2052</v>
      </c>
      <c r="AM3" s="634">
        <v>2053</v>
      </c>
      <c r="AN3" s="634">
        <v>2054</v>
      </c>
      <c r="AO3" s="634">
        <v>2055</v>
      </c>
      <c r="AP3" s="634">
        <v>2056</v>
      </c>
      <c r="AQ3" s="634">
        <v>2057</v>
      </c>
      <c r="AR3" s="634">
        <v>2058</v>
      </c>
      <c r="AS3" s="634">
        <v>2059</v>
      </c>
      <c r="AT3" s="634">
        <v>2060</v>
      </c>
      <c r="AU3" s="634">
        <v>2061</v>
      </c>
      <c r="AV3" s="634">
        <v>2062</v>
      </c>
      <c r="AW3" s="634">
        <v>2063</v>
      </c>
      <c r="AX3" s="634">
        <v>2064</v>
      </c>
      <c r="AY3" s="634">
        <v>2065</v>
      </c>
      <c r="AZ3" s="634">
        <v>2066</v>
      </c>
      <c r="BA3" s="634">
        <v>2067</v>
      </c>
      <c r="BB3" s="634">
        <v>2068</v>
      </c>
      <c r="BC3" s="634">
        <v>2069</v>
      </c>
      <c r="BD3" s="635">
        <v>2070</v>
      </c>
    </row>
    <row r="4" spans="1:56" s="632" customFormat="1" ht="15" customHeight="1">
      <c r="B4" s="1778" t="s">
        <v>299</v>
      </c>
      <c r="C4" s="997">
        <v>1.7999999999999999E-2</v>
      </c>
      <c r="D4" s="678">
        <v>0.50901994298306441</v>
      </c>
      <c r="E4" s="678">
        <v>0.5084344426056201</v>
      </c>
      <c r="F4" s="678">
        <v>0.50355814150959177</v>
      </c>
      <c r="G4" s="678">
        <v>0.4970711785325248</v>
      </c>
      <c r="H4" s="678">
        <v>0.49060577337529188</v>
      </c>
      <c r="I4" s="678">
        <v>0.4865339306230374</v>
      </c>
      <c r="J4" s="678">
        <v>0.48257759838327313</v>
      </c>
      <c r="K4" s="678">
        <v>0.47696094904512221</v>
      </c>
      <c r="L4" s="678">
        <v>0.47117174941755396</v>
      </c>
      <c r="M4" s="678">
        <v>0.4664093753238806</v>
      </c>
      <c r="N4" s="678">
        <v>0.46106417433738167</v>
      </c>
      <c r="O4" s="678">
        <v>0.457192776670719</v>
      </c>
      <c r="P4" s="678">
        <v>0.45344192424275337</v>
      </c>
      <c r="Q4" s="678">
        <v>0.44916979013355629</v>
      </c>
      <c r="R4" s="678">
        <v>0.4449919841521619</v>
      </c>
      <c r="S4" s="678">
        <v>0.44213419415032096</v>
      </c>
      <c r="T4" s="678">
        <v>0.43775416661944738</v>
      </c>
      <c r="U4" s="678">
        <v>0.43403779702366058</v>
      </c>
      <c r="V4" s="678">
        <v>0.43019881881444738</v>
      </c>
      <c r="W4" s="678">
        <v>0.42636008997631752</v>
      </c>
      <c r="X4" s="678">
        <v>0.42316395915881805</v>
      </c>
      <c r="Y4" s="678">
        <v>0.42039496243087821</v>
      </c>
      <c r="Z4" s="678">
        <v>0.41719693064622204</v>
      </c>
      <c r="AA4" s="678">
        <v>0.41378420668338933</v>
      </c>
      <c r="AB4" s="678">
        <v>0.40995481711587439</v>
      </c>
      <c r="AC4" s="678">
        <v>0.40634067446213623</v>
      </c>
      <c r="AD4" s="678">
        <v>0.40401344833908437</v>
      </c>
      <c r="AE4" s="678">
        <v>0.40234013331538249</v>
      </c>
      <c r="AF4" s="678">
        <v>0.39879975039686383</v>
      </c>
      <c r="AG4" s="678">
        <v>0.39578224522114758</v>
      </c>
      <c r="AH4" s="678">
        <v>0.39272670366852008</v>
      </c>
      <c r="AI4" s="678">
        <v>0.39000894871352537</v>
      </c>
      <c r="AJ4" s="678">
        <v>0.38718508207261454</v>
      </c>
      <c r="AK4" s="678">
        <v>0.38451968882343751</v>
      </c>
      <c r="AL4" s="678">
        <v>0.38156385991789527</v>
      </c>
      <c r="AM4" s="678">
        <v>0.37983522089718186</v>
      </c>
      <c r="AN4" s="678">
        <v>0.3783569006353269</v>
      </c>
      <c r="AO4" s="678">
        <v>0.37671367985930815</v>
      </c>
      <c r="AP4" s="678">
        <v>0.37500862794499135</v>
      </c>
      <c r="AQ4" s="678">
        <v>0.3729698367111855</v>
      </c>
      <c r="AR4" s="678">
        <v>0.37222163263722141</v>
      </c>
      <c r="AS4" s="678">
        <v>0.37097957334115156</v>
      </c>
      <c r="AT4" s="639">
        <v>0.36954106434461709</v>
      </c>
      <c r="AU4" s="639">
        <v>0.36877698473971682</v>
      </c>
      <c r="AV4" s="639">
        <v>0.36802951803246714</v>
      </c>
      <c r="AW4" s="639">
        <v>0.36786368949879933</v>
      </c>
      <c r="AX4" s="639">
        <v>0.36646510933912718</v>
      </c>
      <c r="AY4" s="639">
        <v>0.36463112625326805</v>
      </c>
      <c r="AZ4" s="639">
        <v>0.36367137383162973</v>
      </c>
      <c r="BA4" s="639">
        <v>0.36164525999019459</v>
      </c>
      <c r="BB4" s="639">
        <v>0.35972461476999701</v>
      </c>
      <c r="BC4" s="639">
        <v>0.35789683139213535</v>
      </c>
      <c r="BD4" s="640">
        <v>0.35499594364430892</v>
      </c>
    </row>
    <row r="5" spans="1:56" s="632" customFormat="1">
      <c r="B5" s="1779"/>
      <c r="C5" s="998">
        <v>1.4999999999999999E-2</v>
      </c>
      <c r="D5" s="999">
        <v>0.50901994298306441</v>
      </c>
      <c r="E5" s="999">
        <v>0.50843486883238065</v>
      </c>
      <c r="F5" s="999">
        <v>0.50355866400477889</v>
      </c>
      <c r="G5" s="999">
        <v>0.49707185793726455</v>
      </c>
      <c r="H5" s="999">
        <v>0.49064716356584626</v>
      </c>
      <c r="I5" s="999">
        <v>0.48652889065141086</v>
      </c>
      <c r="J5" s="999">
        <v>0.4824649346003469</v>
      </c>
      <c r="K5" s="999">
        <v>0.47701147079541922</v>
      </c>
      <c r="L5" s="999">
        <v>0.47121193428438496</v>
      </c>
      <c r="M5" s="999">
        <v>0.46644158748541598</v>
      </c>
      <c r="N5" s="999">
        <v>0.46111268675913614</v>
      </c>
      <c r="O5" s="999">
        <v>0.45732777485240339</v>
      </c>
      <c r="P5" s="999">
        <v>0.45359186998432716</v>
      </c>
      <c r="Q5" s="999">
        <v>0.44934424291680886</v>
      </c>
      <c r="R5" s="999">
        <v>0.44519074486745913</v>
      </c>
      <c r="S5" s="999">
        <v>0.44234415756951451</v>
      </c>
      <c r="T5" s="999">
        <v>0.43799583967422334</v>
      </c>
      <c r="U5" s="999">
        <v>0.43431275366145233</v>
      </c>
      <c r="V5" s="999">
        <v>0.4304977816111264</v>
      </c>
      <c r="W5" s="999">
        <v>0.42669180356136593</v>
      </c>
      <c r="X5" s="999">
        <v>0.42352169020540115</v>
      </c>
      <c r="Y5" s="999">
        <v>0.42079455417410028</v>
      </c>
      <c r="Z5" s="999">
        <v>0.41761821056001769</v>
      </c>
      <c r="AA5" s="999">
        <v>0.41422430953261807</v>
      </c>
      <c r="AB5" s="999">
        <v>0.41042480136237186</v>
      </c>
      <c r="AC5" s="999">
        <v>0.40682262397594854</v>
      </c>
      <c r="AD5" s="999">
        <v>0.4045409167229464</v>
      </c>
      <c r="AE5" s="999">
        <v>0.40290919681097964</v>
      </c>
      <c r="AF5" s="999">
        <v>0.39940314820947581</v>
      </c>
      <c r="AG5" s="999">
        <v>0.39641918197986425</v>
      </c>
      <c r="AH5" s="999">
        <v>0.39339796762655205</v>
      </c>
      <c r="AI5" s="999">
        <v>0.39072334658013758</v>
      </c>
      <c r="AJ5" s="999">
        <v>0.38791851975533642</v>
      </c>
      <c r="AK5" s="999">
        <v>0.38528177112837697</v>
      </c>
      <c r="AL5" s="999">
        <v>0.38234135969093003</v>
      </c>
      <c r="AM5" s="999">
        <v>0.38064517692176369</v>
      </c>
      <c r="AN5" s="999">
        <v>0.37918725760216904</v>
      </c>
      <c r="AO5" s="999">
        <v>0.37757815744302187</v>
      </c>
      <c r="AP5" s="999">
        <v>0.37589389929284595</v>
      </c>
      <c r="AQ5" s="999">
        <v>0.37387487326718183</v>
      </c>
      <c r="AR5" s="999">
        <v>0.37313926030992101</v>
      </c>
      <c r="AS5" s="999">
        <v>0.37191086811747898</v>
      </c>
      <c r="AT5" s="1000">
        <v>0.3704705107438</v>
      </c>
      <c r="AU5" s="1000">
        <v>0.36972527349214196</v>
      </c>
      <c r="AV5" s="1000">
        <v>0.36898911814101781</v>
      </c>
      <c r="AW5" s="1000">
        <v>0.36884399620767006</v>
      </c>
      <c r="AX5" s="1000">
        <v>0.36745805490092615</v>
      </c>
      <c r="AY5" s="1000">
        <v>0.36563849996673164</v>
      </c>
      <c r="AZ5" s="1000">
        <v>0.36469759560081222</v>
      </c>
      <c r="BA5" s="1000">
        <v>0.36267851402680862</v>
      </c>
      <c r="BB5" s="1000">
        <v>0.36076081413118771</v>
      </c>
      <c r="BC5" s="1000">
        <v>0.35893894707107477</v>
      </c>
      <c r="BD5" s="1001">
        <v>0.35604314192670788</v>
      </c>
    </row>
    <row r="6" spans="1:56" s="632" customFormat="1">
      <c r="B6" s="1779"/>
      <c r="C6" s="998">
        <v>1.2999999999999999E-2</v>
      </c>
      <c r="D6" s="999">
        <v>0.50901994298306441</v>
      </c>
      <c r="E6" s="999">
        <v>0.5084344426056201</v>
      </c>
      <c r="F6" s="999">
        <v>0.50355814150959177</v>
      </c>
      <c r="G6" s="999">
        <v>0.49707139167830899</v>
      </c>
      <c r="H6" s="999">
        <v>0.49060767209350403</v>
      </c>
      <c r="I6" s="999">
        <v>0.48637691969488467</v>
      </c>
      <c r="J6" s="999">
        <v>0.4823923189686784</v>
      </c>
      <c r="K6" s="999">
        <v>0.47679035842587142</v>
      </c>
      <c r="L6" s="999">
        <v>0.47104036433410318</v>
      </c>
      <c r="M6" s="999">
        <v>0.46633666564039866</v>
      </c>
      <c r="N6" s="999">
        <v>0.46104292080370501</v>
      </c>
      <c r="O6" s="999">
        <v>0.4572773891887536</v>
      </c>
      <c r="P6" s="999">
        <v>0.45361403622859642</v>
      </c>
      <c r="Q6" s="999">
        <v>0.44940930571397081</v>
      </c>
      <c r="R6" s="999">
        <v>0.44531706287602901</v>
      </c>
      <c r="S6" s="999">
        <v>0.44250966175044082</v>
      </c>
      <c r="T6" s="999">
        <v>0.43818486282986874</v>
      </c>
      <c r="U6" s="999">
        <v>0.43453625592770617</v>
      </c>
      <c r="V6" s="999">
        <v>0.43075285765096599</v>
      </c>
      <c r="W6" s="999">
        <v>0.42696346120751433</v>
      </c>
      <c r="X6" s="999">
        <v>0.42382622592074132</v>
      </c>
      <c r="Y6" s="999">
        <v>0.42113851001949931</v>
      </c>
      <c r="Z6" s="999">
        <v>0.4179736970066511</v>
      </c>
      <c r="AA6" s="999">
        <v>0.41460616835383096</v>
      </c>
      <c r="AB6" s="999">
        <v>0.41082936827639749</v>
      </c>
      <c r="AC6" s="999">
        <v>0.4072437955677094</v>
      </c>
      <c r="AD6" s="999">
        <v>0.40501501885562713</v>
      </c>
      <c r="AE6" s="999">
        <v>0.40341585789235274</v>
      </c>
      <c r="AF6" s="999">
        <v>0.39993236589893966</v>
      </c>
      <c r="AG6" s="999">
        <v>0.39696888301177391</v>
      </c>
      <c r="AH6" s="999">
        <v>0.39396624977699563</v>
      </c>
      <c r="AI6" s="999">
        <v>0.39131593078214172</v>
      </c>
      <c r="AJ6" s="999">
        <v>0.38854515651003252</v>
      </c>
      <c r="AK6" s="999">
        <v>0.38593954228183341</v>
      </c>
      <c r="AL6" s="999">
        <v>0.38300204614745925</v>
      </c>
      <c r="AM6" s="999">
        <v>0.38132154227876774</v>
      </c>
      <c r="AN6" s="999">
        <v>0.37987366827695529</v>
      </c>
      <c r="AO6" s="999">
        <v>0.37829275819929692</v>
      </c>
      <c r="AP6" s="999">
        <v>0.37664412114467999</v>
      </c>
      <c r="AQ6" s="999">
        <v>0.37462700712355196</v>
      </c>
      <c r="AR6" s="999">
        <v>0.37388997798347057</v>
      </c>
      <c r="AS6" s="999">
        <v>0.37267567105197114</v>
      </c>
      <c r="AT6" s="1000">
        <v>0.37123309219670214</v>
      </c>
      <c r="AU6" s="1000">
        <v>0.37049958914865511</v>
      </c>
      <c r="AV6" s="1000">
        <v>0.36978767740522345</v>
      </c>
      <c r="AW6" s="1000">
        <v>0.36965085690061661</v>
      </c>
      <c r="AX6" s="1000">
        <v>0.36824336544232328</v>
      </c>
      <c r="AY6" s="1000">
        <v>0.36642483332821985</v>
      </c>
      <c r="AZ6" s="1000">
        <v>0.36549268531378637</v>
      </c>
      <c r="BA6" s="1000">
        <v>0.36348539863692025</v>
      </c>
      <c r="BB6" s="1000">
        <v>0.36158361460478305</v>
      </c>
      <c r="BC6" s="1000">
        <v>0.35975708223094166</v>
      </c>
      <c r="BD6" s="1001">
        <v>0.35684603070101018</v>
      </c>
    </row>
    <row r="7" spans="1:56" s="632" customFormat="1">
      <c r="B7" s="1779"/>
      <c r="C7" s="1002">
        <v>0.01</v>
      </c>
      <c r="D7" s="999">
        <v>0.50901994298306441</v>
      </c>
      <c r="E7" s="999">
        <v>0.5084344426056201</v>
      </c>
      <c r="F7" s="999">
        <v>0.50355814150959177</v>
      </c>
      <c r="G7" s="999">
        <v>0.49707145865793839</v>
      </c>
      <c r="H7" s="999">
        <v>0.49064733540249944</v>
      </c>
      <c r="I7" s="999">
        <v>0.48667370914213454</v>
      </c>
      <c r="J7" s="999">
        <v>0.48269360723106408</v>
      </c>
      <c r="K7" s="999">
        <v>0.47710147695168653</v>
      </c>
      <c r="L7" s="999">
        <v>0.47136015777406287</v>
      </c>
      <c r="M7" s="999">
        <v>0.46666141276971962</v>
      </c>
      <c r="N7" s="999">
        <v>0.46141563440818412</v>
      </c>
      <c r="O7" s="999">
        <v>0.45765898031492652</v>
      </c>
      <c r="P7" s="999">
        <v>0.45403227679630964</v>
      </c>
      <c r="Q7" s="999">
        <v>0.44988697563344099</v>
      </c>
      <c r="R7" s="999">
        <v>0.44583819726992241</v>
      </c>
      <c r="S7" s="999">
        <v>0.44309551014997145</v>
      </c>
      <c r="T7" s="999">
        <v>0.43881820746955003</v>
      </c>
      <c r="U7" s="999">
        <v>0.43521417897612885</v>
      </c>
      <c r="V7" s="999">
        <v>0.43148885021491817</v>
      </c>
      <c r="W7" s="999">
        <v>0.4277531797705682</v>
      </c>
      <c r="X7" s="999">
        <v>0.42465280798187588</v>
      </c>
      <c r="Y7" s="999">
        <v>0.42198249787722425</v>
      </c>
      <c r="Z7" s="999">
        <v>0.41887667414252089</v>
      </c>
      <c r="AA7" s="999">
        <v>0.41554807284979928</v>
      </c>
      <c r="AB7" s="999">
        <v>0.41180010801078493</v>
      </c>
      <c r="AC7" s="999">
        <v>0.40826818914187257</v>
      </c>
      <c r="AD7" s="999">
        <v>0.40609256525852794</v>
      </c>
      <c r="AE7" s="999">
        <v>0.40456890460182027</v>
      </c>
      <c r="AF7" s="999">
        <v>0.40116145611940429</v>
      </c>
      <c r="AG7" s="999">
        <v>0.39826467607361993</v>
      </c>
      <c r="AH7" s="999">
        <v>0.39531929805539029</v>
      </c>
      <c r="AI7" s="999">
        <v>0.39270769022212609</v>
      </c>
      <c r="AJ7" s="999">
        <v>0.38998999315955202</v>
      </c>
      <c r="AK7" s="999">
        <v>0.38741439834871411</v>
      </c>
      <c r="AL7" s="999">
        <v>0.38453766793993827</v>
      </c>
      <c r="AM7" s="999">
        <v>0.38289612226532399</v>
      </c>
      <c r="AN7" s="999">
        <v>0.38148546257813754</v>
      </c>
      <c r="AO7" s="999">
        <v>0.37991945251591647</v>
      </c>
      <c r="AP7" s="999">
        <v>0.37828018864051399</v>
      </c>
      <c r="AQ7" s="999">
        <v>0.37629309072522937</v>
      </c>
      <c r="AR7" s="999">
        <v>0.37560584493035976</v>
      </c>
      <c r="AS7" s="999">
        <v>0.37440779711241301</v>
      </c>
      <c r="AT7" s="1000">
        <v>0.3729995353382195</v>
      </c>
      <c r="AU7" s="1000">
        <v>0.37228502094256477</v>
      </c>
      <c r="AV7" s="1000">
        <v>0.37158225059396421</v>
      </c>
      <c r="AW7" s="1000">
        <v>0.37146089972071283</v>
      </c>
      <c r="AX7" s="1000">
        <v>0.37010232675506666</v>
      </c>
      <c r="AY7" s="1000">
        <v>0.36829235534435817</v>
      </c>
      <c r="AZ7" s="1000">
        <v>0.36736735103000145</v>
      </c>
      <c r="BA7" s="1000">
        <v>0.36535851462768865</v>
      </c>
      <c r="BB7" s="1000">
        <v>0.36345975984831935</v>
      </c>
      <c r="BC7" s="1000">
        <v>0.36165053214621307</v>
      </c>
      <c r="BD7" s="1001">
        <v>0.35875753813093558</v>
      </c>
    </row>
    <row r="8" spans="1:56" s="632" customFormat="1">
      <c r="B8" s="1779"/>
      <c r="C8" s="1003" t="s">
        <v>185</v>
      </c>
      <c r="D8" s="1004">
        <v>0.50901994298306441</v>
      </c>
      <c r="E8" s="1004">
        <v>0.50846955283231154</v>
      </c>
      <c r="F8" s="1004">
        <v>0.50362329783023829</v>
      </c>
      <c r="G8" s="1004">
        <v>0.49715322252539323</v>
      </c>
      <c r="H8" s="1004">
        <v>0.49075015871401079</v>
      </c>
      <c r="I8" s="1004">
        <v>0.48661511747492636</v>
      </c>
      <c r="J8" s="1004">
        <v>0.4834335034062211</v>
      </c>
      <c r="K8" s="1004">
        <v>0.4784244046894926</v>
      </c>
      <c r="L8" s="1004">
        <v>0.4739825584843968</v>
      </c>
      <c r="M8" s="1004">
        <v>0.47062536078732009</v>
      </c>
      <c r="N8" s="1004">
        <v>0.46672049028526746</v>
      </c>
      <c r="O8" s="1004">
        <v>0.46399298777321452</v>
      </c>
      <c r="P8" s="1004">
        <v>0.46122049114713554</v>
      </c>
      <c r="Q8" s="1004">
        <v>0.45776893789142653</v>
      </c>
      <c r="R8" s="1004">
        <v>0.45438481129020775</v>
      </c>
      <c r="S8" s="1004">
        <v>0.45142293098397002</v>
      </c>
      <c r="T8" s="1004">
        <v>0.44686030050561887</v>
      </c>
      <c r="U8" s="1004">
        <v>0.44300807599361625</v>
      </c>
      <c r="V8" s="1004">
        <v>0.43905011757216944</v>
      </c>
      <c r="W8" s="1004">
        <v>0.43507323465044079</v>
      </c>
      <c r="X8" s="1004">
        <v>0.43174393164514346</v>
      </c>
      <c r="Y8" s="1004">
        <v>0.42889398841591597</v>
      </c>
      <c r="Z8" s="1004">
        <v>0.42554715670349885</v>
      </c>
      <c r="AA8" s="1004">
        <v>0.42206197625393166</v>
      </c>
      <c r="AB8" s="1004">
        <v>0.41812632674451428</v>
      </c>
      <c r="AC8" s="1004">
        <v>0.41440448701268584</v>
      </c>
      <c r="AD8" s="1004">
        <v>0.41196738696018326</v>
      </c>
      <c r="AE8" s="1004">
        <v>0.41022379880208287</v>
      </c>
      <c r="AF8" s="1004">
        <v>0.40657082494917446</v>
      </c>
      <c r="AG8" s="1004">
        <v>0.40346779403167055</v>
      </c>
      <c r="AH8" s="1004">
        <v>0.40037472051292694</v>
      </c>
      <c r="AI8" s="1004">
        <v>0.3976386360878027</v>
      </c>
      <c r="AJ8" s="1004">
        <v>0.39476959372213144</v>
      </c>
      <c r="AK8" s="1004">
        <v>0.39206927461783281</v>
      </c>
      <c r="AL8" s="1004">
        <v>0.38906061392174901</v>
      </c>
      <c r="AM8" s="1004">
        <v>0.38732295153751883</v>
      </c>
      <c r="AN8" s="1004">
        <v>0.38582329063224863</v>
      </c>
      <c r="AO8" s="1004">
        <v>0.38417407189797853</v>
      </c>
      <c r="AP8" s="1004">
        <v>0.3824474919776813</v>
      </c>
      <c r="AQ8" s="1004">
        <v>0.38038465167064411</v>
      </c>
      <c r="AR8" s="1004">
        <v>0.37962644985664284</v>
      </c>
      <c r="AS8" s="1004">
        <v>0.3783726198635729</v>
      </c>
      <c r="AT8" s="1005">
        <v>0.37690373735439953</v>
      </c>
      <c r="AU8" s="1005">
        <v>0.37614133371874064</v>
      </c>
      <c r="AV8" s="1005">
        <v>0.37538994458094588</v>
      </c>
      <c r="AW8" s="1005">
        <v>0.37522960334428218</v>
      </c>
      <c r="AX8" s="1005">
        <v>0.37381356145760886</v>
      </c>
      <c r="AY8" s="1005">
        <v>0.37195652848456195</v>
      </c>
      <c r="AZ8" s="1005">
        <v>0.37099219012784801</v>
      </c>
      <c r="BA8" s="1005">
        <v>0.36893332473156099</v>
      </c>
      <c r="BB8" s="1005">
        <v>0.36697606354786588</v>
      </c>
      <c r="BC8" s="1005">
        <v>0.36511498529923481</v>
      </c>
      <c r="BD8" s="1006">
        <v>0.36216098489463477</v>
      </c>
    </row>
    <row r="9" spans="1:56" s="632" customFormat="1" ht="15.75" thickBot="1">
      <c r="B9" s="1780"/>
      <c r="C9" s="1007" t="s">
        <v>186</v>
      </c>
      <c r="D9" s="1008">
        <v>0.50901994298306441</v>
      </c>
      <c r="E9" s="1008">
        <v>0.50846955283231154</v>
      </c>
      <c r="F9" s="1008">
        <v>0.50362329783023829</v>
      </c>
      <c r="G9" s="1008">
        <v>0.49715350265080688</v>
      </c>
      <c r="H9" s="1008">
        <v>0.49074675799494877</v>
      </c>
      <c r="I9" s="1008">
        <v>0.48597052705220883</v>
      </c>
      <c r="J9" s="1008">
        <v>0.48059890154867346</v>
      </c>
      <c r="K9" s="1008">
        <v>0.47369248227444138</v>
      </c>
      <c r="L9" s="1008">
        <v>0.46706302537783578</v>
      </c>
      <c r="M9" s="1008">
        <v>0.46157358148892685</v>
      </c>
      <c r="N9" s="1008">
        <v>0.45564530263240277</v>
      </c>
      <c r="O9" s="1008">
        <v>0.45089821387740814</v>
      </c>
      <c r="P9" s="1008">
        <v>0.44617177997375579</v>
      </c>
      <c r="Q9" s="1008">
        <v>0.44099685647374659</v>
      </c>
      <c r="R9" s="1008">
        <v>0.4359636087064887</v>
      </c>
      <c r="S9" s="1008">
        <v>0.43330172973864733</v>
      </c>
      <c r="T9" s="1008">
        <v>0.429187858117897</v>
      </c>
      <c r="U9" s="1008">
        <v>0.42569032495822018</v>
      </c>
      <c r="V9" s="1008">
        <v>0.42208865037116711</v>
      </c>
      <c r="W9" s="1008">
        <v>0.41849933504980946</v>
      </c>
      <c r="X9" s="1008">
        <v>0.41551725373368553</v>
      </c>
      <c r="Y9" s="1008">
        <v>0.41298206767637402</v>
      </c>
      <c r="Z9" s="1008">
        <v>0.40999928396166985</v>
      </c>
      <c r="AA9" s="1008">
        <v>0.40681607169288114</v>
      </c>
      <c r="AB9" s="1008">
        <v>0.40325101517975576</v>
      </c>
      <c r="AC9" s="1008">
        <v>0.39986308284161931</v>
      </c>
      <c r="AD9" s="1008">
        <v>0.39776999096659926</v>
      </c>
      <c r="AE9" s="1008">
        <v>0.39631634711319808</v>
      </c>
      <c r="AF9" s="1008">
        <v>0.39301204111567911</v>
      </c>
      <c r="AG9" s="1008">
        <v>0.39020049249634942</v>
      </c>
      <c r="AH9" s="1008">
        <v>0.38730029250298403</v>
      </c>
      <c r="AI9" s="1008">
        <v>0.38474053305093942</v>
      </c>
      <c r="AJ9" s="1008">
        <v>0.38205802403696865</v>
      </c>
      <c r="AK9" s="1008">
        <v>0.379521676304584</v>
      </c>
      <c r="AL9" s="1008">
        <v>0.3766821887533871</v>
      </c>
      <c r="AM9" s="1008">
        <v>0.3750592742606777</v>
      </c>
      <c r="AN9" s="1008">
        <v>0.37366438738244268</v>
      </c>
      <c r="AO9" s="1008">
        <v>0.37212447808413818</v>
      </c>
      <c r="AP9" s="1008">
        <v>0.37050003896176542</v>
      </c>
      <c r="AQ9" s="1008">
        <v>0.36853965414684986</v>
      </c>
      <c r="AR9" s="1008">
        <v>0.36784211449089649</v>
      </c>
      <c r="AS9" s="1008">
        <v>0.36665050546251049</v>
      </c>
      <c r="AT9" s="1009">
        <v>0.36524271482307707</v>
      </c>
      <c r="AU9" s="1009">
        <v>0.36453335477407128</v>
      </c>
      <c r="AV9" s="1009">
        <v>0.36383202820921967</v>
      </c>
      <c r="AW9" s="1009">
        <v>0.36371578509722963</v>
      </c>
      <c r="AX9" s="1009">
        <v>0.36236758908034578</v>
      </c>
      <c r="AY9" s="1009">
        <v>0.36058216400725274</v>
      </c>
      <c r="AZ9" s="1009">
        <v>0.35966960577981527</v>
      </c>
      <c r="BA9" s="1009">
        <v>0.35768935179234174</v>
      </c>
      <c r="BB9" s="1009">
        <v>0.35581533090231654</v>
      </c>
      <c r="BC9" s="1009">
        <v>0.35402538236582382</v>
      </c>
      <c r="BD9" s="1010">
        <v>0.35118079335771818</v>
      </c>
    </row>
    <row r="10" spans="1:56" s="632" customFormat="1" ht="15" customHeight="1">
      <c r="B10" s="1775" t="s">
        <v>300</v>
      </c>
      <c r="C10" s="997">
        <v>1.7999999999999999E-2</v>
      </c>
      <c r="D10" s="686">
        <v>62.260575230249252</v>
      </c>
      <c r="E10" s="686">
        <v>62.237986130624321</v>
      </c>
      <c r="F10" s="686">
        <v>62.545749464148592</v>
      </c>
      <c r="G10" s="686">
        <v>62.811200051176854</v>
      </c>
      <c r="H10" s="686">
        <v>63.079663827717631</v>
      </c>
      <c r="I10" s="686">
        <v>63.234993842677227</v>
      </c>
      <c r="J10" s="686">
        <v>63.327643045534003</v>
      </c>
      <c r="K10" s="686">
        <v>63.480887683806728</v>
      </c>
      <c r="L10" s="686">
        <v>63.610167802358163</v>
      </c>
      <c r="M10" s="686">
        <v>63.720411914038436</v>
      </c>
      <c r="N10" s="686">
        <v>63.829102600664861</v>
      </c>
      <c r="O10" s="686">
        <v>63.920038434018039</v>
      </c>
      <c r="P10" s="686">
        <v>63.978676759772632</v>
      </c>
      <c r="Q10" s="686">
        <v>64.014977933606247</v>
      </c>
      <c r="R10" s="686">
        <v>64.042179849232696</v>
      </c>
      <c r="S10" s="686">
        <v>64.08402812326419</v>
      </c>
      <c r="T10" s="686">
        <v>64.13382712007882</v>
      </c>
      <c r="U10" s="686">
        <v>64.172210123871892</v>
      </c>
      <c r="V10" s="686">
        <v>64.192636260615714</v>
      </c>
      <c r="W10" s="686">
        <v>64.206529955944958</v>
      </c>
      <c r="X10" s="686">
        <v>64.196197460750213</v>
      </c>
      <c r="Y10" s="686">
        <v>64.154794860948698</v>
      </c>
      <c r="Z10" s="686">
        <v>64.096747551513687</v>
      </c>
      <c r="AA10" s="686">
        <v>64.012285951324614</v>
      </c>
      <c r="AB10" s="686">
        <v>63.918508860341007</v>
      </c>
      <c r="AC10" s="686">
        <v>63.826749463715764</v>
      </c>
      <c r="AD10" s="686">
        <v>63.75182451976174</v>
      </c>
      <c r="AE10" s="686">
        <v>63.698290635109942</v>
      </c>
      <c r="AF10" s="686">
        <v>63.645420430779751</v>
      </c>
      <c r="AG10" s="686">
        <v>63.614172654052126</v>
      </c>
      <c r="AH10" s="686">
        <v>63.590957409515717</v>
      </c>
      <c r="AI10" s="686">
        <v>63.550902948547694</v>
      </c>
      <c r="AJ10" s="686">
        <v>63.513113274978025</v>
      </c>
      <c r="AK10" s="686">
        <v>63.486496065181441</v>
      </c>
      <c r="AL10" s="686">
        <v>63.462181247098492</v>
      </c>
      <c r="AM10" s="686">
        <v>63.425261563902083</v>
      </c>
      <c r="AN10" s="686">
        <v>63.40165390052632</v>
      </c>
      <c r="AO10" s="686">
        <v>63.313989972393728</v>
      </c>
      <c r="AP10" s="686">
        <v>63.22857830052147</v>
      </c>
      <c r="AQ10" s="686">
        <v>63.115913595055368</v>
      </c>
      <c r="AR10" s="686">
        <v>63.030157434982328</v>
      </c>
      <c r="AS10" s="686">
        <v>62.97012844893829</v>
      </c>
      <c r="AT10" s="687">
        <v>62.929746014197029</v>
      </c>
      <c r="AU10" s="687">
        <v>62.892443397553144</v>
      </c>
      <c r="AV10" s="687">
        <v>62.85609148436275</v>
      </c>
      <c r="AW10" s="687">
        <v>62.789268079773628</v>
      </c>
      <c r="AX10" s="687">
        <v>62.734667935685103</v>
      </c>
      <c r="AY10" s="687">
        <v>62.681754753595413</v>
      </c>
      <c r="AZ10" s="687">
        <v>62.650761341765218</v>
      </c>
      <c r="BA10" s="687">
        <v>62.625079725518184</v>
      </c>
      <c r="BB10" s="687">
        <v>62.612401710118519</v>
      </c>
      <c r="BC10" s="687">
        <v>62.612352806852911</v>
      </c>
      <c r="BD10" s="688">
        <v>62.615430446375576</v>
      </c>
    </row>
    <row r="11" spans="1:56" s="632" customFormat="1">
      <c r="B11" s="1776"/>
      <c r="C11" s="1011">
        <v>1.4999999999999999E-2</v>
      </c>
      <c r="D11" s="1012">
        <v>62.260575230249252</v>
      </c>
      <c r="E11" s="1012">
        <v>62.237972706027399</v>
      </c>
      <c r="F11" s="1012">
        <v>62.5457328638756</v>
      </c>
      <c r="G11" s="1012">
        <v>62.811178113696677</v>
      </c>
      <c r="H11" s="1012">
        <v>63.078318532092297</v>
      </c>
      <c r="I11" s="1012">
        <v>63.239316402844061</v>
      </c>
      <c r="J11" s="1012">
        <v>63.343536059311816</v>
      </c>
      <c r="K11" s="1012">
        <v>63.503045317072306</v>
      </c>
      <c r="L11" s="1012">
        <v>63.647304574806277</v>
      </c>
      <c r="M11" s="1012">
        <v>63.775073186758611</v>
      </c>
      <c r="N11" s="1012">
        <v>63.903823913196376</v>
      </c>
      <c r="O11" s="1012">
        <v>64.015994700667335</v>
      </c>
      <c r="P11" s="1012">
        <v>64.102586007150848</v>
      </c>
      <c r="Q11" s="1012">
        <v>64.169562156448492</v>
      </c>
      <c r="R11" s="1012">
        <v>64.23178059945603</v>
      </c>
      <c r="S11" s="1012">
        <v>64.307523853212061</v>
      </c>
      <c r="T11" s="1012">
        <v>64.389083783763297</v>
      </c>
      <c r="U11" s="1012">
        <v>64.45832419936913</v>
      </c>
      <c r="V11" s="1012">
        <v>64.509443728597489</v>
      </c>
      <c r="W11" s="1012">
        <v>64.555856772481718</v>
      </c>
      <c r="X11" s="1012">
        <v>64.581398324427838</v>
      </c>
      <c r="Y11" s="1012">
        <v>64.578540577109877</v>
      </c>
      <c r="Z11" s="1012">
        <v>64.561247552148146</v>
      </c>
      <c r="AA11" s="1012">
        <v>64.520384172939259</v>
      </c>
      <c r="AB11" s="1012">
        <v>64.466756776170314</v>
      </c>
      <c r="AC11" s="1012">
        <v>64.405024119114898</v>
      </c>
      <c r="AD11" s="1012">
        <v>64.35219177182303</v>
      </c>
      <c r="AE11" s="1012">
        <v>64.317139292736158</v>
      </c>
      <c r="AF11" s="1012">
        <v>64.292399755435497</v>
      </c>
      <c r="AG11" s="1012">
        <v>64.285427225751619</v>
      </c>
      <c r="AH11" s="1012">
        <v>64.287267505332025</v>
      </c>
      <c r="AI11" s="1012">
        <v>64.277490318337428</v>
      </c>
      <c r="AJ11" s="1012">
        <v>64.271236516688958</v>
      </c>
      <c r="AK11" s="1012">
        <v>64.274016834798203</v>
      </c>
      <c r="AL11" s="1012">
        <v>64.273985744570268</v>
      </c>
      <c r="AM11" s="1012">
        <v>64.26003513259991</v>
      </c>
      <c r="AN11" s="1012">
        <v>64.250255053796266</v>
      </c>
      <c r="AO11" s="1012">
        <v>64.208313923406806</v>
      </c>
      <c r="AP11" s="1012">
        <v>64.157433959292533</v>
      </c>
      <c r="AQ11" s="1012">
        <v>64.080530844554971</v>
      </c>
      <c r="AR11" s="1012">
        <v>64.025303687807053</v>
      </c>
      <c r="AS11" s="1012">
        <v>63.99412356301665</v>
      </c>
      <c r="AT11" s="1013">
        <v>63.982144356928345</v>
      </c>
      <c r="AU11" s="1013">
        <v>63.962804167631404</v>
      </c>
      <c r="AV11" s="1013">
        <v>63.934083130006215</v>
      </c>
      <c r="AW11" s="1013">
        <v>63.86589035054655</v>
      </c>
      <c r="AX11" s="1013">
        <v>63.816804340542362</v>
      </c>
      <c r="AY11" s="1013">
        <v>63.772690781612987</v>
      </c>
      <c r="AZ11" s="1013">
        <v>63.747659433071114</v>
      </c>
      <c r="BA11" s="1013">
        <v>63.73148098747393</v>
      </c>
      <c r="BB11" s="1013">
        <v>63.727560738461307</v>
      </c>
      <c r="BC11" s="1013">
        <v>63.739127029744118</v>
      </c>
      <c r="BD11" s="1014">
        <v>63.754378751884886</v>
      </c>
    </row>
    <row r="12" spans="1:56" s="632" customFormat="1">
      <c r="B12" s="1776"/>
      <c r="C12" s="1011">
        <v>1.2999999999999999E-2</v>
      </c>
      <c r="D12" s="1012">
        <v>62.260575230249252</v>
      </c>
      <c r="E12" s="1012">
        <v>62.237986130624321</v>
      </c>
      <c r="F12" s="1012">
        <v>62.545749464148592</v>
      </c>
      <c r="G12" s="1012">
        <v>62.811240078154114</v>
      </c>
      <c r="H12" s="1012">
        <v>63.079602081490243</v>
      </c>
      <c r="I12" s="1012">
        <v>63.247320894719735</v>
      </c>
      <c r="J12" s="1012">
        <v>63.3542669519111</v>
      </c>
      <c r="K12" s="1012">
        <v>63.526500194374627</v>
      </c>
      <c r="L12" s="1012">
        <v>63.679160779924565</v>
      </c>
      <c r="M12" s="1012">
        <v>63.816762356753756</v>
      </c>
      <c r="N12" s="1012">
        <v>63.958822159969827</v>
      </c>
      <c r="O12" s="1012">
        <v>64.087115402654959</v>
      </c>
      <c r="P12" s="1012">
        <v>64.190460577734086</v>
      </c>
      <c r="Q12" s="1012">
        <v>64.27758191449729</v>
      </c>
      <c r="R12" s="1012">
        <v>64.362211509161412</v>
      </c>
      <c r="S12" s="1012">
        <v>64.459855781526585</v>
      </c>
      <c r="T12" s="1012">
        <v>64.562901319517223</v>
      </c>
      <c r="U12" s="1012">
        <v>64.652675062536645</v>
      </c>
      <c r="V12" s="1012">
        <v>64.724096666356786</v>
      </c>
      <c r="W12" s="1012">
        <v>64.793057975874419</v>
      </c>
      <c r="X12" s="1012">
        <v>64.84255125647347</v>
      </c>
      <c r="Y12" s="1012">
        <v>64.86545433191425</v>
      </c>
      <c r="Z12" s="1012">
        <v>64.875710754500929</v>
      </c>
      <c r="AA12" s="1012">
        <v>64.863648326904269</v>
      </c>
      <c r="AB12" s="1012">
        <v>64.836909569698321</v>
      </c>
      <c r="AC12" s="1012">
        <v>64.794966866512027</v>
      </c>
      <c r="AD12" s="1012">
        <v>64.755887966414519</v>
      </c>
      <c r="AE12" s="1012">
        <v>64.73327232186584</v>
      </c>
      <c r="AF12" s="1012">
        <v>64.727053511650965</v>
      </c>
      <c r="AG12" s="1012">
        <v>64.736430191139021</v>
      </c>
      <c r="AH12" s="1012">
        <v>64.755357266292165</v>
      </c>
      <c r="AI12" s="1012">
        <v>64.765874315291839</v>
      </c>
      <c r="AJ12" s="1012">
        <v>64.779046057392534</v>
      </c>
      <c r="AK12" s="1012">
        <v>64.800237343807524</v>
      </c>
      <c r="AL12" s="1012">
        <v>64.816233179159767</v>
      </c>
      <c r="AM12" s="1012">
        <v>64.817350543819188</v>
      </c>
      <c r="AN12" s="1012">
        <v>64.825770651732469</v>
      </c>
      <c r="AO12" s="1012">
        <v>64.804067398116658</v>
      </c>
      <c r="AP12" s="1012">
        <v>64.775739287511072</v>
      </c>
      <c r="AQ12" s="1012">
        <v>64.723982652929038</v>
      </c>
      <c r="AR12" s="1012">
        <v>64.689254819145091</v>
      </c>
      <c r="AS12" s="1012">
        <v>64.676551501106474</v>
      </c>
      <c r="AT12" s="1013">
        <v>64.681762790985331</v>
      </c>
      <c r="AU12" s="1013">
        <v>64.672409490874458</v>
      </c>
      <c r="AV12" s="1013">
        <v>64.645231234870437</v>
      </c>
      <c r="AW12" s="1013">
        <v>64.57350959662287</v>
      </c>
      <c r="AX12" s="1013">
        <v>64.526682866147638</v>
      </c>
      <c r="AY12" s="1013">
        <v>64.485360404854461</v>
      </c>
      <c r="AZ12" s="1013">
        <v>64.460443552420884</v>
      </c>
      <c r="BA12" s="1013">
        <v>64.445698256260087</v>
      </c>
      <c r="BB12" s="1013">
        <v>64.442040315760892</v>
      </c>
      <c r="BC12" s="1013">
        <v>64.4562675890798</v>
      </c>
      <c r="BD12" s="1014">
        <v>64.474659556844202</v>
      </c>
    </row>
    <row r="13" spans="1:56" s="632" customFormat="1">
      <c r="B13" s="1776"/>
      <c r="C13" s="1015">
        <v>0.01</v>
      </c>
      <c r="D13" s="1012">
        <v>62.260575230249252</v>
      </c>
      <c r="E13" s="1012">
        <v>62.237986130624321</v>
      </c>
      <c r="F13" s="1012">
        <v>62.545749464148592</v>
      </c>
      <c r="G13" s="1012">
        <v>62.811191006131317</v>
      </c>
      <c r="H13" s="1012">
        <v>63.078312944178592</v>
      </c>
      <c r="I13" s="1012">
        <v>63.242093155787479</v>
      </c>
      <c r="J13" s="1012">
        <v>63.356883433490125</v>
      </c>
      <c r="K13" s="1012">
        <v>63.540044483171997</v>
      </c>
      <c r="L13" s="1012">
        <v>63.707028153505</v>
      </c>
      <c r="M13" s="1012">
        <v>63.862219215067313</v>
      </c>
      <c r="N13" s="1012">
        <v>64.023873245378525</v>
      </c>
      <c r="O13" s="1012">
        <v>64.176282751326383</v>
      </c>
      <c r="P13" s="1012">
        <v>64.306854037023825</v>
      </c>
      <c r="Q13" s="1012">
        <v>64.423867063618289</v>
      </c>
      <c r="R13" s="1012">
        <v>64.542858820055329</v>
      </c>
      <c r="S13" s="1012">
        <v>64.672326092316112</v>
      </c>
      <c r="T13" s="1012">
        <v>64.806634861937624</v>
      </c>
      <c r="U13" s="1012">
        <v>64.926612012498794</v>
      </c>
      <c r="V13" s="1012">
        <v>65.027741830987836</v>
      </c>
      <c r="W13" s="1012">
        <v>65.128535493033695</v>
      </c>
      <c r="X13" s="1012">
        <v>65.213707863425142</v>
      </c>
      <c r="Y13" s="1012">
        <v>65.276198116911374</v>
      </c>
      <c r="Z13" s="1012">
        <v>65.325613278323402</v>
      </c>
      <c r="AA13" s="1012">
        <v>65.355966966731472</v>
      </c>
      <c r="AB13" s="1012">
        <v>65.369121916240474</v>
      </c>
      <c r="AC13" s="1012">
        <v>65.355855625157858</v>
      </c>
      <c r="AD13" s="1012">
        <v>65.339741532482023</v>
      </c>
      <c r="AE13" s="1012">
        <v>65.33466510075904</v>
      </c>
      <c r="AF13" s="1012">
        <v>65.354983127160523</v>
      </c>
      <c r="AG13" s="1012">
        <v>65.387422827912786</v>
      </c>
      <c r="AH13" s="1012">
        <v>65.431161535133555</v>
      </c>
      <c r="AI13" s="1012">
        <v>65.472293017304366</v>
      </c>
      <c r="AJ13" s="1012">
        <v>65.515086784283213</v>
      </c>
      <c r="AK13" s="1012">
        <v>65.565581440536846</v>
      </c>
      <c r="AL13" s="1012">
        <v>65.604485776664831</v>
      </c>
      <c r="AM13" s="1012">
        <v>65.636580003739155</v>
      </c>
      <c r="AN13" s="1012">
        <v>65.662156350521769</v>
      </c>
      <c r="AO13" s="1012">
        <v>65.654626768574616</v>
      </c>
      <c r="AP13" s="1012">
        <v>65.664177304409989</v>
      </c>
      <c r="AQ13" s="1012">
        <v>65.650515945580807</v>
      </c>
      <c r="AR13" s="1012">
        <v>65.645854698798772</v>
      </c>
      <c r="AS13" s="1012">
        <v>65.66358422158028</v>
      </c>
      <c r="AT13" s="1013">
        <v>65.695183723175859</v>
      </c>
      <c r="AU13" s="1013">
        <v>65.703588029678173</v>
      </c>
      <c r="AV13" s="1013">
        <v>65.683581885574313</v>
      </c>
      <c r="AW13" s="1013">
        <v>65.609996263649322</v>
      </c>
      <c r="AX13" s="1013">
        <v>65.565521928783852</v>
      </c>
      <c r="AY13" s="1013">
        <v>65.531356381013552</v>
      </c>
      <c r="AZ13" s="1013">
        <v>65.509990023022894</v>
      </c>
      <c r="BA13" s="1013">
        <v>65.501801013664718</v>
      </c>
      <c r="BB13" s="1013">
        <v>65.503461818898003</v>
      </c>
      <c r="BC13" s="1013">
        <v>65.524156356906857</v>
      </c>
      <c r="BD13" s="1014">
        <v>65.548767277245375</v>
      </c>
    </row>
    <row r="14" spans="1:56" s="632" customFormat="1">
      <c r="B14" s="1776"/>
      <c r="C14" s="1016" t="s">
        <v>185</v>
      </c>
      <c r="D14" s="1017">
        <v>62.260575230249252</v>
      </c>
      <c r="E14" s="1017">
        <v>62.236880302707227</v>
      </c>
      <c r="F14" s="1017">
        <v>62.543679432185144</v>
      </c>
      <c r="G14" s="1017">
        <v>62.808551007756002</v>
      </c>
      <c r="H14" s="1017">
        <v>63.075108132470163</v>
      </c>
      <c r="I14" s="1017">
        <v>63.242552490353248</v>
      </c>
      <c r="J14" s="1017">
        <v>63.320508724532814</v>
      </c>
      <c r="K14" s="1017">
        <v>63.464542440057649</v>
      </c>
      <c r="L14" s="1017">
        <v>63.559393332360145</v>
      </c>
      <c r="M14" s="1017">
        <v>63.632746164739835</v>
      </c>
      <c r="N14" s="1017">
        <v>63.701128764269008</v>
      </c>
      <c r="O14" s="1017">
        <v>63.76251059878026</v>
      </c>
      <c r="P14" s="1017">
        <v>63.795309114072992</v>
      </c>
      <c r="Q14" s="1017">
        <v>63.807685746112831</v>
      </c>
      <c r="R14" s="1017">
        <v>63.810067237586424</v>
      </c>
      <c r="S14" s="1017">
        <v>63.85186427451152</v>
      </c>
      <c r="T14" s="1017">
        <v>63.901005477611072</v>
      </c>
      <c r="U14" s="1017">
        <v>63.939802936520294</v>
      </c>
      <c r="V14" s="1017">
        <v>63.960846486318829</v>
      </c>
      <c r="W14" s="1017">
        <v>63.97219273875519</v>
      </c>
      <c r="X14" s="1017">
        <v>63.958285549456527</v>
      </c>
      <c r="Y14" s="1017">
        <v>63.911282271170897</v>
      </c>
      <c r="Z14" s="1017">
        <v>63.848477687364401</v>
      </c>
      <c r="AA14" s="1017">
        <v>63.758003334064583</v>
      </c>
      <c r="AB14" s="1017">
        <v>63.659707159880611</v>
      </c>
      <c r="AC14" s="1017">
        <v>63.5691451239203</v>
      </c>
      <c r="AD14" s="1017">
        <v>63.498249284130871</v>
      </c>
      <c r="AE14" s="1017">
        <v>63.450356781035723</v>
      </c>
      <c r="AF14" s="1017">
        <v>63.400158756764178</v>
      </c>
      <c r="AG14" s="1017">
        <v>63.372158636543404</v>
      </c>
      <c r="AH14" s="1017">
        <v>63.351475872016835</v>
      </c>
      <c r="AI14" s="1017">
        <v>63.312812028538055</v>
      </c>
      <c r="AJ14" s="1017">
        <v>63.278114206122531</v>
      </c>
      <c r="AK14" s="1017">
        <v>63.253033781095453</v>
      </c>
      <c r="AL14" s="1017">
        <v>63.231536568884394</v>
      </c>
      <c r="AM14" s="1017">
        <v>63.19734183779935</v>
      </c>
      <c r="AN14" s="1017">
        <v>63.157009586862323</v>
      </c>
      <c r="AO14" s="1017">
        <v>63.092177918301054</v>
      </c>
      <c r="AP14" s="1017">
        <v>63.000329940789953</v>
      </c>
      <c r="AQ14" s="1017">
        <v>62.886244306066544</v>
      </c>
      <c r="AR14" s="1017">
        <v>62.801697820177694</v>
      </c>
      <c r="AS14" s="1017">
        <v>62.742634498911173</v>
      </c>
      <c r="AT14" s="1018">
        <v>62.704982866532973</v>
      </c>
      <c r="AU14" s="1018">
        <v>62.671494403242669</v>
      </c>
      <c r="AV14" s="1018">
        <v>62.641628264767569</v>
      </c>
      <c r="AW14" s="1018">
        <v>62.582579985231042</v>
      </c>
      <c r="AX14" s="1018">
        <v>62.533766307455416</v>
      </c>
      <c r="AY14" s="1018">
        <v>62.485859367473815</v>
      </c>
      <c r="AZ14" s="1018">
        <v>62.460698586836912</v>
      </c>
      <c r="BA14" s="1018">
        <v>62.440442684056109</v>
      </c>
      <c r="BB14" s="1018">
        <v>62.433259108782963</v>
      </c>
      <c r="BC14" s="1018">
        <v>62.438204263256338</v>
      </c>
      <c r="BD14" s="1019">
        <v>62.446305081440073</v>
      </c>
    </row>
    <row r="15" spans="1:56" s="632" customFormat="1" ht="15.75" thickBot="1">
      <c r="B15" s="1777"/>
      <c r="C15" s="1020" t="s">
        <v>186</v>
      </c>
      <c r="D15" s="1021">
        <v>62.260575230249252</v>
      </c>
      <c r="E15" s="1021">
        <v>62.236880302707227</v>
      </c>
      <c r="F15" s="1021">
        <v>62.543679432185144</v>
      </c>
      <c r="G15" s="1021">
        <v>62.808541963377436</v>
      </c>
      <c r="H15" s="1021">
        <v>63.075079991946545</v>
      </c>
      <c r="I15" s="1021">
        <v>63.251662306872561</v>
      </c>
      <c r="J15" s="1021">
        <v>63.398451294042616</v>
      </c>
      <c r="K15" s="1021">
        <v>63.612686995438814</v>
      </c>
      <c r="L15" s="1021">
        <v>63.79787812252215</v>
      </c>
      <c r="M15" s="1021">
        <v>63.968450992270583</v>
      </c>
      <c r="N15" s="1021">
        <v>64.143708729354046</v>
      </c>
      <c r="O15" s="1021">
        <v>64.31827437844224</v>
      </c>
      <c r="P15" s="1021">
        <v>64.47631761553906</v>
      </c>
      <c r="Q15" s="1021">
        <v>64.621631755307916</v>
      </c>
      <c r="R15" s="1021">
        <v>64.769654044512123</v>
      </c>
      <c r="S15" s="1021">
        <v>64.900073179887727</v>
      </c>
      <c r="T15" s="1021">
        <v>65.034215566002459</v>
      </c>
      <c r="U15" s="1021">
        <v>65.153524992626629</v>
      </c>
      <c r="V15" s="1021">
        <v>65.253517297735712</v>
      </c>
      <c r="W15" s="1021">
        <v>65.355819625990122</v>
      </c>
      <c r="X15" s="1021">
        <v>65.444550262528864</v>
      </c>
      <c r="Y15" s="1021">
        <v>65.509980724566205</v>
      </c>
      <c r="Z15" s="1021">
        <v>65.563277257061614</v>
      </c>
      <c r="AA15" s="1021">
        <v>65.59757479202834</v>
      </c>
      <c r="AB15" s="1021">
        <v>65.612269162860599</v>
      </c>
      <c r="AC15" s="1021">
        <v>65.596187636156913</v>
      </c>
      <c r="AD15" s="1021">
        <v>65.575660973876481</v>
      </c>
      <c r="AE15" s="1021">
        <v>65.565204918928146</v>
      </c>
      <c r="AF15" s="1021">
        <v>65.583050911720775</v>
      </c>
      <c r="AG15" s="1021">
        <v>65.612334939312134</v>
      </c>
      <c r="AH15" s="1021">
        <v>65.653224584571063</v>
      </c>
      <c r="AI15" s="1021">
        <v>65.691540494254824</v>
      </c>
      <c r="AJ15" s="1021">
        <v>65.733151409057015</v>
      </c>
      <c r="AK15" s="1021">
        <v>65.779523697777989</v>
      </c>
      <c r="AL15" s="1021">
        <v>65.815580558684459</v>
      </c>
      <c r="AM15" s="1021">
        <v>65.836885719438897</v>
      </c>
      <c r="AN15" s="1021">
        <v>65.863199348101972</v>
      </c>
      <c r="AO15" s="1021">
        <v>65.865322223048352</v>
      </c>
      <c r="AP15" s="1021">
        <v>65.870712371624023</v>
      </c>
      <c r="AQ15" s="1021">
        <v>65.852936953338371</v>
      </c>
      <c r="AR15" s="1021">
        <v>65.843017696603113</v>
      </c>
      <c r="AS15" s="1021">
        <v>65.854843508265716</v>
      </c>
      <c r="AT15" s="1022">
        <v>65.880566326977672</v>
      </c>
      <c r="AU15" s="1022">
        <v>65.880522155398808</v>
      </c>
      <c r="AV15" s="1022">
        <v>65.850592172584385</v>
      </c>
      <c r="AW15" s="1022">
        <v>65.765230299517853</v>
      </c>
      <c r="AX15" s="1022">
        <v>65.712137980650454</v>
      </c>
      <c r="AY15" s="1022">
        <v>65.66954178143061</v>
      </c>
      <c r="AZ15" s="1022">
        <v>65.639086856185543</v>
      </c>
      <c r="BA15" s="1022">
        <v>65.623375903274408</v>
      </c>
      <c r="BB15" s="1022">
        <v>65.617678959874581</v>
      </c>
      <c r="BC15" s="1022">
        <v>65.63123557965848</v>
      </c>
      <c r="BD15" s="1023">
        <v>65.648721202191908</v>
      </c>
    </row>
    <row r="16" spans="1:56" s="632" customFormat="1" ht="15" customHeight="1">
      <c r="B16" s="1778" t="s">
        <v>301</v>
      </c>
      <c r="C16" s="997">
        <v>1.7999999999999999E-2</v>
      </c>
      <c r="D16" s="678">
        <v>0.31207455430915532</v>
      </c>
      <c r="E16" s="678">
        <v>0.30957192642565445</v>
      </c>
      <c r="F16" s="678">
        <v>0.31191553392105664</v>
      </c>
      <c r="G16" s="678">
        <v>0.31305098377298868</v>
      </c>
      <c r="H16" s="678">
        <v>0.3140229532137136</v>
      </c>
      <c r="I16" s="678">
        <v>0.31459506616722549</v>
      </c>
      <c r="J16" s="678">
        <v>0.31482114165331049</v>
      </c>
      <c r="K16" s="678">
        <v>0.31480852923750613</v>
      </c>
      <c r="L16" s="678">
        <v>0.31439529224093982</v>
      </c>
      <c r="M16" s="678">
        <v>0.31383921082302546</v>
      </c>
      <c r="N16" s="678">
        <v>0.31323300047009006</v>
      </c>
      <c r="O16" s="678">
        <v>0.31234477707808234</v>
      </c>
      <c r="P16" s="678">
        <v>0.31086169254940366</v>
      </c>
      <c r="Q16" s="678">
        <v>0.30921771947595939</v>
      </c>
      <c r="R16" s="678">
        <v>0.30747079728374888</v>
      </c>
      <c r="S16" s="678">
        <v>0.30644369725519405</v>
      </c>
      <c r="T16" s="678">
        <v>0.30527960841993418</v>
      </c>
      <c r="U16" s="678">
        <v>0.30400658618469251</v>
      </c>
      <c r="V16" s="678">
        <v>0.30259306983029899</v>
      </c>
      <c r="W16" s="678">
        <v>0.3012417841865625</v>
      </c>
      <c r="X16" s="678">
        <v>0.29979366471987456</v>
      </c>
      <c r="Y16" s="678">
        <v>0.29820566293209955</v>
      </c>
      <c r="Z16" s="678">
        <v>0.29676289255213822</v>
      </c>
      <c r="AA16" s="678">
        <v>0.29523194519969037</v>
      </c>
      <c r="AB16" s="678">
        <v>0.29386096238748649</v>
      </c>
      <c r="AC16" s="678">
        <v>0.29269667769715307</v>
      </c>
      <c r="AD16" s="678">
        <v>0.29148172582061849</v>
      </c>
      <c r="AE16" s="678">
        <v>0.29025241480600517</v>
      </c>
      <c r="AF16" s="678">
        <v>0.28894579419710686</v>
      </c>
      <c r="AG16" s="678">
        <v>0.28766747010329841</v>
      </c>
      <c r="AH16" s="678">
        <v>0.28632931917778087</v>
      </c>
      <c r="AI16" s="678">
        <v>0.28503401876349233</v>
      </c>
      <c r="AJ16" s="678">
        <v>0.28376923722883296</v>
      </c>
      <c r="AK16" s="678">
        <v>0.28261302982263314</v>
      </c>
      <c r="AL16" s="678">
        <v>0.28147709874346899</v>
      </c>
      <c r="AM16" s="678">
        <v>0.28032444615787638</v>
      </c>
      <c r="AN16" s="678">
        <v>0.27950480212662826</v>
      </c>
      <c r="AO16" s="678">
        <v>0.27821069233230411</v>
      </c>
      <c r="AP16" s="678">
        <v>0.27698515999763784</v>
      </c>
      <c r="AQ16" s="678">
        <v>0.27580470590825956</v>
      </c>
      <c r="AR16" s="678">
        <v>0.27454766633737571</v>
      </c>
      <c r="AS16" s="678">
        <v>0.27332014958960388</v>
      </c>
      <c r="AT16" s="639">
        <v>0.27216598703971834</v>
      </c>
      <c r="AU16" s="639">
        <v>0.27112717561463345</v>
      </c>
      <c r="AV16" s="639">
        <v>0.27023342539356998</v>
      </c>
      <c r="AW16" s="639">
        <v>0.26940868052292177</v>
      </c>
      <c r="AX16" s="639">
        <v>0.2686985856019044</v>
      </c>
      <c r="AY16" s="639">
        <v>0.26818265904770361</v>
      </c>
      <c r="AZ16" s="639">
        <v>0.26777934094261319</v>
      </c>
      <c r="BA16" s="639">
        <v>0.26744115480776426</v>
      </c>
      <c r="BB16" s="639">
        <v>0.26714926547661355</v>
      </c>
      <c r="BC16" s="639">
        <v>0.26700095089112813</v>
      </c>
      <c r="BD16" s="640">
        <v>0.26699462236869342</v>
      </c>
    </row>
    <row r="17" spans="2:56" s="632" customFormat="1">
      <c r="B17" s="1779"/>
      <c r="C17" s="998">
        <v>1.4999999999999999E-2</v>
      </c>
      <c r="D17" s="999">
        <v>0.31207455430915532</v>
      </c>
      <c r="E17" s="999">
        <v>0.30957177608633951</v>
      </c>
      <c r="F17" s="999">
        <v>0.31191538686253018</v>
      </c>
      <c r="G17" s="999">
        <v>0.31305084036007313</v>
      </c>
      <c r="H17" s="999">
        <v>0.31402282701456369</v>
      </c>
      <c r="I17" s="999">
        <v>0.31467770961544672</v>
      </c>
      <c r="J17" s="999">
        <v>0.31506266746797679</v>
      </c>
      <c r="K17" s="999">
        <v>0.31528121995500774</v>
      </c>
      <c r="L17" s="999">
        <v>0.3151585191077973</v>
      </c>
      <c r="M17" s="999">
        <v>0.31494681396839369</v>
      </c>
      <c r="N17" s="999">
        <v>0.3147437406670297</v>
      </c>
      <c r="O17" s="999">
        <v>0.31432521803278546</v>
      </c>
      <c r="P17" s="999">
        <v>0.31337360862865471</v>
      </c>
      <c r="Q17" s="999">
        <v>0.31230425082838997</v>
      </c>
      <c r="R17" s="999">
        <v>0.31118389901857646</v>
      </c>
      <c r="S17" s="999">
        <v>0.31076323981479531</v>
      </c>
      <c r="T17" s="999">
        <v>0.3101843968786463</v>
      </c>
      <c r="U17" s="999">
        <v>0.30948130227717124</v>
      </c>
      <c r="V17" s="999">
        <v>0.30861810334967227</v>
      </c>
      <c r="W17" s="999">
        <v>0.30779560028833097</v>
      </c>
      <c r="X17" s="999">
        <v>0.30685571023006269</v>
      </c>
      <c r="Y17" s="999">
        <v>0.30576097444376371</v>
      </c>
      <c r="Z17" s="999">
        <v>0.30480283635995381</v>
      </c>
      <c r="AA17" s="999">
        <v>0.30373693755720393</v>
      </c>
      <c r="AB17" s="999">
        <v>0.30281658087799057</v>
      </c>
      <c r="AC17" s="999">
        <v>0.30209146453119506</v>
      </c>
      <c r="AD17" s="999">
        <v>0.30129884727554435</v>
      </c>
      <c r="AE17" s="999">
        <v>0.30047649955326039</v>
      </c>
      <c r="AF17" s="999">
        <v>0.29956611911007558</v>
      </c>
      <c r="AG17" s="999">
        <v>0.29866647790900991</v>
      </c>
      <c r="AH17" s="999">
        <v>0.29768267587293523</v>
      </c>
      <c r="AI17" s="999">
        <v>0.29673759609995337</v>
      </c>
      <c r="AJ17" s="999">
        <v>0.2958143909696479</v>
      </c>
      <c r="AK17" s="999">
        <v>0.29498854050050377</v>
      </c>
      <c r="AL17" s="999">
        <v>0.29416135749907579</v>
      </c>
      <c r="AM17" s="999">
        <v>0.29329586435201954</v>
      </c>
      <c r="AN17" s="999">
        <v>0.29258632088669301</v>
      </c>
      <c r="AO17" s="999">
        <v>0.29178517377509677</v>
      </c>
      <c r="AP17" s="999">
        <v>0.29078354931245015</v>
      </c>
      <c r="AQ17" s="999">
        <v>0.28981080707150142</v>
      </c>
      <c r="AR17" s="999">
        <v>0.28876237461676263</v>
      </c>
      <c r="AS17" s="999">
        <v>0.28772697235401934</v>
      </c>
      <c r="AT17" s="1000">
        <v>0.28677475853698775</v>
      </c>
      <c r="AU17" s="1000">
        <v>0.28592994879338662</v>
      </c>
      <c r="AV17" s="1000">
        <v>0.28523030562358581</v>
      </c>
      <c r="AW17" s="1000">
        <v>0.28459483904422439</v>
      </c>
      <c r="AX17" s="1000">
        <v>0.2840576392245604</v>
      </c>
      <c r="AY17" s="1000">
        <v>0.28371369027507032</v>
      </c>
      <c r="AZ17" s="1000">
        <v>0.28348545976749401</v>
      </c>
      <c r="BA17" s="1000">
        <v>0.28331091354691951</v>
      </c>
      <c r="BB17" s="1000">
        <v>0.28317252124696413</v>
      </c>
      <c r="BC17" s="1000">
        <v>0.2831813023294994</v>
      </c>
      <c r="BD17" s="1001">
        <v>0.28333309547441798</v>
      </c>
    </row>
    <row r="18" spans="2:56" s="632" customFormat="1">
      <c r="B18" s="1779"/>
      <c r="C18" s="998">
        <v>1.2999999999999999E-2</v>
      </c>
      <c r="D18" s="999">
        <v>0.31207455430915532</v>
      </c>
      <c r="E18" s="999">
        <v>0.30957192642565445</v>
      </c>
      <c r="F18" s="999">
        <v>0.31191553392105664</v>
      </c>
      <c r="G18" s="999">
        <v>0.31305187479145885</v>
      </c>
      <c r="H18" s="999">
        <v>0.3140229532137136</v>
      </c>
      <c r="I18" s="999">
        <v>0.31473715180080136</v>
      </c>
      <c r="J18" s="999">
        <v>0.31522844849823861</v>
      </c>
      <c r="K18" s="999">
        <v>0.31560108492214872</v>
      </c>
      <c r="L18" s="999">
        <v>0.3156790017147999</v>
      </c>
      <c r="M18" s="999">
        <v>0.31571153023210508</v>
      </c>
      <c r="N18" s="999">
        <v>0.3157954570823161</v>
      </c>
      <c r="O18" s="999">
        <v>0.31570659634378173</v>
      </c>
      <c r="P18" s="999">
        <v>0.31512086125722477</v>
      </c>
      <c r="Q18" s="999">
        <v>0.31445535879354974</v>
      </c>
      <c r="R18" s="999">
        <v>0.31377754342166242</v>
      </c>
      <c r="S18" s="999">
        <v>0.31378351823174078</v>
      </c>
      <c r="T18" s="999">
        <v>0.31361747222975606</v>
      </c>
      <c r="U18" s="999">
        <v>0.31331875352390748</v>
      </c>
      <c r="V18" s="999">
        <v>0.31284836430284785</v>
      </c>
      <c r="W18" s="999">
        <v>0.31240924359948036</v>
      </c>
      <c r="X18" s="999">
        <v>0.31183822848042819</v>
      </c>
      <c r="Y18" s="999">
        <v>0.31109979572745922</v>
      </c>
      <c r="Z18" s="999">
        <v>0.31048817630409731</v>
      </c>
      <c r="AA18" s="999">
        <v>0.30975723737537952</v>
      </c>
      <c r="AB18" s="999">
        <v>0.3091620307087139</v>
      </c>
      <c r="AC18" s="999">
        <v>0.30875560802219987</v>
      </c>
      <c r="AD18" s="999">
        <v>0.30826954577874366</v>
      </c>
      <c r="AE18" s="999">
        <v>0.30774835616020652</v>
      </c>
      <c r="AF18" s="999">
        <v>0.30712122770136274</v>
      </c>
      <c r="AG18" s="999">
        <v>0.30649852162341412</v>
      </c>
      <c r="AH18" s="999">
        <v>0.30577684618126466</v>
      </c>
      <c r="AI18" s="999">
        <v>0.30508619995390646</v>
      </c>
      <c r="AJ18" s="999">
        <v>0.3044044034699348</v>
      </c>
      <c r="AK18" s="999">
        <v>0.30381243563379706</v>
      </c>
      <c r="AL18" s="999">
        <v>0.30320603495122483</v>
      </c>
      <c r="AM18" s="999">
        <v>0.30254596070204987</v>
      </c>
      <c r="AN18" s="999">
        <v>0.30205289532799612</v>
      </c>
      <c r="AO18" s="999">
        <v>0.30146691711950957</v>
      </c>
      <c r="AP18" s="999">
        <v>0.3006440114250859</v>
      </c>
      <c r="AQ18" s="999">
        <v>0.29983845654414026</v>
      </c>
      <c r="AR18" s="999">
        <v>0.29894251338042666</v>
      </c>
      <c r="AS18" s="999">
        <v>0.29804614934632101</v>
      </c>
      <c r="AT18" s="1000">
        <v>0.29722247860016576</v>
      </c>
      <c r="AU18" s="1000">
        <v>0.29649691545582485</v>
      </c>
      <c r="AV18" s="1000">
        <v>0.29590819212511899</v>
      </c>
      <c r="AW18" s="1000">
        <v>0.29537320830381364</v>
      </c>
      <c r="AX18" s="1000">
        <v>0.29492353747937061</v>
      </c>
      <c r="AY18" s="1000">
        <v>0.29465947849747975</v>
      </c>
      <c r="AZ18" s="1000">
        <v>0.29450426467641111</v>
      </c>
      <c r="BA18" s="1000">
        <v>0.29438849866626343</v>
      </c>
      <c r="BB18" s="1000">
        <v>0.29429541082135041</v>
      </c>
      <c r="BC18" s="1000">
        <v>0.29434323239752769</v>
      </c>
      <c r="BD18" s="1001">
        <v>0.29452780182355587</v>
      </c>
    </row>
    <row r="19" spans="2:56" s="632" customFormat="1">
      <c r="B19" s="1779"/>
      <c r="C19" s="1002">
        <v>0.01</v>
      </c>
      <c r="D19" s="999">
        <v>0.31207455430915532</v>
      </c>
      <c r="E19" s="999">
        <v>0.30957192642565445</v>
      </c>
      <c r="F19" s="999">
        <v>0.31191553392105664</v>
      </c>
      <c r="G19" s="999">
        <v>0.31305098377298868</v>
      </c>
      <c r="H19" s="999">
        <v>0.31402296639740751</v>
      </c>
      <c r="I19" s="999">
        <v>0.31483324401287699</v>
      </c>
      <c r="J19" s="999">
        <v>0.31548490385122219</v>
      </c>
      <c r="K19" s="999">
        <v>0.31608351496916409</v>
      </c>
      <c r="L19" s="999">
        <v>0.31645607922231916</v>
      </c>
      <c r="M19" s="999">
        <v>0.31684937880640496</v>
      </c>
      <c r="N19" s="999">
        <v>0.31736078391371952</v>
      </c>
      <c r="O19" s="999">
        <v>0.31776061227727059</v>
      </c>
      <c r="P19" s="999">
        <v>0.31772801127067696</v>
      </c>
      <c r="Q19" s="999">
        <v>0.3176755836645998</v>
      </c>
      <c r="R19" s="999">
        <v>0.3176643203428669</v>
      </c>
      <c r="S19" s="999">
        <v>0.31831741048559759</v>
      </c>
      <c r="T19" s="999">
        <v>0.31878620613664155</v>
      </c>
      <c r="U19" s="999">
        <v>0.31910531208836895</v>
      </c>
      <c r="V19" s="999">
        <v>0.3192472613250929</v>
      </c>
      <c r="W19" s="999">
        <v>0.31940201726834011</v>
      </c>
      <c r="X19" s="999">
        <v>0.31941192428109738</v>
      </c>
      <c r="Y19" s="999">
        <v>0.31923850535418374</v>
      </c>
      <c r="Z19" s="999">
        <v>0.31918534527621617</v>
      </c>
      <c r="AA19" s="999">
        <v>0.31899198840509896</v>
      </c>
      <c r="AB19" s="999">
        <v>0.3189202614941648</v>
      </c>
      <c r="AC19" s="999">
        <v>0.31903824739931252</v>
      </c>
      <c r="AD19" s="999">
        <v>0.31906782585173932</v>
      </c>
      <c r="AE19" s="999">
        <v>0.31903590510941893</v>
      </c>
      <c r="AF19" s="999">
        <v>0.31888878994854913</v>
      </c>
      <c r="AG19" s="999">
        <v>0.31872739801796246</v>
      </c>
      <c r="AH19" s="999">
        <v>0.31845199508916316</v>
      </c>
      <c r="AI19" s="999">
        <v>0.31819446172607108</v>
      </c>
      <c r="AJ19" s="999">
        <v>0.31793072054450661</v>
      </c>
      <c r="AK19" s="999">
        <v>0.31774919414799496</v>
      </c>
      <c r="AL19" s="999">
        <v>0.31754352913727124</v>
      </c>
      <c r="AM19" s="999">
        <v>0.31738199376830062</v>
      </c>
      <c r="AN19" s="999">
        <v>0.31710942213815629</v>
      </c>
      <c r="AO19" s="999">
        <v>0.31660922229468169</v>
      </c>
      <c r="AP19" s="999">
        <v>0.3161314628543303</v>
      </c>
      <c r="AQ19" s="999">
        <v>0.31565320744728875</v>
      </c>
      <c r="AR19" s="999">
        <v>0.31505962410322297</v>
      </c>
      <c r="AS19" s="999">
        <v>0.31444757964609094</v>
      </c>
      <c r="AT19" s="1000">
        <v>0.31389257071119525</v>
      </c>
      <c r="AU19" s="1000">
        <v>0.31341704772627854</v>
      </c>
      <c r="AV19" s="1000">
        <v>0.31306639249666718</v>
      </c>
      <c r="AW19" s="1000">
        <v>0.31275373360227382</v>
      </c>
      <c r="AX19" s="1000">
        <v>0.31250689207651816</v>
      </c>
      <c r="AY19" s="1000">
        <v>0.31243333554147468</v>
      </c>
      <c r="AZ19" s="1000">
        <v>0.3124510333987422</v>
      </c>
      <c r="BA19" s="1000">
        <v>0.31249102123255879</v>
      </c>
      <c r="BB19" s="1000">
        <v>0.31254064195686304</v>
      </c>
      <c r="BC19" s="1000">
        <v>0.31271812374243008</v>
      </c>
      <c r="BD19" s="1001">
        <v>0.31302181100746623</v>
      </c>
    </row>
    <row r="20" spans="2:56" s="632" customFormat="1">
      <c r="B20" s="1779"/>
      <c r="C20" s="1003" t="s">
        <v>185</v>
      </c>
      <c r="D20" s="1004">
        <v>0.31207455430915532</v>
      </c>
      <c r="E20" s="1004">
        <v>0.30957192642565445</v>
      </c>
      <c r="F20" s="1004">
        <v>0.31191553392105664</v>
      </c>
      <c r="G20" s="1004">
        <v>0.31305098377298868</v>
      </c>
      <c r="H20" s="1004">
        <v>0.31402296639740762</v>
      </c>
      <c r="I20" s="1004">
        <v>0.31490421180855371</v>
      </c>
      <c r="J20" s="1004">
        <v>0.31549775304407796</v>
      </c>
      <c r="K20" s="1004">
        <v>0.31577095747058243</v>
      </c>
      <c r="L20" s="1004">
        <v>0.31422074556519763</v>
      </c>
      <c r="M20" s="1004">
        <v>0.31240126513520794</v>
      </c>
      <c r="N20" s="1004">
        <v>0.31047042401557773</v>
      </c>
      <c r="O20" s="1004">
        <v>0.3088438578228403</v>
      </c>
      <c r="P20" s="1004">
        <v>0.30677131659870877</v>
      </c>
      <c r="Q20" s="1004">
        <v>0.30464640872508403</v>
      </c>
      <c r="R20" s="1004">
        <v>0.30244096110014185</v>
      </c>
      <c r="S20" s="1004">
        <v>0.30146044562451363</v>
      </c>
      <c r="T20" s="1004">
        <v>0.30033379935906407</v>
      </c>
      <c r="U20" s="1004">
        <v>0.2991142297507568</v>
      </c>
      <c r="V20" s="1004">
        <v>0.29775689584952453</v>
      </c>
      <c r="W20" s="1004">
        <v>0.29644593045109557</v>
      </c>
      <c r="X20" s="1004">
        <v>0.2950547375709579</v>
      </c>
      <c r="Y20" s="1004">
        <v>0.29352786806563247</v>
      </c>
      <c r="Z20" s="1004">
        <v>0.29214556394558039</v>
      </c>
      <c r="AA20" s="1004">
        <v>0.29066982935699115</v>
      </c>
      <c r="AB20" s="1004">
        <v>0.2893539660502929</v>
      </c>
      <c r="AC20" s="1004">
        <v>0.28823657526175112</v>
      </c>
      <c r="AD20" s="1004">
        <v>0.28708584003130189</v>
      </c>
      <c r="AE20" s="1004">
        <v>0.28592909342261341</v>
      </c>
      <c r="AF20" s="1004">
        <v>0.28471213191334516</v>
      </c>
      <c r="AG20" s="1004">
        <v>0.28351474942817823</v>
      </c>
      <c r="AH20" s="1004">
        <v>0.28226044670285994</v>
      </c>
      <c r="AI20" s="1004">
        <v>0.28106814494279808</v>
      </c>
      <c r="AJ20" s="1004">
        <v>0.27991241424951763</v>
      </c>
      <c r="AK20" s="1004">
        <v>0.27883917758674615</v>
      </c>
      <c r="AL20" s="1004">
        <v>0.27777385944570721</v>
      </c>
      <c r="AM20" s="1004">
        <v>0.27670509960588552</v>
      </c>
      <c r="AN20" s="1004">
        <v>0.27570306482516616</v>
      </c>
      <c r="AO20" s="1004">
        <v>0.27479040219034889</v>
      </c>
      <c r="AP20" s="1004">
        <v>0.27356396779176084</v>
      </c>
      <c r="AQ20" s="1004">
        <v>0.27245445392140349</v>
      </c>
      <c r="AR20" s="1004">
        <v>0.27127202420935848</v>
      </c>
      <c r="AS20" s="1004">
        <v>0.27011799015752114</v>
      </c>
      <c r="AT20" s="1005">
        <v>0.26904040850842864</v>
      </c>
      <c r="AU20" s="1005">
        <v>0.26807827194862577</v>
      </c>
      <c r="AV20" s="1005">
        <v>0.26726211959641988</v>
      </c>
      <c r="AW20" s="1005">
        <v>0.2665129730648399</v>
      </c>
      <c r="AX20" s="1005">
        <v>0.26587240911473992</v>
      </c>
      <c r="AY20" s="1005">
        <v>0.26542687905436774</v>
      </c>
      <c r="AZ20" s="1005">
        <v>0.26509915284678393</v>
      </c>
      <c r="BA20" s="1005">
        <v>0.26483507540889933</v>
      </c>
      <c r="BB20" s="1005">
        <v>0.26461313409658971</v>
      </c>
      <c r="BC20" s="1005">
        <v>0.26453454584238556</v>
      </c>
      <c r="BD20" s="1006">
        <v>0.26460072058991196</v>
      </c>
    </row>
    <row r="21" spans="2:56" s="632" customFormat="1" ht="15.75" thickBot="1">
      <c r="B21" s="1780"/>
      <c r="C21" s="1007" t="s">
        <v>186</v>
      </c>
      <c r="D21" s="1008">
        <v>0.31207455430915532</v>
      </c>
      <c r="E21" s="1008">
        <v>0.30957192642565445</v>
      </c>
      <c r="F21" s="1008">
        <v>0.31191553392105664</v>
      </c>
      <c r="G21" s="1008">
        <v>0.31305098377298868</v>
      </c>
      <c r="H21" s="1008">
        <v>0.31402296639740751</v>
      </c>
      <c r="I21" s="1008">
        <v>0.31604007887794333</v>
      </c>
      <c r="J21" s="1008">
        <v>0.31794363600908199</v>
      </c>
      <c r="K21" s="1008">
        <v>0.31970928179037555</v>
      </c>
      <c r="L21" s="1008">
        <v>0.32037665691727951</v>
      </c>
      <c r="M21" s="1008">
        <v>0.32091598809032701</v>
      </c>
      <c r="N21" s="1008">
        <v>0.32149418596500356</v>
      </c>
      <c r="O21" s="1008">
        <v>0.32249690183630558</v>
      </c>
      <c r="P21" s="1008">
        <v>0.32317759229581178</v>
      </c>
      <c r="Q21" s="1008">
        <v>0.32380181310952427</v>
      </c>
      <c r="R21" s="1008">
        <v>0.32445468699744578</v>
      </c>
      <c r="S21" s="1008">
        <v>0.32509552371500117</v>
      </c>
      <c r="T21" s="1008">
        <v>0.32556005547771649</v>
      </c>
      <c r="U21" s="1008">
        <v>0.32586651158707247</v>
      </c>
      <c r="V21" s="1008">
        <v>0.32597350680188231</v>
      </c>
      <c r="W21" s="1008">
        <v>0.32611426492119749</v>
      </c>
      <c r="X21" s="1008">
        <v>0.32610867671208121</v>
      </c>
      <c r="Y21" s="1008">
        <v>0.32588596202061199</v>
      </c>
      <c r="Z21" s="1008">
        <v>0.32578795723847909</v>
      </c>
      <c r="AA21" s="1008">
        <v>0.32552993013194553</v>
      </c>
      <c r="AB21" s="1008">
        <v>0.32539498681548906</v>
      </c>
      <c r="AC21" s="1008">
        <v>0.32544784328573123</v>
      </c>
      <c r="AD21" s="1008">
        <v>0.3254235349090232</v>
      </c>
      <c r="AE21" s="1008">
        <v>0.32533443123172456</v>
      </c>
      <c r="AF21" s="1008">
        <v>0.32511032217649716</v>
      </c>
      <c r="AG21" s="1008">
        <v>0.32488441018933961</v>
      </c>
      <c r="AH21" s="1008">
        <v>0.32453873689022406</v>
      </c>
      <c r="AI21" s="1008">
        <v>0.32419068474997509</v>
      </c>
      <c r="AJ21" s="1008">
        <v>0.32384827063682597</v>
      </c>
      <c r="AK21" s="1008">
        <v>0.32355325724618089</v>
      </c>
      <c r="AL21" s="1008">
        <v>0.32327256728475195</v>
      </c>
      <c r="AM21" s="1008">
        <v>0.32290755979889463</v>
      </c>
      <c r="AN21" s="1008">
        <v>0.32260987350331266</v>
      </c>
      <c r="AO21" s="1008">
        <v>0.32221791048127207</v>
      </c>
      <c r="AP21" s="1008">
        <v>0.32158657384081224</v>
      </c>
      <c r="AQ21" s="1008">
        <v>0.32095830909659373</v>
      </c>
      <c r="AR21" s="1008">
        <v>0.32021254153094503</v>
      </c>
      <c r="AS21" s="1008">
        <v>0.31944741678020394</v>
      </c>
      <c r="AT21" s="1009">
        <v>0.31874091518364533</v>
      </c>
      <c r="AU21" s="1009">
        <v>0.31811831779269567</v>
      </c>
      <c r="AV21" s="1009">
        <v>0.31762228242143276</v>
      </c>
      <c r="AW21" s="1009">
        <v>0.31716058028915028</v>
      </c>
      <c r="AX21" s="1009">
        <v>0.31677863575957171</v>
      </c>
      <c r="AY21" s="1009">
        <v>0.31656872134816449</v>
      </c>
      <c r="AZ21" s="1009">
        <v>0.31644833151161539</v>
      </c>
      <c r="BA21" s="1009">
        <v>0.31636185428608021</v>
      </c>
      <c r="BB21" s="1009">
        <v>0.31628560871929068</v>
      </c>
      <c r="BC21" s="1009">
        <v>0.31633380881603285</v>
      </c>
      <c r="BD21" s="1010">
        <v>0.31651354562567569</v>
      </c>
    </row>
    <row r="23" spans="2:56">
      <c r="Z23" s="631"/>
      <c r="BD23" s="697"/>
    </row>
    <row r="24" spans="2:56">
      <c r="Z24" s="631"/>
    </row>
    <row r="25" spans="2:56">
      <c r="Z25" s="631"/>
    </row>
    <row r="26" spans="2:56">
      <c r="Z26" s="631"/>
    </row>
    <row r="27" spans="2:56">
      <c r="Z27" s="631"/>
    </row>
    <row r="28" spans="2:56">
      <c r="P28" s="630"/>
    </row>
    <row r="29" spans="2:56">
      <c r="P29" s="630"/>
    </row>
    <row r="30" spans="2:56">
      <c r="P30" s="630"/>
    </row>
    <row r="31" spans="2:56">
      <c r="P31" s="630"/>
    </row>
    <row r="32" spans="2:56">
      <c r="P32" s="630"/>
    </row>
    <row r="33" spans="1:56">
      <c r="P33" s="630"/>
    </row>
    <row r="34" spans="1:56">
      <c r="P34" s="630"/>
    </row>
    <row r="35" spans="1:56">
      <c r="P35" s="630"/>
    </row>
    <row r="36" spans="1:56">
      <c r="P36" s="630"/>
    </row>
    <row r="37" spans="1:56">
      <c r="P37" s="630"/>
    </row>
    <row r="38" spans="1:56">
      <c r="P38" s="630"/>
    </row>
    <row r="39" spans="1:56">
      <c r="P39" s="630"/>
    </row>
    <row r="40" spans="1:56">
      <c r="P40" s="630"/>
    </row>
    <row r="41" spans="1:56">
      <c r="P41" s="630"/>
    </row>
    <row r="42" spans="1:56">
      <c r="P42" s="630"/>
    </row>
    <row r="43" spans="1:56">
      <c r="P43" s="630"/>
    </row>
    <row r="44" spans="1:56">
      <c r="P44" s="630"/>
    </row>
    <row r="45" spans="1:56">
      <c r="P45" s="630"/>
    </row>
    <row r="46" spans="1:56">
      <c r="P46" s="630"/>
    </row>
    <row r="47" spans="1:56" ht="15.75" thickBot="1">
      <c r="A47" s="798" t="s">
        <v>302</v>
      </c>
      <c r="P47" s="630"/>
    </row>
    <row r="48" spans="1:56" s="632" customFormat="1" ht="15.75" thickBot="1">
      <c r="B48" s="1716"/>
      <c r="C48" s="1717"/>
      <c r="D48" s="634">
        <v>2018</v>
      </c>
      <c r="E48" s="634">
        <v>2019</v>
      </c>
      <c r="F48" s="634">
        <v>2020</v>
      </c>
      <c r="G48" s="634">
        <v>2021</v>
      </c>
      <c r="H48" s="634">
        <v>2022</v>
      </c>
      <c r="I48" s="634">
        <v>2023</v>
      </c>
      <c r="J48" s="634">
        <v>2024</v>
      </c>
      <c r="K48" s="634">
        <v>2025</v>
      </c>
      <c r="L48" s="634">
        <v>2026</v>
      </c>
      <c r="M48" s="634">
        <v>2027</v>
      </c>
      <c r="N48" s="634">
        <v>2028</v>
      </c>
      <c r="O48" s="634">
        <v>2029</v>
      </c>
      <c r="P48" s="634">
        <v>2030</v>
      </c>
      <c r="Q48" s="634">
        <v>2031</v>
      </c>
      <c r="R48" s="634">
        <v>2032</v>
      </c>
      <c r="S48" s="634">
        <v>2033</v>
      </c>
      <c r="T48" s="634">
        <v>2034</v>
      </c>
      <c r="U48" s="634">
        <v>2035</v>
      </c>
      <c r="V48" s="634">
        <v>2036</v>
      </c>
      <c r="W48" s="634">
        <v>2037</v>
      </c>
      <c r="X48" s="634">
        <v>2038</v>
      </c>
      <c r="Y48" s="634">
        <v>2039</v>
      </c>
      <c r="Z48" s="634">
        <v>2040</v>
      </c>
      <c r="AA48" s="634">
        <v>2041</v>
      </c>
      <c r="AB48" s="634">
        <v>2042</v>
      </c>
      <c r="AC48" s="634">
        <v>2043</v>
      </c>
      <c r="AD48" s="634">
        <v>2044</v>
      </c>
      <c r="AE48" s="634">
        <v>2045</v>
      </c>
      <c r="AF48" s="634">
        <v>2046</v>
      </c>
      <c r="AG48" s="634">
        <v>2047</v>
      </c>
      <c r="AH48" s="634">
        <v>2048</v>
      </c>
      <c r="AI48" s="634">
        <v>2049</v>
      </c>
      <c r="AJ48" s="634">
        <v>2050</v>
      </c>
      <c r="AK48" s="634">
        <v>2051</v>
      </c>
      <c r="AL48" s="634">
        <v>2052</v>
      </c>
      <c r="AM48" s="634">
        <v>2053</v>
      </c>
      <c r="AN48" s="634">
        <v>2054</v>
      </c>
      <c r="AO48" s="634">
        <v>2055</v>
      </c>
      <c r="AP48" s="634">
        <v>2056</v>
      </c>
      <c r="AQ48" s="634">
        <v>2057</v>
      </c>
      <c r="AR48" s="634">
        <v>2058</v>
      </c>
      <c r="AS48" s="634">
        <v>2059</v>
      </c>
      <c r="AT48" s="634">
        <v>2060</v>
      </c>
      <c r="AU48" s="634">
        <v>2061</v>
      </c>
      <c r="AV48" s="634">
        <v>2062</v>
      </c>
      <c r="AW48" s="634">
        <v>2063</v>
      </c>
      <c r="AX48" s="634">
        <v>2064</v>
      </c>
      <c r="AY48" s="634">
        <v>2065</v>
      </c>
      <c r="AZ48" s="634">
        <v>2066</v>
      </c>
      <c r="BA48" s="634">
        <v>2067</v>
      </c>
      <c r="BB48" s="634">
        <v>2068</v>
      </c>
      <c r="BC48" s="634">
        <v>2069</v>
      </c>
      <c r="BD48" s="635">
        <v>2070</v>
      </c>
    </row>
    <row r="49" spans="2:56" s="632" customFormat="1" ht="15" customHeight="1">
      <c r="B49" s="1778" t="s">
        <v>303</v>
      </c>
      <c r="C49" s="997">
        <v>1.7999999999999999E-2</v>
      </c>
      <c r="D49" s="686">
        <v>-0.45461482192007452</v>
      </c>
      <c r="E49" s="686">
        <v>-0.19088092782152444</v>
      </c>
      <c r="F49" s="686">
        <v>-0.73404582706937305</v>
      </c>
      <c r="G49" s="686">
        <v>-1.1491636972666939</v>
      </c>
      <c r="H49" s="686">
        <v>-1.5968700564863312</v>
      </c>
      <c r="I49" s="686">
        <v>-1.8514697737474819</v>
      </c>
      <c r="J49" s="686">
        <v>-1.8784361909293281</v>
      </c>
      <c r="K49" s="686">
        <v>-2.0074999500267268</v>
      </c>
      <c r="L49" s="686">
        <v>-2.0467550062700468</v>
      </c>
      <c r="M49" s="686">
        <v>-2.0236051009593226</v>
      </c>
      <c r="N49" s="686">
        <v>-1.9959947454247384</v>
      </c>
      <c r="O49" s="686">
        <v>-1.954696654165609</v>
      </c>
      <c r="P49" s="686">
        <v>-1.8281689245142232</v>
      </c>
      <c r="Q49" s="686">
        <v>-1.670892977208382</v>
      </c>
      <c r="R49" s="686">
        <v>-1.4974675223059251</v>
      </c>
      <c r="S49" s="686">
        <v>-1.4008876969243502</v>
      </c>
      <c r="T49" s="686">
        <v>-1.2815062816231446</v>
      </c>
      <c r="U49" s="686">
        <v>-1.1460699067385676</v>
      </c>
      <c r="V49" s="686">
        <v>-0.98793386566953956</v>
      </c>
      <c r="W49" s="686">
        <v>-0.83746652700148161</v>
      </c>
      <c r="X49" s="686">
        <v>-0.67106891533387625</v>
      </c>
      <c r="Y49" s="686">
        <v>-0.49357561843346076</v>
      </c>
      <c r="Z49" s="686">
        <v>-0.33245307771935018</v>
      </c>
      <c r="AA49" s="686">
        <v>-0.15968596344186636</v>
      </c>
      <c r="AB49" s="686">
        <v>-9.028870498163144E-3</v>
      </c>
      <c r="AC49" s="686">
        <v>0.11684540651832265</v>
      </c>
      <c r="AD49" s="686">
        <v>0.21790490370304383</v>
      </c>
      <c r="AE49" s="686">
        <v>0.32657654800459568</v>
      </c>
      <c r="AF49" s="686">
        <v>0.4463833194878859</v>
      </c>
      <c r="AG49" s="686">
        <v>0.56315307253735369</v>
      </c>
      <c r="AH49" s="686">
        <v>0.68460575302916737</v>
      </c>
      <c r="AI49" s="686">
        <v>0.80316516384355907</v>
      </c>
      <c r="AJ49" s="686">
        <v>0.91914666684571245</v>
      </c>
      <c r="AK49" s="686">
        <v>1.0224600454394661</v>
      </c>
      <c r="AL49" s="686">
        <v>1.1222014939414038</v>
      </c>
      <c r="AM49" s="686">
        <v>1.2252767662899657</v>
      </c>
      <c r="AN49" s="686">
        <v>1.289754472858256</v>
      </c>
      <c r="AO49" s="686">
        <v>1.418819334522901</v>
      </c>
      <c r="AP49" s="686">
        <v>1.5383611312295287</v>
      </c>
      <c r="AQ49" s="686">
        <v>1.6507263855236332</v>
      </c>
      <c r="AR49" s="686">
        <v>1.7771441925730542</v>
      </c>
      <c r="AS49" s="686">
        <v>1.8917002938482526</v>
      </c>
      <c r="AT49" s="687">
        <v>2.0023457194880905</v>
      </c>
      <c r="AU49" s="687">
        <v>2.1026306296022526</v>
      </c>
      <c r="AV49" s="687">
        <v>2.1900129018388554</v>
      </c>
      <c r="AW49" s="687">
        <v>2.3154633003659555</v>
      </c>
      <c r="AX49" s="687">
        <v>2.3750342328023137</v>
      </c>
      <c r="AY49" s="687">
        <v>2.4103694846254058</v>
      </c>
      <c r="AZ49" s="687">
        <v>2.4390439086222315</v>
      </c>
      <c r="BA49" s="687">
        <v>2.4548985272105242</v>
      </c>
      <c r="BB49" s="687">
        <v>2.4650109188401714</v>
      </c>
      <c r="BC49" s="687">
        <v>2.4596091060408156</v>
      </c>
      <c r="BD49" s="688">
        <v>2.4306582843386408</v>
      </c>
    </row>
    <row r="50" spans="2:56" s="632" customFormat="1">
      <c r="B50" s="1779"/>
      <c r="C50" s="998">
        <v>1.4999999999999999E-2</v>
      </c>
      <c r="D50" s="1024">
        <v>-0.45461482192007452</v>
      </c>
      <c r="E50" s="1024">
        <v>-0.19083830514546918</v>
      </c>
      <c r="F50" s="1024">
        <v>-0.73399357755066319</v>
      </c>
      <c r="G50" s="1024">
        <v>-1.1490957567927254</v>
      </c>
      <c r="H50" s="1024">
        <v>-1.5927332194249146</v>
      </c>
      <c r="I50" s="1024">
        <v>-1.8651561567503805</v>
      </c>
      <c r="J50" s="1024">
        <v>-1.9279422860658855</v>
      </c>
      <c r="K50" s="1024">
        <v>-2.0766112476100034</v>
      </c>
      <c r="L50" s="1024">
        <v>-2.1613746644440752</v>
      </c>
      <c r="M50" s="1024">
        <v>-2.1911576473460741</v>
      </c>
      <c r="N50" s="1024">
        <v>-2.2218474133577644</v>
      </c>
      <c r="O50" s="1024">
        <v>-2.2416542025428043</v>
      </c>
      <c r="P50" s="1024">
        <v>-2.1918184752359906</v>
      </c>
      <c r="Q50" s="1024">
        <v>-2.1152536894542777</v>
      </c>
      <c r="R50" s="1024">
        <v>-2.0290566395767087</v>
      </c>
      <c r="S50" s="1024">
        <v>-2.0178412669230923</v>
      </c>
      <c r="T50" s="1024">
        <v>-1.9752718312716908</v>
      </c>
      <c r="U50" s="1024">
        <v>-1.9139275943655534</v>
      </c>
      <c r="V50" s="1024">
        <v>-1.8263678237914576</v>
      </c>
      <c r="W50" s="1024">
        <v>-1.7412684765578916</v>
      </c>
      <c r="X50" s="1024">
        <v>-1.6382153684181375</v>
      </c>
      <c r="Y50" s="1024">
        <v>-1.5204814847324997</v>
      </c>
      <c r="Z50" s="1024">
        <v>-1.41779433976766</v>
      </c>
      <c r="AA50" s="1024">
        <v>-1.2994082088599654</v>
      </c>
      <c r="AB50" s="1024">
        <v>-1.1977624842009789</v>
      </c>
      <c r="AC50" s="1024">
        <v>-1.1205938373383617</v>
      </c>
      <c r="AD50" s="1024">
        <v>-1.0669136252833979</v>
      </c>
      <c r="AE50" s="1024">
        <v>-1.0053973816302673</v>
      </c>
      <c r="AF50" s="1024">
        <v>-0.9247655030681301</v>
      </c>
      <c r="AG50" s="1024">
        <v>-0.84587833353163688</v>
      </c>
      <c r="AH50" s="1024">
        <v>-0.75837659145794589</v>
      </c>
      <c r="AI50" s="1024">
        <v>-0.67282757538250593</v>
      </c>
      <c r="AJ50" s="1024">
        <v>-0.58999393841390457</v>
      </c>
      <c r="AK50" s="1024">
        <v>-0.51734260381830666</v>
      </c>
      <c r="AL50" s="1024">
        <v>-0.44506470792811115</v>
      </c>
      <c r="AM50" s="1024">
        <v>-0.36984424006527661</v>
      </c>
      <c r="AN50" s="1024">
        <v>-0.31139457218594657</v>
      </c>
      <c r="AO50" s="1024">
        <v>-0.23698374033068603</v>
      </c>
      <c r="AP50" s="1024">
        <v>-0.13714303005709638</v>
      </c>
      <c r="AQ50" s="1024">
        <v>-4.0694973261700795E-2</v>
      </c>
      <c r="AR50" s="1024">
        <v>6.2757557313091183E-2</v>
      </c>
      <c r="AS50" s="1024">
        <v>0.15880149721671444</v>
      </c>
      <c r="AT50" s="1025">
        <v>0.2495195083438233</v>
      </c>
      <c r="AU50" s="1025">
        <v>0.3298136479926228</v>
      </c>
      <c r="AV50" s="1025">
        <v>0.3967106191201708</v>
      </c>
      <c r="AW50" s="1025">
        <v>0.50272147261539146</v>
      </c>
      <c r="AX50" s="1025">
        <v>0.54802796358456618</v>
      </c>
      <c r="AY50" s="1025">
        <v>0.57210013183468078</v>
      </c>
      <c r="AZ50" s="1025">
        <v>0.58520083113258181</v>
      </c>
      <c r="BA50" s="1025">
        <v>0.59182711936182386</v>
      </c>
      <c r="BB50" s="1025">
        <v>0.5931384157989541</v>
      </c>
      <c r="BC50" s="1025">
        <v>0.57862470673249788</v>
      </c>
      <c r="BD50" s="1026">
        <v>0.54657180553981988</v>
      </c>
    </row>
    <row r="51" spans="2:56" s="632" customFormat="1">
      <c r="B51" s="1779"/>
      <c r="C51" s="998">
        <v>1.2999999999999999E-2</v>
      </c>
      <c r="D51" s="1024">
        <v>-0.45461482192007452</v>
      </c>
      <c r="E51" s="1024">
        <v>-0.19088092782152444</v>
      </c>
      <c r="F51" s="1024">
        <v>-0.73404582706937305</v>
      </c>
      <c r="G51" s="1024">
        <v>-1.1492910198999269</v>
      </c>
      <c r="H51" s="1024">
        <v>-1.596680184665118</v>
      </c>
      <c r="I51" s="1024">
        <v>-1.8899607683640625</v>
      </c>
      <c r="J51" s="1024">
        <v>-1.9614130828057696</v>
      </c>
      <c r="K51" s="1024">
        <v>-2.1487084245110495</v>
      </c>
      <c r="L51" s="1024">
        <v>-2.2590521433688124</v>
      </c>
      <c r="M51" s="1024">
        <v>-2.3189166912096155</v>
      </c>
      <c r="N51" s="1024">
        <v>-2.3886118833148444</v>
      </c>
      <c r="O51" s="1024">
        <v>-2.455352311896128</v>
      </c>
      <c r="P51" s="1024">
        <v>-2.4520094083283794</v>
      </c>
      <c r="Q51" s="1024">
        <v>-2.4295128398507373</v>
      </c>
      <c r="R51" s="1024">
        <v>-2.4004258388557247</v>
      </c>
      <c r="S51" s="1024">
        <v>-2.4461199736599042</v>
      </c>
      <c r="T51" s="1024">
        <v>-2.4576018045731445</v>
      </c>
      <c r="U51" s="1024">
        <v>-2.4477827269056007</v>
      </c>
      <c r="V51" s="1024">
        <v>-2.4092158381351538</v>
      </c>
      <c r="W51" s="1024">
        <v>-2.372297610457494</v>
      </c>
      <c r="X51" s="1024">
        <v>-2.3139412056589919</v>
      </c>
      <c r="Y51" s="1024">
        <v>-2.2385997846937187</v>
      </c>
      <c r="Z51" s="1024">
        <v>-2.1782088353557469</v>
      </c>
      <c r="AA51" s="1024">
        <v>-2.0978891012714982</v>
      </c>
      <c r="AB51" s="1024">
        <v>-2.031649209041511</v>
      </c>
      <c r="AC51" s="1024">
        <v>-1.9892009248657203</v>
      </c>
      <c r="AD51" s="1024">
        <v>-1.9679734260594373</v>
      </c>
      <c r="AE51" s="1024">
        <v>-1.9412567027390324</v>
      </c>
      <c r="AF51" s="1024">
        <v>-1.8889116105506503</v>
      </c>
      <c r="AG51" s="1024">
        <v>-1.8383929951215094</v>
      </c>
      <c r="AH51" s="1024">
        <v>-1.7769474114764776</v>
      </c>
      <c r="AI51" s="1024">
        <v>-1.7161876146549204</v>
      </c>
      <c r="AJ51" s="1024">
        <v>-1.6547071980770909</v>
      </c>
      <c r="AK51" s="1024">
        <v>-1.6026383122555146</v>
      </c>
      <c r="AL51" s="1024">
        <v>-1.5507643551405721</v>
      </c>
      <c r="AM51" s="1024">
        <v>-1.4960964500486114</v>
      </c>
      <c r="AN51" s="1024">
        <v>-1.4607640874698191</v>
      </c>
      <c r="AO51" s="1024">
        <v>-1.4066934000756177</v>
      </c>
      <c r="AP51" s="1024">
        <v>-1.3212268986012461</v>
      </c>
      <c r="AQ51" s="1024">
        <v>-1.2397133744043458</v>
      </c>
      <c r="AR51" s="1024">
        <v>-1.1540334003399693</v>
      </c>
      <c r="AS51" s="1024">
        <v>-1.0709164258291821</v>
      </c>
      <c r="AT51" s="1025">
        <v>-0.99238912076292252</v>
      </c>
      <c r="AU51" s="1025">
        <v>-0.92394480116926303</v>
      </c>
      <c r="AV51" s="1025">
        <v>-0.86637224805073032</v>
      </c>
      <c r="AW51" s="1025">
        <v>-0.77033605283968143</v>
      </c>
      <c r="AX51" s="1025">
        <v>-0.73350122190401379</v>
      </c>
      <c r="AY51" s="1025">
        <v>-0.71276916736940876</v>
      </c>
      <c r="AZ51" s="1025">
        <v>-0.70454183217824351</v>
      </c>
      <c r="BA51" s="1025">
        <v>-0.69642672943610506</v>
      </c>
      <c r="BB51" s="1025">
        <v>-0.69205263326801969</v>
      </c>
      <c r="BC51" s="1025">
        <v>-0.7048009804285158</v>
      </c>
      <c r="BD51" s="1026">
        <v>-0.7312146020319048</v>
      </c>
    </row>
    <row r="52" spans="2:56" s="632" customFormat="1">
      <c r="B52" s="1779"/>
      <c r="C52" s="1002">
        <v>0.01</v>
      </c>
      <c r="D52" s="1024">
        <v>-0.45461482192007452</v>
      </c>
      <c r="E52" s="1024">
        <v>-0.19088092782152444</v>
      </c>
      <c r="F52" s="1024">
        <v>-0.73404582706937305</v>
      </c>
      <c r="G52" s="1024">
        <v>-1.1491356847253371</v>
      </c>
      <c r="H52" s="1024">
        <v>-1.5927160357595938</v>
      </c>
      <c r="I52" s="1024">
        <v>-1.8745212657225281</v>
      </c>
      <c r="J52" s="1024">
        <v>-1.9708804490380984</v>
      </c>
      <c r="K52" s="1024">
        <v>-2.1924030025129255</v>
      </c>
      <c r="L52" s="1024">
        <v>-2.3470296214615587</v>
      </c>
      <c r="M52" s="1024">
        <v>-2.4610658696185297</v>
      </c>
      <c r="N52" s="1024">
        <v>-2.5894997125796735</v>
      </c>
      <c r="O52" s="1024">
        <v>-2.7279415544928085</v>
      </c>
      <c r="P52" s="1024">
        <v>-2.8024633054367314</v>
      </c>
      <c r="Q52" s="1024">
        <v>-2.8628726083807337</v>
      </c>
      <c r="R52" s="1024">
        <v>-2.9249148478558737</v>
      </c>
      <c r="S52" s="1024">
        <v>-3.056637008041676</v>
      </c>
      <c r="T52" s="1024">
        <v>-3.1504319903909774</v>
      </c>
      <c r="U52" s="1024">
        <v>-3.2202401824307358</v>
      </c>
      <c r="V52" s="1024">
        <v>-3.2575256877979228</v>
      </c>
      <c r="W52" s="1024">
        <v>-3.2927011789214475</v>
      </c>
      <c r="X52" s="1024">
        <v>-3.3063511913810899</v>
      </c>
      <c r="Y52" s="1024">
        <v>-3.3029151559884369</v>
      </c>
      <c r="Z52" s="1024">
        <v>-3.3070624024619306</v>
      </c>
      <c r="AA52" s="1024">
        <v>-3.2885207463821899</v>
      </c>
      <c r="AB52" s="1024">
        <v>-3.2805562651817581</v>
      </c>
      <c r="AC52" s="1024">
        <v>-3.293280113778188</v>
      </c>
      <c r="AD52" s="1024">
        <v>-3.3307019241674212</v>
      </c>
      <c r="AE52" s="1024">
        <v>-3.3583841927343414</v>
      </c>
      <c r="AF52" s="1024">
        <v>-3.3511669939336173</v>
      </c>
      <c r="AG52" s="1024">
        <v>-3.3451837759646992</v>
      </c>
      <c r="AH52" s="1024">
        <v>-3.3263444999171199</v>
      </c>
      <c r="AI52" s="1024">
        <v>-3.3088050134439015</v>
      </c>
      <c r="AJ52" s="1024">
        <v>-3.2858315867720833</v>
      </c>
      <c r="AK52" s="1024">
        <v>-3.2734255901725717</v>
      </c>
      <c r="AL52" s="1024">
        <v>-3.254799323623736</v>
      </c>
      <c r="AM52" s="1024">
        <v>-3.2541767496526788</v>
      </c>
      <c r="AN52" s="1024">
        <v>-3.2365777560215747</v>
      </c>
      <c r="AO52" s="1024">
        <v>-3.1833867647086009</v>
      </c>
      <c r="AP52" s="1024">
        <v>-3.1334087054104529</v>
      </c>
      <c r="AQ52" s="1024">
        <v>-3.0808827098416955</v>
      </c>
      <c r="AR52" s="1024">
        <v>-3.0258671781132378</v>
      </c>
      <c r="AS52" s="1024">
        <v>-2.9719430457386622</v>
      </c>
      <c r="AT52" s="1025">
        <v>-2.9171354515393091</v>
      </c>
      <c r="AU52" s="1025">
        <v>-2.8750662398285982</v>
      </c>
      <c r="AV52" s="1025">
        <v>-2.8430035208486899</v>
      </c>
      <c r="AW52" s="1025">
        <v>-2.7703872272226207</v>
      </c>
      <c r="AX52" s="1025">
        <v>-2.746578019496674</v>
      </c>
      <c r="AY52" s="1025">
        <v>-2.7382345420429104</v>
      </c>
      <c r="AZ52" s="1025">
        <v>-2.7453684489403472</v>
      </c>
      <c r="BA52" s="1025">
        <v>-2.7443366310103272</v>
      </c>
      <c r="BB52" s="1025">
        <v>-2.7453244419710785</v>
      </c>
      <c r="BC52" s="1025">
        <v>-2.7607663410566445</v>
      </c>
      <c r="BD52" s="1026">
        <v>-2.7815839076770104</v>
      </c>
    </row>
    <row r="53" spans="2:56" s="632" customFormat="1">
      <c r="B53" s="1779"/>
      <c r="C53" s="1003" t="s">
        <v>185</v>
      </c>
      <c r="D53" s="1027">
        <v>-0.45461482192007452</v>
      </c>
      <c r="E53" s="1027">
        <v>-0.18736990515238006</v>
      </c>
      <c r="F53" s="1027">
        <v>-0.72753019500471794</v>
      </c>
      <c r="G53" s="1027">
        <v>-1.1409592979798546</v>
      </c>
      <c r="H53" s="1027">
        <v>-1.5828740807570085</v>
      </c>
      <c r="I53" s="1027">
        <v>-1.876013778237656</v>
      </c>
      <c r="J53" s="1027">
        <v>-1.8598111957278931</v>
      </c>
      <c r="K53" s="1027">
        <v>-1.963434682378626</v>
      </c>
      <c r="L53" s="1027">
        <v>-1.901019074440633</v>
      </c>
      <c r="M53" s="1027">
        <v>-1.7698755039821421</v>
      </c>
      <c r="N53" s="1027">
        <v>-1.6285669551132784</v>
      </c>
      <c r="O53" s="1027">
        <v>-1.5071624715550911</v>
      </c>
      <c r="P53" s="1027">
        <v>-1.3155681548958995</v>
      </c>
      <c r="Q53" s="1027">
        <v>-1.1016983596500936</v>
      </c>
      <c r="R53" s="1027">
        <v>-0.87387122470879319</v>
      </c>
      <c r="S53" s="1027">
        <v>-0.78635498023810158</v>
      </c>
      <c r="T53" s="1027">
        <v>-0.67390397306832739</v>
      </c>
      <c r="U53" s="1027">
        <v>-0.5460694674615354</v>
      </c>
      <c r="V53" s="1027">
        <v>-0.3963569362354491</v>
      </c>
      <c r="W53" s="1027">
        <v>-0.25132015141927155</v>
      </c>
      <c r="X53" s="1027">
        <v>-9.1816438554133128E-2</v>
      </c>
      <c r="Y53" s="1027">
        <v>8.0663547013919867E-2</v>
      </c>
      <c r="Z53" s="1027">
        <v>0.23379928747688439</v>
      </c>
      <c r="AA53" s="1027">
        <v>0.39916573508917708</v>
      </c>
      <c r="AB53" s="1027">
        <v>0.5425863313970325</v>
      </c>
      <c r="AC53" s="1027">
        <v>0.66022852282060995</v>
      </c>
      <c r="AD53" s="1027">
        <v>0.75389550172003794</v>
      </c>
      <c r="AE53" s="1027">
        <v>0.85495105385749071</v>
      </c>
      <c r="AF53" s="1027">
        <v>0.96261647855649102</v>
      </c>
      <c r="AG53" s="1027">
        <v>1.069273059254165</v>
      </c>
      <c r="AH53" s="1027">
        <v>1.1808234653837815</v>
      </c>
      <c r="AI53" s="1027">
        <v>1.2886461979511168</v>
      </c>
      <c r="AJ53" s="1027">
        <v>1.3906577028042051</v>
      </c>
      <c r="AK53" s="1027">
        <v>1.484269025457337</v>
      </c>
      <c r="AL53" s="1027">
        <v>1.5743465837733979</v>
      </c>
      <c r="AM53" s="1027">
        <v>1.6693419733855634</v>
      </c>
      <c r="AN53" s="1027">
        <v>1.759948995896579</v>
      </c>
      <c r="AO53" s="1027">
        <v>1.8413430148994934</v>
      </c>
      <c r="AP53" s="1027">
        <v>1.9635689281407736</v>
      </c>
      <c r="AQ53" s="1027">
        <v>2.0688191937701177</v>
      </c>
      <c r="AR53" s="1027">
        <v>2.1881761809874192</v>
      </c>
      <c r="AS53" s="1027">
        <v>2.2960783753184586</v>
      </c>
      <c r="AT53" s="1028">
        <v>2.3979232965137101</v>
      </c>
      <c r="AU53" s="1028">
        <v>2.4915626474214747</v>
      </c>
      <c r="AV53" s="1028">
        <v>2.5713053798367156</v>
      </c>
      <c r="AW53" s="1028">
        <v>2.6901448979539779</v>
      </c>
      <c r="AX53" s="1028">
        <v>2.7420114179374266</v>
      </c>
      <c r="AY53" s="1028">
        <v>2.7690117151249609</v>
      </c>
      <c r="AZ53" s="1028">
        <v>2.789505954530398</v>
      </c>
      <c r="BA53" s="1028">
        <v>2.7955132712518562</v>
      </c>
      <c r="BB53" s="1028">
        <v>2.7957526878332217</v>
      </c>
      <c r="BC53" s="1028">
        <v>2.7804646462817786</v>
      </c>
      <c r="BD53" s="1029">
        <v>2.7403194799476154</v>
      </c>
    </row>
    <row r="54" spans="2:56" s="632" customFormat="1" ht="15.75" thickBot="1">
      <c r="B54" s="1780"/>
      <c r="C54" s="1007" t="s">
        <v>186</v>
      </c>
      <c r="D54" s="1030">
        <v>-0.45461482192007452</v>
      </c>
      <c r="E54" s="1030">
        <v>-0.18736990515238006</v>
      </c>
      <c r="F54" s="1030">
        <v>-0.72753019500471794</v>
      </c>
      <c r="G54" s="1030">
        <v>-1.1409312854384908</v>
      </c>
      <c r="H54" s="1030">
        <v>-1.5827737765146637</v>
      </c>
      <c r="I54" s="1030">
        <v>-1.9042275577608905</v>
      </c>
      <c r="J54" s="1030">
        <v>-2.0975956730389242</v>
      </c>
      <c r="K54" s="1030">
        <v>-2.4107118329089516</v>
      </c>
      <c r="L54" s="1030">
        <v>-2.6160566840097843</v>
      </c>
      <c r="M54" s="1030">
        <v>-2.772586831281636</v>
      </c>
      <c r="N54" s="1030">
        <v>-2.9348411254928521</v>
      </c>
      <c r="O54" s="1030">
        <v>-3.1323349063032069</v>
      </c>
      <c r="P54" s="1030">
        <v>-3.2776093181816393</v>
      </c>
      <c r="Q54" s="1030">
        <v>-3.4083267603472009</v>
      </c>
      <c r="R54" s="1030">
        <v>-3.5378225450675416</v>
      </c>
      <c r="S54" s="1030">
        <v>-3.6645146535961644</v>
      </c>
      <c r="T54" s="1030">
        <v>-3.7504650601624334</v>
      </c>
      <c r="U54" s="1030">
        <v>-3.8130108915968606</v>
      </c>
      <c r="V54" s="1030">
        <v>-3.8416904028784131</v>
      </c>
      <c r="W54" s="1030">
        <v>-3.8701718070942732</v>
      </c>
      <c r="X54" s="1030">
        <v>-3.8781942528514293</v>
      </c>
      <c r="Y54" s="1030">
        <v>-3.8646491773198477</v>
      </c>
      <c r="Z54" s="1030">
        <v>-3.8599048845275448</v>
      </c>
      <c r="AA54" s="1030">
        <v>-3.8310323546672436</v>
      </c>
      <c r="AB54" s="1030">
        <v>-3.8107888510190335</v>
      </c>
      <c r="AC54" s="1030">
        <v>-3.8125142781185417</v>
      </c>
      <c r="AD54" s="1030">
        <v>-3.8415641548387995</v>
      </c>
      <c r="AE54" s="1030">
        <v>-3.8618456110193051</v>
      </c>
      <c r="AF54" s="1030">
        <v>-3.8428598542845336</v>
      </c>
      <c r="AG54" s="1030">
        <v>-3.8267590391734672</v>
      </c>
      <c r="AH54" s="1030">
        <v>-3.7969676347434813</v>
      </c>
      <c r="AI54" s="1030">
        <v>-3.7651300025349954</v>
      </c>
      <c r="AJ54" s="1030">
        <v>-3.7315611964926774</v>
      </c>
      <c r="AK54" s="1030">
        <v>-3.7031728812808709</v>
      </c>
      <c r="AL54" s="1030">
        <v>-3.6741510214264679</v>
      </c>
      <c r="AM54" s="1030">
        <v>-3.6467849187366923</v>
      </c>
      <c r="AN54" s="1030">
        <v>-3.6264966384835873</v>
      </c>
      <c r="AO54" s="1030">
        <v>-3.5878866629568122</v>
      </c>
      <c r="AP54" s="1030">
        <v>-3.5195901891933943</v>
      </c>
      <c r="AQ54" s="1030">
        <v>-3.4485551584552923</v>
      </c>
      <c r="AR54" s="1030">
        <v>-3.3775283536582066</v>
      </c>
      <c r="AS54" s="1030">
        <v>-3.3066347398807139</v>
      </c>
      <c r="AT54" s="1031">
        <v>-3.2359261969100288</v>
      </c>
      <c r="AU54" s="1031">
        <v>-3.1768303393892765</v>
      </c>
      <c r="AV54" s="1031">
        <v>-3.1280038400104786</v>
      </c>
      <c r="AW54" s="1031">
        <v>-3.0377674752347588</v>
      </c>
      <c r="AX54" s="1031">
        <v>-2.9984157381473722</v>
      </c>
      <c r="AY54" s="1031">
        <v>-2.9732300818658004</v>
      </c>
      <c r="AZ54" s="1031">
        <v>-2.9632669676658168</v>
      </c>
      <c r="BA54" s="1031">
        <v>-2.9465521571226603</v>
      </c>
      <c r="BB54" s="1031">
        <v>-2.9322913661089913</v>
      </c>
      <c r="BC54" s="1031">
        <v>-2.9322167192745994</v>
      </c>
      <c r="BD54" s="1032">
        <v>-2.9369507422265499</v>
      </c>
    </row>
    <row r="55" spans="2:56" s="632" customFormat="1" ht="15" customHeight="1">
      <c r="B55" s="1775" t="s">
        <v>304</v>
      </c>
      <c r="C55" s="997">
        <v>1.7999999999999999E-2</v>
      </c>
      <c r="D55" s="686">
        <v>0.14057523024925445</v>
      </c>
      <c r="E55" s="686">
        <v>6.0070147269435381E-2</v>
      </c>
      <c r="F55" s="686">
        <v>0.23245886577371522</v>
      </c>
      <c r="G55" s="686">
        <v>0.3691501382833593</v>
      </c>
      <c r="H55" s="686">
        <v>0.51555582611971573</v>
      </c>
      <c r="I55" s="686">
        <v>0.60116088667422929</v>
      </c>
      <c r="J55" s="686">
        <v>0.61595188039111548</v>
      </c>
      <c r="K55" s="686">
        <v>0.66722526808192129</v>
      </c>
      <c r="L55" s="686">
        <v>0.6875208275794833</v>
      </c>
      <c r="M55" s="686">
        <v>0.68445881329735414</v>
      </c>
      <c r="N55" s="686">
        <v>0.68529350153543334</v>
      </c>
      <c r="O55" s="686">
        <v>0.67955647882785541</v>
      </c>
      <c r="P55" s="686">
        <v>0.64706481987867193</v>
      </c>
      <c r="Q55" s="686">
        <v>0.60311674051662578</v>
      </c>
      <c r="R55" s="686">
        <v>0.55345269516250539</v>
      </c>
      <c r="S55" s="686">
        <v>0.52577962964644342</v>
      </c>
      <c r="T55" s="686">
        <v>0.48829665610137596</v>
      </c>
      <c r="U55" s="686">
        <v>0.4418928400873483</v>
      </c>
      <c r="V55" s="686">
        <v>0.38576628920974088</v>
      </c>
      <c r="W55" s="686">
        <v>0.33408126892749834</v>
      </c>
      <c r="X55" s="686">
        <v>0.27540043806783387</v>
      </c>
      <c r="Y55" s="686">
        <v>0.2094590383052406</v>
      </c>
      <c r="Z55" s="686">
        <v>0.14607397415425538</v>
      </c>
      <c r="AA55" s="686">
        <v>7.2938473832614648E-2</v>
      </c>
      <c r="AB55" s="686">
        <v>4.2592279844271275E-3</v>
      </c>
      <c r="AC55" s="686">
        <v>-5.5777105404729355E-2</v>
      </c>
      <c r="AD55" s="686">
        <v>-0.10392041365169291</v>
      </c>
      <c r="AE55" s="686">
        <v>-0.15469292027297143</v>
      </c>
      <c r="AF55" s="686">
        <v>-0.21444078744190875</v>
      </c>
      <c r="AG55" s="686">
        <v>-0.27275962634160322</v>
      </c>
      <c r="AH55" s="686">
        <v>-0.33533590374246813</v>
      </c>
      <c r="AI55" s="686">
        <v>-0.40070215314719348</v>
      </c>
      <c r="AJ55" s="686">
        <v>-0.46722474379021861</v>
      </c>
      <c r="AK55" s="686">
        <v>-0.52841370523883313</v>
      </c>
      <c r="AL55" s="686">
        <v>-0.58654732467241644</v>
      </c>
      <c r="AM55" s="686">
        <v>-0.64608227502357352</v>
      </c>
      <c r="AN55" s="686">
        <v>-0.68794399635279291</v>
      </c>
      <c r="AO55" s="686">
        <v>-0.7700767394750585</v>
      </c>
      <c r="AP55" s="686">
        <v>-0.85525313057654984</v>
      </c>
      <c r="AQ55" s="686">
        <v>-0.9422073819382959</v>
      </c>
      <c r="AR55" s="686">
        <v>-1.0302238253848799</v>
      </c>
      <c r="AS55" s="686">
        <v>-1.114118048765242</v>
      </c>
      <c r="AT55" s="687">
        <v>-1.195919574545421</v>
      </c>
      <c r="AU55" s="687">
        <v>-1.2606919379737676</v>
      </c>
      <c r="AV55" s="687">
        <v>-1.3054725805043148</v>
      </c>
      <c r="AW55" s="687">
        <v>-1.3606420510038575</v>
      </c>
      <c r="AX55" s="687">
        <v>-1.390450516484286</v>
      </c>
      <c r="AY55" s="687">
        <v>-1.4130953716184962</v>
      </c>
      <c r="AZ55" s="687">
        <v>-1.4251968141581841</v>
      </c>
      <c r="BA55" s="687">
        <v>-1.4394386377026578</v>
      </c>
      <c r="BB55" s="687">
        <v>-1.449849172505651</v>
      </c>
      <c r="BC55" s="687">
        <v>-1.4550477365021095</v>
      </c>
      <c r="BD55" s="688">
        <v>-1.4519700969794442</v>
      </c>
    </row>
    <row r="56" spans="2:56" s="632" customFormat="1">
      <c r="B56" s="1776"/>
      <c r="C56" s="1011">
        <v>1.4999999999999999E-2</v>
      </c>
      <c r="D56" s="1024">
        <v>0.14057523024925445</v>
      </c>
      <c r="E56" s="1024">
        <v>6.0056722672513274E-2</v>
      </c>
      <c r="F56" s="1024">
        <v>0.23244226550072256</v>
      </c>
      <c r="G56" s="1024">
        <v>0.36912820080318198</v>
      </c>
      <c r="H56" s="1024">
        <v>0.51421053049438115</v>
      </c>
      <c r="I56" s="1024">
        <v>0.60548344684106326</v>
      </c>
      <c r="J56" s="1024">
        <v>0.63184489416892831</v>
      </c>
      <c r="K56" s="1024">
        <v>0.68938290134749991</v>
      </c>
      <c r="L56" s="1024">
        <v>0.72465760002759794</v>
      </c>
      <c r="M56" s="1024">
        <v>0.73912008601752888</v>
      </c>
      <c r="N56" s="1024">
        <v>0.76001481406694893</v>
      </c>
      <c r="O56" s="1024">
        <v>0.7755127454771511</v>
      </c>
      <c r="P56" s="1024">
        <v>0.770974067256887</v>
      </c>
      <c r="Q56" s="1024">
        <v>0.7577009633588716</v>
      </c>
      <c r="R56" s="1024">
        <v>0.74305344538583995</v>
      </c>
      <c r="S56" s="1024">
        <v>0.74927535959431424</v>
      </c>
      <c r="T56" s="1024">
        <v>0.74355331978585326</v>
      </c>
      <c r="U56" s="1024">
        <v>0.72800691558458652</v>
      </c>
      <c r="V56" s="1024">
        <v>0.70257375719151582</v>
      </c>
      <c r="W56" s="1024">
        <v>0.68340808546425791</v>
      </c>
      <c r="X56" s="1024">
        <v>0.66060130174545861</v>
      </c>
      <c r="Y56" s="1024">
        <v>0.63320475446641922</v>
      </c>
      <c r="Z56" s="1024">
        <v>0.61057397478871422</v>
      </c>
      <c r="AA56" s="1024">
        <v>0.58103669544725989</v>
      </c>
      <c r="AB56" s="1024">
        <v>0.55250714381373456</v>
      </c>
      <c r="AC56" s="1024">
        <v>0.52249754999440512</v>
      </c>
      <c r="AD56" s="1024">
        <v>0.49644683840959658</v>
      </c>
      <c r="AE56" s="1024">
        <v>0.464155737353245</v>
      </c>
      <c r="AF56" s="1024">
        <v>0.43253853721383706</v>
      </c>
      <c r="AG56" s="1024">
        <v>0.39849494535788921</v>
      </c>
      <c r="AH56" s="1024">
        <v>0.36097419207384007</v>
      </c>
      <c r="AI56" s="1024">
        <v>0.32588521664253989</v>
      </c>
      <c r="AJ56" s="1024">
        <v>0.29089849792071476</v>
      </c>
      <c r="AK56" s="1024">
        <v>0.25910706437792896</v>
      </c>
      <c r="AL56" s="1024">
        <v>0.22525717279935975</v>
      </c>
      <c r="AM56" s="1024">
        <v>0.1886912936742533</v>
      </c>
      <c r="AN56" s="1024">
        <v>0.16065715691715354</v>
      </c>
      <c r="AO56" s="1024">
        <v>0.12424721153801954</v>
      </c>
      <c r="AP56" s="1024">
        <v>7.3602528194513184E-2</v>
      </c>
      <c r="AQ56" s="1024">
        <v>2.2409867561307806E-2</v>
      </c>
      <c r="AR56" s="1024">
        <v>-3.507757256015509E-2</v>
      </c>
      <c r="AS56" s="1024">
        <v>-9.0122934686881706E-2</v>
      </c>
      <c r="AT56" s="1025">
        <v>-0.14352123181410548</v>
      </c>
      <c r="AU56" s="1025">
        <v>-0.19033116789550775</v>
      </c>
      <c r="AV56" s="1025">
        <v>-0.22748093486084997</v>
      </c>
      <c r="AW56" s="1025">
        <v>-0.28401978023093477</v>
      </c>
      <c r="AX56" s="1025">
        <v>-0.30831411162702693</v>
      </c>
      <c r="AY56" s="1025">
        <v>-0.32215934360092291</v>
      </c>
      <c r="AZ56" s="1025">
        <v>-0.32829872285228845</v>
      </c>
      <c r="BA56" s="1025">
        <v>-0.33303737574691183</v>
      </c>
      <c r="BB56" s="1025">
        <v>-0.33469014416286313</v>
      </c>
      <c r="BC56" s="1025">
        <v>-0.32827351361090251</v>
      </c>
      <c r="BD56" s="1026">
        <v>-0.31302179147013476</v>
      </c>
    </row>
    <row r="57" spans="2:56" s="632" customFormat="1">
      <c r="B57" s="1776"/>
      <c r="C57" s="1011">
        <v>1.2999999999999999E-2</v>
      </c>
      <c r="D57" s="1024">
        <v>0.14057523024925445</v>
      </c>
      <c r="E57" s="1024">
        <v>6.0070147269435381E-2</v>
      </c>
      <c r="F57" s="1024">
        <v>0.23245886577371522</v>
      </c>
      <c r="G57" s="1024">
        <v>0.3691901652606191</v>
      </c>
      <c r="H57" s="1024">
        <v>0.51549407989232776</v>
      </c>
      <c r="I57" s="1024">
        <v>0.61348793871673735</v>
      </c>
      <c r="J57" s="1024">
        <v>0.64257578676821225</v>
      </c>
      <c r="K57" s="1024">
        <v>0.71283777864982056</v>
      </c>
      <c r="L57" s="1024">
        <v>0.75651380514588595</v>
      </c>
      <c r="M57" s="1024">
        <v>0.78080925601267381</v>
      </c>
      <c r="N57" s="1024">
        <v>0.81501306084039982</v>
      </c>
      <c r="O57" s="1024">
        <v>0.8466334474647752</v>
      </c>
      <c r="P57" s="1024">
        <v>0.85884863784012566</v>
      </c>
      <c r="Q57" s="1024">
        <v>0.8657207214076692</v>
      </c>
      <c r="R57" s="1024">
        <v>0.87348435509122169</v>
      </c>
      <c r="S57" s="1024">
        <v>0.90160728790883837</v>
      </c>
      <c r="T57" s="1024">
        <v>0.91737085553977948</v>
      </c>
      <c r="U57" s="1024">
        <v>0.9223577787521009</v>
      </c>
      <c r="V57" s="1024">
        <v>0.91722669495081277</v>
      </c>
      <c r="W57" s="1024">
        <v>0.92060928885695859</v>
      </c>
      <c r="X57" s="1024">
        <v>0.92175423379109134</v>
      </c>
      <c r="Y57" s="1024">
        <v>0.92011850927079308</v>
      </c>
      <c r="Z57" s="1024">
        <v>0.92503717714149758</v>
      </c>
      <c r="AA57" s="1024">
        <v>0.92430084941226909</v>
      </c>
      <c r="AB57" s="1024">
        <v>0.92265993734174145</v>
      </c>
      <c r="AC57" s="1024">
        <v>0.91244029739153376</v>
      </c>
      <c r="AD57" s="1024">
        <v>0.90014303300108622</v>
      </c>
      <c r="AE57" s="1024">
        <v>0.88028876648292709</v>
      </c>
      <c r="AF57" s="1024">
        <v>0.86719229342930504</v>
      </c>
      <c r="AG57" s="1024">
        <v>0.84949791074529202</v>
      </c>
      <c r="AH57" s="1024">
        <v>0.82906395303398028</v>
      </c>
      <c r="AI57" s="1024">
        <v>0.81426921359695115</v>
      </c>
      <c r="AJ57" s="1024">
        <v>0.79870803862429085</v>
      </c>
      <c r="AK57" s="1024">
        <v>0.78532757338724934</v>
      </c>
      <c r="AL57" s="1024">
        <v>0.76750460738885806</v>
      </c>
      <c r="AM57" s="1024">
        <v>0.74600670489353149</v>
      </c>
      <c r="AN57" s="1024">
        <v>0.73617275485335654</v>
      </c>
      <c r="AO57" s="1024">
        <v>0.72000068624787161</v>
      </c>
      <c r="AP57" s="1024">
        <v>0.69190785641305297</v>
      </c>
      <c r="AQ57" s="1024">
        <v>0.66586167593537482</v>
      </c>
      <c r="AR57" s="1024">
        <v>0.62887355877788309</v>
      </c>
      <c r="AS57" s="1024">
        <v>0.59230500340294157</v>
      </c>
      <c r="AT57" s="1025">
        <v>0.55609720224288139</v>
      </c>
      <c r="AU57" s="1025">
        <v>0.51927415534754573</v>
      </c>
      <c r="AV57" s="1025">
        <v>0.48366717000337189</v>
      </c>
      <c r="AW57" s="1025">
        <v>0.42359946584538477</v>
      </c>
      <c r="AX57" s="1025">
        <v>0.40156441397824949</v>
      </c>
      <c r="AY57" s="1025">
        <v>0.39051027964055152</v>
      </c>
      <c r="AZ57" s="1025">
        <v>0.3844853964974817</v>
      </c>
      <c r="BA57" s="1025">
        <v>0.3811798930392456</v>
      </c>
      <c r="BB57" s="1025">
        <v>0.37978943313672175</v>
      </c>
      <c r="BC57" s="1025">
        <v>0.38886704572477981</v>
      </c>
      <c r="BD57" s="1026">
        <v>0.40725901348918114</v>
      </c>
    </row>
    <row r="58" spans="2:56" s="632" customFormat="1">
      <c r="B58" s="1776"/>
      <c r="C58" s="1015">
        <v>0.01</v>
      </c>
      <c r="D58" s="1024">
        <v>0.14057523024925445</v>
      </c>
      <c r="E58" s="1024">
        <v>6.0070147269435381E-2</v>
      </c>
      <c r="F58" s="1024">
        <v>0.23245886577371522</v>
      </c>
      <c r="G58" s="1024">
        <v>0.36914109323782185</v>
      </c>
      <c r="H58" s="1024">
        <v>0.51420494258067606</v>
      </c>
      <c r="I58" s="1024">
        <v>0.60826019978448187</v>
      </c>
      <c r="J58" s="1024">
        <v>0.64519226834723753</v>
      </c>
      <c r="K58" s="1024">
        <v>0.72638206744719014</v>
      </c>
      <c r="L58" s="1024">
        <v>0.78438117872632063</v>
      </c>
      <c r="M58" s="1024">
        <v>0.82626611432623065</v>
      </c>
      <c r="N58" s="1024">
        <v>0.88006414624909723</v>
      </c>
      <c r="O58" s="1024">
        <v>0.93580079613619915</v>
      </c>
      <c r="P58" s="1024">
        <v>0.97524209712986476</v>
      </c>
      <c r="Q58" s="1024">
        <v>1.0120058705286681</v>
      </c>
      <c r="R58" s="1024">
        <v>1.054131665985139</v>
      </c>
      <c r="S58" s="1024">
        <v>1.1140775986983655</v>
      </c>
      <c r="T58" s="1024">
        <v>1.1611043979601803</v>
      </c>
      <c r="U58" s="1024">
        <v>1.1962947287142498</v>
      </c>
      <c r="V58" s="1024">
        <v>1.2208718595818624</v>
      </c>
      <c r="W58" s="1024">
        <v>1.2560868060162349</v>
      </c>
      <c r="X58" s="1024">
        <v>1.2929108407427634</v>
      </c>
      <c r="Y58" s="1024">
        <v>1.3308622942679165</v>
      </c>
      <c r="Z58" s="1024">
        <v>1.3749397009639708</v>
      </c>
      <c r="AA58" s="1024">
        <v>1.4166194892394728</v>
      </c>
      <c r="AB58" s="1024">
        <v>1.4548722838838941</v>
      </c>
      <c r="AC58" s="1024">
        <v>1.4733290560373646</v>
      </c>
      <c r="AD58" s="1024">
        <v>1.4839965990685897</v>
      </c>
      <c r="AE58" s="1024">
        <v>1.4816815453761265</v>
      </c>
      <c r="AF58" s="1024">
        <v>1.495121908938863</v>
      </c>
      <c r="AG58" s="1024">
        <v>1.5004905475190569</v>
      </c>
      <c r="AH58" s="1024">
        <v>1.5048682218753697</v>
      </c>
      <c r="AI58" s="1024">
        <v>1.5206879156094786</v>
      </c>
      <c r="AJ58" s="1024">
        <v>1.5347487655149692</v>
      </c>
      <c r="AK58" s="1024">
        <v>1.5506716701165715</v>
      </c>
      <c r="AL58" s="1024">
        <v>1.5557572048939221</v>
      </c>
      <c r="AM58" s="1024">
        <v>1.5652361648134985</v>
      </c>
      <c r="AN58" s="1024">
        <v>1.5725584536426567</v>
      </c>
      <c r="AO58" s="1024">
        <v>1.5705600567058298</v>
      </c>
      <c r="AP58" s="1024">
        <v>1.5803458733119697</v>
      </c>
      <c r="AQ58" s="1024">
        <v>1.5923949685871435</v>
      </c>
      <c r="AR58" s="1024">
        <v>1.5854734384315634</v>
      </c>
      <c r="AS58" s="1024">
        <v>1.5793377238767476</v>
      </c>
      <c r="AT58" s="1025">
        <v>1.5695181344334088</v>
      </c>
      <c r="AU58" s="1025">
        <v>1.5504526941512609</v>
      </c>
      <c r="AV58" s="1025">
        <v>1.5220178207072479</v>
      </c>
      <c r="AW58" s="1025">
        <v>1.4600861328718366</v>
      </c>
      <c r="AX58" s="1025">
        <v>1.4404034766144633</v>
      </c>
      <c r="AY58" s="1025">
        <v>1.4365062557996424</v>
      </c>
      <c r="AZ58" s="1025">
        <v>1.4340318670994918</v>
      </c>
      <c r="BA58" s="1025">
        <v>1.4372826504438763</v>
      </c>
      <c r="BB58" s="1025">
        <v>1.4412109362738335</v>
      </c>
      <c r="BC58" s="1025">
        <v>1.4567558135518368</v>
      </c>
      <c r="BD58" s="1026">
        <v>1.4813667338903542</v>
      </c>
    </row>
    <row r="59" spans="2:56" s="632" customFormat="1">
      <c r="B59" s="1776"/>
      <c r="C59" s="1016" t="s">
        <v>185</v>
      </c>
      <c r="D59" s="1027">
        <v>0.14057523024925445</v>
      </c>
      <c r="E59" s="1027">
        <v>5.8964319352341477E-2</v>
      </c>
      <c r="F59" s="1027">
        <v>0.23038883381026665</v>
      </c>
      <c r="G59" s="1027">
        <v>0.3665010948625067</v>
      </c>
      <c r="H59" s="1027">
        <v>0.51100013087224738</v>
      </c>
      <c r="I59" s="1027">
        <v>0.60871953435025006</v>
      </c>
      <c r="J59" s="1027">
        <v>0.60881755938992654</v>
      </c>
      <c r="K59" s="1027">
        <v>0.65088002433284231</v>
      </c>
      <c r="L59" s="1027">
        <v>0.63674635758146536</v>
      </c>
      <c r="M59" s="1027">
        <v>0.59679306399875287</v>
      </c>
      <c r="N59" s="1027">
        <v>0.55731966513958042</v>
      </c>
      <c r="O59" s="1027">
        <v>0.52202864359007606</v>
      </c>
      <c r="P59" s="1027">
        <v>0.46369717417903189</v>
      </c>
      <c r="Q59" s="1027">
        <v>0.39582455302321051</v>
      </c>
      <c r="R59" s="1027">
        <v>0.32134008351623322</v>
      </c>
      <c r="S59" s="1027">
        <v>0.2936157808937736</v>
      </c>
      <c r="T59" s="1027">
        <v>0.25547501363362812</v>
      </c>
      <c r="U59" s="1027">
        <v>0.2094856527357507</v>
      </c>
      <c r="V59" s="1027">
        <v>0.15397651491285558</v>
      </c>
      <c r="W59" s="1027">
        <v>9.9744051737729933E-2</v>
      </c>
      <c r="X59" s="1027">
        <v>3.7488526774147601E-2</v>
      </c>
      <c r="Y59" s="1027">
        <v>-3.4053551472560173E-2</v>
      </c>
      <c r="Z59" s="1027">
        <v>-0.1021958899950306</v>
      </c>
      <c r="AA59" s="1027">
        <v>-0.18134414342741678</v>
      </c>
      <c r="AB59" s="1027">
        <v>-0.2545424724759684</v>
      </c>
      <c r="AC59" s="1027">
        <v>-0.31338144520019284</v>
      </c>
      <c r="AD59" s="1027">
        <v>-0.35749564928256206</v>
      </c>
      <c r="AE59" s="1027">
        <v>-0.40262677434719052</v>
      </c>
      <c r="AF59" s="1027">
        <v>-0.45970246145748206</v>
      </c>
      <c r="AG59" s="1027">
        <v>-0.51477364385032587</v>
      </c>
      <c r="AH59" s="1027">
        <v>-0.57481744124135048</v>
      </c>
      <c r="AI59" s="1027">
        <v>-0.6387930731568332</v>
      </c>
      <c r="AJ59" s="1027">
        <v>-0.70222381264571254</v>
      </c>
      <c r="AK59" s="1027">
        <v>-0.76187598932482103</v>
      </c>
      <c r="AL59" s="1027">
        <v>-0.8171920028865145</v>
      </c>
      <c r="AM59" s="1027">
        <v>-0.87400200112630699</v>
      </c>
      <c r="AN59" s="1027">
        <v>-0.93258831001678999</v>
      </c>
      <c r="AO59" s="1027">
        <v>-0.99188879356773185</v>
      </c>
      <c r="AP59" s="1027">
        <v>-1.0835014903080662</v>
      </c>
      <c r="AQ59" s="1027">
        <v>-1.1718766709271193</v>
      </c>
      <c r="AR59" s="1027">
        <v>-1.2586834401895146</v>
      </c>
      <c r="AS59" s="1027">
        <v>-1.3416119987923594</v>
      </c>
      <c r="AT59" s="1028">
        <v>-1.4206827222094773</v>
      </c>
      <c r="AU59" s="1028">
        <v>-1.4816409322842432</v>
      </c>
      <c r="AV59" s="1028">
        <v>-1.5199358000994962</v>
      </c>
      <c r="AW59" s="1028">
        <v>-1.5673301455464426</v>
      </c>
      <c r="AX59" s="1028">
        <v>-1.5913521447139729</v>
      </c>
      <c r="AY59" s="1028">
        <v>-1.608990757740095</v>
      </c>
      <c r="AZ59" s="1028">
        <v>-1.6152595690864899</v>
      </c>
      <c r="BA59" s="1028">
        <v>-1.6240756791647328</v>
      </c>
      <c r="BB59" s="1028">
        <v>-1.6289917738412072</v>
      </c>
      <c r="BC59" s="1028">
        <v>-1.6291962800986823</v>
      </c>
      <c r="BD59" s="1029">
        <v>-1.6210954619149476</v>
      </c>
    </row>
    <row r="60" spans="2:56" s="632" customFormat="1" ht="15.75" thickBot="1">
      <c r="B60" s="1777"/>
      <c r="C60" s="1020" t="s">
        <v>186</v>
      </c>
      <c r="D60" s="1030">
        <v>0.14057523024925445</v>
      </c>
      <c r="E60" s="1030">
        <v>5.8964319352341477E-2</v>
      </c>
      <c r="F60" s="1030">
        <v>0.23038883381026665</v>
      </c>
      <c r="G60" s="1030">
        <v>0.36649205048394151</v>
      </c>
      <c r="H60" s="1030">
        <v>0.51097199034862939</v>
      </c>
      <c r="I60" s="1030">
        <v>0.61782935086956314</v>
      </c>
      <c r="J60" s="1030">
        <v>0.68676012889972782</v>
      </c>
      <c r="K60" s="1030">
        <v>0.79902457971400764</v>
      </c>
      <c r="L60" s="1030">
        <v>0.87523114774347022</v>
      </c>
      <c r="M60" s="1030">
        <v>0.93249789152950058</v>
      </c>
      <c r="N60" s="1030">
        <v>0.99989963022461836</v>
      </c>
      <c r="O60" s="1030">
        <v>1.0777924232520562</v>
      </c>
      <c r="P60" s="1030">
        <v>1.1447056756450991</v>
      </c>
      <c r="Q60" s="1030">
        <v>1.2097705622182957</v>
      </c>
      <c r="R60" s="1030">
        <v>1.2809268904419326</v>
      </c>
      <c r="S60" s="1030">
        <v>1.3418246862699803</v>
      </c>
      <c r="T60" s="1030">
        <v>1.3886851020250148</v>
      </c>
      <c r="U60" s="1030">
        <v>1.4232077088420851</v>
      </c>
      <c r="V60" s="1030">
        <v>1.4466473263297388</v>
      </c>
      <c r="W60" s="1030">
        <v>1.4833709389726621</v>
      </c>
      <c r="X60" s="1030">
        <v>1.523753239846485</v>
      </c>
      <c r="Y60" s="1030">
        <v>1.5646449019227475</v>
      </c>
      <c r="Z60" s="1030">
        <v>1.6126036797021825</v>
      </c>
      <c r="AA60" s="1030">
        <v>1.6582273145363402</v>
      </c>
      <c r="AB60" s="1030">
        <v>1.6980195305040198</v>
      </c>
      <c r="AC60" s="1030">
        <v>1.7136610670364192</v>
      </c>
      <c r="AD60" s="1030">
        <v>1.7199160404630476</v>
      </c>
      <c r="AE60" s="1030">
        <v>1.7122213635452326</v>
      </c>
      <c r="AF60" s="1030">
        <v>1.7231896934991155</v>
      </c>
      <c r="AG60" s="1030">
        <v>1.7254026589184051</v>
      </c>
      <c r="AH60" s="1030">
        <v>1.7269312713128784</v>
      </c>
      <c r="AI60" s="1030">
        <v>1.7399353925599357</v>
      </c>
      <c r="AJ60" s="1030">
        <v>1.7528133902887717</v>
      </c>
      <c r="AK60" s="1030">
        <v>1.7646139273577148</v>
      </c>
      <c r="AL60" s="1030">
        <v>1.7668519869135508</v>
      </c>
      <c r="AM60" s="1030">
        <v>1.7655418805132399</v>
      </c>
      <c r="AN60" s="1030">
        <v>1.7736014512228593</v>
      </c>
      <c r="AO60" s="1030">
        <v>1.781255511179566</v>
      </c>
      <c r="AP60" s="1030">
        <v>1.7868809405260038</v>
      </c>
      <c r="AQ60" s="1030">
        <v>1.794815976344708</v>
      </c>
      <c r="AR60" s="1030">
        <v>1.7826364362359044</v>
      </c>
      <c r="AS60" s="1030">
        <v>1.7705970105621844</v>
      </c>
      <c r="AT60" s="1031">
        <v>1.7549007382352215</v>
      </c>
      <c r="AU60" s="1031">
        <v>1.7273868198718958</v>
      </c>
      <c r="AV60" s="1031">
        <v>1.6890281077173199</v>
      </c>
      <c r="AW60" s="1031">
        <v>1.615320168740368</v>
      </c>
      <c r="AX60" s="1031">
        <v>1.5870195284810649</v>
      </c>
      <c r="AY60" s="1031">
        <v>1.5746916562167002</v>
      </c>
      <c r="AZ60" s="1031">
        <v>1.5631287002621406</v>
      </c>
      <c r="BA60" s="1031">
        <v>1.558857540053566</v>
      </c>
      <c r="BB60" s="1031">
        <v>1.5554280772504114</v>
      </c>
      <c r="BC60" s="1031">
        <v>1.563835036303459</v>
      </c>
      <c r="BD60" s="1032">
        <v>1.5813206588368871</v>
      </c>
    </row>
    <row r="61" spans="2:56" s="632" customFormat="1" ht="15" customHeight="1">
      <c r="B61" s="1778" t="s">
        <v>305</v>
      </c>
      <c r="C61" s="997">
        <v>1.7999999999999999E-2</v>
      </c>
      <c r="D61" s="686">
        <v>0.27625211314266451</v>
      </c>
      <c r="E61" s="686">
        <v>0.1157875142377236</v>
      </c>
      <c r="F61" s="686">
        <v>0.44815213071895954</v>
      </c>
      <c r="G61" s="686">
        <v>0.70737933442534739</v>
      </c>
      <c r="H61" s="686">
        <v>0.98989166812149421</v>
      </c>
      <c r="I61" s="686">
        <v>1.1532815322546242</v>
      </c>
      <c r="J61" s="686">
        <v>1.179529906509412</v>
      </c>
      <c r="K61" s="686">
        <v>1.2714937592779982</v>
      </c>
      <c r="L61" s="686">
        <v>1.308866355928334</v>
      </c>
      <c r="M61" s="686">
        <v>1.3050294804729745</v>
      </c>
      <c r="N61" s="686">
        <v>1.299750666771665</v>
      </c>
      <c r="O61" s="686">
        <v>1.2806553248249983</v>
      </c>
      <c r="P61" s="686">
        <v>1.2047471652705326</v>
      </c>
      <c r="Q61" s="686">
        <v>1.1090219274351512</v>
      </c>
      <c r="R61" s="686">
        <v>1.0010019717849268</v>
      </c>
      <c r="S61" s="686">
        <v>0.9411371836278164</v>
      </c>
      <c r="T61" s="686">
        <v>0.8682744188536482</v>
      </c>
      <c r="U61" s="686">
        <v>0.78207402030241013</v>
      </c>
      <c r="V61" s="686">
        <v>0.67929283952672392</v>
      </c>
      <c r="W61" s="686">
        <v>0.58030766518196231</v>
      </c>
      <c r="X61" s="686">
        <v>0.46800203314488797</v>
      </c>
      <c r="Y61" s="686">
        <v>0.34605317241435074</v>
      </c>
      <c r="Z61" s="686">
        <v>0.2346128462692576</v>
      </c>
      <c r="AA61" s="686">
        <v>0.11349674174113744</v>
      </c>
      <c r="AB61" s="686">
        <v>6.4705871041894625E-3</v>
      </c>
      <c r="AC61" s="686">
        <v>-8.4409198287538345E-2</v>
      </c>
      <c r="AD61" s="686">
        <v>-0.15806336517345798</v>
      </c>
      <c r="AE61" s="686">
        <v>-0.23752372820008816</v>
      </c>
      <c r="AF61" s="686">
        <v>-0.32708302018479785</v>
      </c>
      <c r="AG61" s="686">
        <v>-0.41522625395441537</v>
      </c>
      <c r="AH61" s="686">
        <v>-0.50798790022709284</v>
      </c>
      <c r="AI61" s="686">
        <v>-0.5993272273879775</v>
      </c>
      <c r="AJ61" s="686">
        <v>-0.69002633357538201</v>
      </c>
      <c r="AK61" s="686">
        <v>-0.7720126186356211</v>
      </c>
      <c r="AL61" s="686">
        <v>-0.85292554704037826</v>
      </c>
      <c r="AM61" s="686">
        <v>-0.93441628640916008</v>
      </c>
      <c r="AN61" s="686">
        <v>-0.98640946770608551</v>
      </c>
      <c r="AO61" s="686">
        <v>-1.0888357482053799</v>
      </c>
      <c r="AP61" s="686">
        <v>-1.1848541796605829</v>
      </c>
      <c r="AQ61" s="686">
        <v>-1.2772115222271445</v>
      </c>
      <c r="AR61" s="686">
        <v>-1.3765285041505138</v>
      </c>
      <c r="AS61" s="686">
        <v>-1.4686020348653948</v>
      </c>
      <c r="AT61" s="687">
        <v>-1.5592072845296236</v>
      </c>
      <c r="AU61" s="687">
        <v>-1.6393362811431018</v>
      </c>
      <c r="AV61" s="687">
        <v>-1.7098076814735741</v>
      </c>
      <c r="AW61" s="687">
        <v>-1.809659191706313</v>
      </c>
      <c r="AX61" s="687">
        <v>-1.8620975824173058</v>
      </c>
      <c r="AY61" s="687">
        <v>-1.8982884726888685</v>
      </c>
      <c r="AZ61" s="687">
        <v>-1.9250287991308888</v>
      </c>
      <c r="BA61" s="687">
        <v>-1.9476361689316199</v>
      </c>
      <c r="BB61" s="687">
        <v>-1.9653117303477607</v>
      </c>
      <c r="BC61" s="687">
        <v>-1.9703465689267787</v>
      </c>
      <c r="BD61" s="688">
        <v>-1.9624843362439393</v>
      </c>
    </row>
    <row r="62" spans="2:56" s="632" customFormat="1">
      <c r="B62" s="1779"/>
      <c r="C62" s="998">
        <v>1.4999999999999999E-2</v>
      </c>
      <c r="D62" s="1024">
        <v>0.27625211314266451</v>
      </c>
      <c r="E62" s="1024">
        <v>0.11576160329564544</v>
      </c>
      <c r="F62" s="1024">
        <v>0.44812001989198436</v>
      </c>
      <c r="G62" s="1024">
        <v>0.70733718893863085</v>
      </c>
      <c r="H62" s="1024">
        <v>0.98732682444534348</v>
      </c>
      <c r="I62" s="1024">
        <v>1.1618087455747883</v>
      </c>
      <c r="J62" s="1024">
        <v>1.2106217645296269</v>
      </c>
      <c r="K62" s="1024">
        <v>1.3152792522632595</v>
      </c>
      <c r="L62" s="1024">
        <v>1.382183731171434</v>
      </c>
      <c r="M62" s="1024">
        <v>1.4131128266678736</v>
      </c>
      <c r="N62" s="1024">
        <v>1.4468600881845788</v>
      </c>
      <c r="O62" s="1024">
        <v>1.4687166083674725</v>
      </c>
      <c r="P62" s="1024">
        <v>1.4444659123433325</v>
      </c>
      <c r="Q62" s="1024">
        <v>1.4040536453020493</v>
      </c>
      <c r="R62" s="1024">
        <v>1.356466395438062</v>
      </c>
      <c r="S62" s="1024">
        <v>1.355762788435019</v>
      </c>
      <c r="T62" s="1024">
        <v>1.3385044932721968</v>
      </c>
      <c r="U62" s="1024">
        <v>1.3062568159288972</v>
      </c>
      <c r="V62" s="1024">
        <v>1.2560128803997443</v>
      </c>
      <c r="W62" s="1024">
        <v>1.2068213451846859</v>
      </c>
      <c r="X62" s="1024">
        <v>1.1427400496003202</v>
      </c>
      <c r="Y62" s="1024">
        <v>1.0662948926714293</v>
      </c>
      <c r="Z62" s="1024">
        <v>1.0008142318437869</v>
      </c>
      <c r="AA62" s="1024">
        <v>0.92383258243654964</v>
      </c>
      <c r="AB62" s="1024">
        <v>0.8586653808521767</v>
      </c>
      <c r="AC62" s="1024">
        <v>0.8098055108092943</v>
      </c>
      <c r="AD62" s="1024">
        <v>0.77421016937469744</v>
      </c>
      <c r="AE62" s="1024">
        <v>0.73153808227836237</v>
      </c>
      <c r="AF62" s="1024">
        <v>0.67790986985578527</v>
      </c>
      <c r="AG62" s="1024">
        <v>0.62397938208064829</v>
      </c>
      <c r="AH62" s="1024">
        <v>0.56300712521469265</v>
      </c>
      <c r="AI62" s="1024">
        <v>0.50233343151635879</v>
      </c>
      <c r="AJ62" s="1024">
        <v>0.4431704342885574</v>
      </c>
      <c r="AK62" s="1024">
        <v>0.39085185892401242</v>
      </c>
      <c r="AL62" s="1024">
        <v>0.33847865614462336</v>
      </c>
      <c r="AM62" s="1024">
        <v>0.28223126549309185</v>
      </c>
      <c r="AN62" s="1024">
        <v>0.23831939692522397</v>
      </c>
      <c r="AO62" s="1024">
        <v>0.18199422761062323</v>
      </c>
      <c r="AP62" s="1024">
        <v>0.10570527932276264</v>
      </c>
      <c r="AQ62" s="1024">
        <v>3.1510595278710696E-2</v>
      </c>
      <c r="AR62" s="1024">
        <v>-4.864819552621924E-2</v>
      </c>
      <c r="AS62" s="1024">
        <v>-0.12338280938206481</v>
      </c>
      <c r="AT62" s="1025">
        <v>-0.19445841530743024</v>
      </c>
      <c r="AU62" s="1025">
        <v>-0.25735975847975467</v>
      </c>
      <c r="AV62" s="1025">
        <v>-0.30999196604977541</v>
      </c>
      <c r="AW62" s="1025">
        <v>-0.3932527136336077</v>
      </c>
      <c r="AX62" s="1025">
        <v>-0.43005825275011489</v>
      </c>
      <c r="AY62" s="1025">
        <v>-0.45097179275587607</v>
      </c>
      <c r="AZ62" s="1025">
        <v>-0.46230449125213013</v>
      </c>
      <c r="BA62" s="1025">
        <v>-0.46998253089158482</v>
      </c>
      <c r="BB62" s="1025">
        <v>-0.47335560825072065</v>
      </c>
      <c r="BC62" s="1025">
        <v>-0.46397974023926736</v>
      </c>
      <c r="BD62" s="1026">
        <v>-0.44173375413781812</v>
      </c>
    </row>
    <row r="63" spans="2:56" s="632" customFormat="1">
      <c r="B63" s="1779"/>
      <c r="C63" s="998">
        <v>1.2999999999999999E-2</v>
      </c>
      <c r="D63" s="1024">
        <v>0.27625211314266451</v>
      </c>
      <c r="E63" s="1024">
        <v>0.1157875142377236</v>
      </c>
      <c r="F63" s="1024">
        <v>0.44815213071895954</v>
      </c>
      <c r="G63" s="1024">
        <v>0.70745765507438563</v>
      </c>
      <c r="H63" s="1024">
        <v>0.98977396754024127</v>
      </c>
      <c r="I63" s="1024">
        <v>1.1772580696283477</v>
      </c>
      <c r="J63" s="1024">
        <v>1.2316439424381116</v>
      </c>
      <c r="K63" s="1024">
        <v>1.3609580765325333</v>
      </c>
      <c r="L63" s="1024">
        <v>1.4446732285220278</v>
      </c>
      <c r="M63" s="1024">
        <v>1.4955466869749827</v>
      </c>
      <c r="N63" s="1024">
        <v>1.5555116724882865</v>
      </c>
      <c r="O63" s="1024">
        <v>1.6088028007603405</v>
      </c>
      <c r="P63" s="1024">
        <v>1.6160304558456247</v>
      </c>
      <c r="Q63" s="1024">
        <v>1.6127637335296718</v>
      </c>
      <c r="R63" s="1024">
        <v>1.604870029881738</v>
      </c>
      <c r="S63" s="1024">
        <v>1.6436831388316548</v>
      </c>
      <c r="T63" s="1024">
        <v>1.665540233736202</v>
      </c>
      <c r="U63" s="1024">
        <v>1.6708337738793411</v>
      </c>
      <c r="V63" s="1024">
        <v>1.657090234356982</v>
      </c>
      <c r="W63" s="1024">
        <v>1.6444419905244878</v>
      </c>
      <c r="X63" s="1024">
        <v>1.6143865771112438</v>
      </c>
      <c r="Y63" s="1024">
        <v>1.5702129721847804</v>
      </c>
      <c r="Z63" s="1024">
        <v>1.5379174337527033</v>
      </c>
      <c r="AA63" s="1024">
        <v>1.4918701143579405</v>
      </c>
      <c r="AB63" s="1024">
        <v>1.4568359640995787</v>
      </c>
      <c r="AC63" s="1024">
        <v>1.4378961775383949</v>
      </c>
      <c r="AD63" s="1024">
        <v>1.428476028263912</v>
      </c>
      <c r="AE63" s="1024">
        <v>1.4129101165947304</v>
      </c>
      <c r="AF63" s="1024">
        <v>1.3851363355939732</v>
      </c>
      <c r="AG63" s="1024">
        <v>1.3565930398978452</v>
      </c>
      <c r="AH63" s="1024">
        <v>1.3196556523574259</v>
      </c>
      <c r="AI63" s="1024">
        <v>1.2817958500605506</v>
      </c>
      <c r="AJ63" s="1024">
        <v>1.2434209350908318</v>
      </c>
      <c r="AK63" s="1024">
        <v>1.2113003075983393</v>
      </c>
      <c r="AL63" s="1024">
        <v>1.1798988165662223</v>
      </c>
      <c r="AM63" s="1024">
        <v>1.1422102415311102</v>
      </c>
      <c r="AN63" s="1024">
        <v>1.1185017180162333</v>
      </c>
      <c r="AO63" s="1024">
        <v>1.0808233645899996</v>
      </c>
      <c r="AP63" s="1024">
        <v>1.0188853250937946</v>
      </c>
      <c r="AQ63" s="1024">
        <v>0.96044072058464991</v>
      </c>
      <c r="AR63" s="1024">
        <v>0.89507657932815832</v>
      </c>
      <c r="AS63" s="1024">
        <v>0.83253819033246046</v>
      </c>
      <c r="AT63" s="1025">
        <v>0.7738553064790672</v>
      </c>
      <c r="AU63" s="1025">
        <v>0.72140801126658261</v>
      </c>
      <c r="AV63" s="1025">
        <v>0.67740969040007215</v>
      </c>
      <c r="AW63" s="1025">
        <v>0.60297890122867415</v>
      </c>
      <c r="AX63" s="1025">
        <v>0.57598303836442355</v>
      </c>
      <c r="AY63" s="1025">
        <v>0.562234698172837</v>
      </c>
      <c r="AZ63" s="1025">
        <v>0.5569647029244571</v>
      </c>
      <c r="BA63" s="1025">
        <v>0.55343556268122995</v>
      </c>
      <c r="BB63" s="1025">
        <v>0.55268826423356643</v>
      </c>
      <c r="BC63" s="1025">
        <v>0.56556848113862301</v>
      </c>
      <c r="BD63" s="1026">
        <v>0.59139968059140813</v>
      </c>
    </row>
    <row r="64" spans="2:56" s="632" customFormat="1">
      <c r="B64" s="1779"/>
      <c r="C64" s="1002">
        <v>0.01</v>
      </c>
      <c r="D64" s="1024">
        <v>0.27625211314266451</v>
      </c>
      <c r="E64" s="1024">
        <v>0.1157875142377236</v>
      </c>
      <c r="F64" s="1024">
        <v>0.44815213071895954</v>
      </c>
      <c r="G64" s="1024">
        <v>0.70736209102224734</v>
      </c>
      <c r="H64" s="1024">
        <v>0.98731661061516718</v>
      </c>
      <c r="I64" s="1024">
        <v>1.1676682166102808</v>
      </c>
      <c r="J64" s="1024">
        <v>1.2376195146765774</v>
      </c>
      <c r="K64" s="1024">
        <v>1.3886713956996815</v>
      </c>
      <c r="L64" s="1024">
        <v>1.5009823785893381</v>
      </c>
      <c r="M64" s="1024">
        <v>1.5872817472881628</v>
      </c>
      <c r="N64" s="1024">
        <v>1.6864102803210237</v>
      </c>
      <c r="O64" s="1024">
        <v>1.787510302365817</v>
      </c>
      <c r="P64" s="1024">
        <v>1.8471285744483517</v>
      </c>
      <c r="Q64" s="1024">
        <v>1.9005953693075277</v>
      </c>
      <c r="R64" s="1024">
        <v>1.9557268690056802</v>
      </c>
      <c r="S64" s="1024">
        <v>2.0541673666477358</v>
      </c>
      <c r="T64" s="1024">
        <v>2.135373501067221</v>
      </c>
      <c r="U64" s="1024">
        <v>2.1984580578086081</v>
      </c>
      <c r="V64" s="1024">
        <v>2.2409751985353275</v>
      </c>
      <c r="W64" s="1024">
        <v>2.282918645250394</v>
      </c>
      <c r="X64" s="1024">
        <v>2.307298102520825</v>
      </c>
      <c r="Y64" s="1024">
        <v>2.3173422021476604</v>
      </c>
      <c r="Z64" s="1024">
        <v>2.3355950108798602</v>
      </c>
      <c r="AA64" s="1024">
        <v>2.3392817122454161</v>
      </c>
      <c r="AB64" s="1024">
        <v>2.3531770532275615</v>
      </c>
      <c r="AC64" s="1024">
        <v>2.3814142280796489</v>
      </c>
      <c r="AD64" s="1024">
        <v>2.4185726591278005</v>
      </c>
      <c r="AE64" s="1024">
        <v>2.445368993168799</v>
      </c>
      <c r="AF64" s="1024">
        <v>2.4585131298560974</v>
      </c>
      <c r="AG64" s="1024">
        <v>2.4696801874410319</v>
      </c>
      <c r="AH64" s="1024">
        <v>2.4715905143610009</v>
      </c>
      <c r="AI64" s="1024">
        <v>2.4726490437120106</v>
      </c>
      <c r="AJ64" s="1024">
        <v>2.4705474319467342</v>
      </c>
      <c r="AK64" s="1024">
        <v>2.4756198380222898</v>
      </c>
      <c r="AL64" s="1024">
        <v>2.4780052638168257</v>
      </c>
      <c r="AM64" s="1024">
        <v>2.4860926996121435</v>
      </c>
      <c r="AN64" s="1024">
        <v>2.4799957143395197</v>
      </c>
      <c r="AO64" s="1024">
        <v>2.4477995889348847</v>
      </c>
      <c r="AP64" s="1024">
        <v>2.4182972531465268</v>
      </c>
      <c r="AQ64" s="1024">
        <v>2.3888133819887862</v>
      </c>
      <c r="AR64" s="1024">
        <v>2.3488837690147442</v>
      </c>
      <c r="AS64" s="1024">
        <v>2.312440820179944</v>
      </c>
      <c r="AT64" s="1025">
        <v>2.276811099703739</v>
      </c>
      <c r="AU64" s="1025">
        <v>2.2469191903272829</v>
      </c>
      <c r="AV64" s="1025">
        <v>2.2250537988900128</v>
      </c>
      <c r="AW64" s="1025">
        <v>2.1706548514087096</v>
      </c>
      <c r="AX64" s="1025">
        <v>2.158937162498443</v>
      </c>
      <c r="AY64" s="1025">
        <v>2.1621694533710389</v>
      </c>
      <c r="AZ64" s="1025">
        <v>2.1726127327619373</v>
      </c>
      <c r="BA64" s="1025">
        <v>2.1832394345539115</v>
      </c>
      <c r="BB64" s="1025">
        <v>2.1949268868149581</v>
      </c>
      <c r="BC64" s="1025">
        <v>2.2179152041528596</v>
      </c>
      <c r="BD64" s="1026">
        <v>2.2523445316888981</v>
      </c>
    </row>
    <row r="65" spans="2:56" s="632" customFormat="1">
      <c r="B65" s="1779"/>
      <c r="C65" s="1003" t="s">
        <v>185</v>
      </c>
      <c r="D65" s="1027">
        <v>0.27625211314266451</v>
      </c>
      <c r="E65" s="1027">
        <v>0.11365774364234937</v>
      </c>
      <c r="F65" s="1027">
        <v>0.44417418508522033</v>
      </c>
      <c r="G65" s="1027">
        <v>0.70232903347980624</v>
      </c>
      <c r="H65" s="1027">
        <v>0.98120710266912781</v>
      </c>
      <c r="I65" s="1027">
        <v>1.1689623384452048</v>
      </c>
      <c r="J65" s="1027">
        <v>1.1687834697691635</v>
      </c>
      <c r="K65" s="1027">
        <v>1.2448243258488674</v>
      </c>
      <c r="L65" s="1027">
        <v>1.211660073781669</v>
      </c>
      <c r="M65" s="1027">
        <v>1.1322630373052363</v>
      </c>
      <c r="N65" s="1027">
        <v>1.0468228257441581</v>
      </c>
      <c r="O65" s="1027">
        <v>0.97163902310107275</v>
      </c>
      <c r="P65" s="1027">
        <v>0.85075642113099903</v>
      </c>
      <c r="Q65" s="1027">
        <v>0.71595249213208234</v>
      </c>
      <c r="R65" s="1027">
        <v>0.57067810129796115</v>
      </c>
      <c r="S65" s="1027">
        <v>0.51613738413498922</v>
      </c>
      <c r="T65" s="1027">
        <v>0.44620025357475868</v>
      </c>
      <c r="U65" s="1027">
        <v>0.36421075185856466</v>
      </c>
      <c r="V65" s="1027">
        <v>0.26639811469152264</v>
      </c>
      <c r="W65" s="1027">
        <v>0.17025855915828458</v>
      </c>
      <c r="X65" s="1027">
        <v>6.2614394537508389E-2</v>
      </c>
      <c r="Y65" s="1027">
        <v>-5.530880280082684E-2</v>
      </c>
      <c r="Z65" s="1027">
        <v>-0.16139401158537225</v>
      </c>
      <c r="AA65" s="1027">
        <v>-0.27752612624585282</v>
      </c>
      <c r="AB65" s="1027">
        <v>-0.38041999180074626</v>
      </c>
      <c r="AC65" s="1027">
        <v>-0.46665272398040969</v>
      </c>
      <c r="AD65" s="1027">
        <v>-0.5351570421676719</v>
      </c>
      <c r="AE65" s="1027">
        <v>-0.60859105721452522</v>
      </c>
      <c r="AF65" s="1027">
        <v>-0.69044533742252767</v>
      </c>
      <c r="AG65" s="1027">
        <v>-0.77182772452592019</v>
      </c>
      <c r="AH65" s="1027">
        <v>-0.85776764323754406</v>
      </c>
      <c r="AI65" s="1027">
        <v>-0.941378426737014</v>
      </c>
      <c r="AJ65" s="1027">
        <v>-1.0220534363389469</v>
      </c>
      <c r="AK65" s="1027">
        <v>-1.0971452477947743</v>
      </c>
      <c r="AL65" s="1027">
        <v>-1.1714230887178161</v>
      </c>
      <c r="AM65" s="1027">
        <v>-1.24629959942488</v>
      </c>
      <c r="AN65" s="1027">
        <v>-1.3177402743045192</v>
      </c>
      <c r="AO65" s="1027">
        <v>-1.3833729764228408</v>
      </c>
      <c r="AP65" s="1027">
        <v>-1.4805519087935757</v>
      </c>
      <c r="AQ65" s="1027">
        <v>-1.5670407323976612</v>
      </c>
      <c r="AR65" s="1027">
        <v>-1.6592586886029714</v>
      </c>
      <c r="AS65" s="1027">
        <v>-1.7450518327491338</v>
      </c>
      <c r="AT65" s="1028">
        <v>-1.8279780951519378</v>
      </c>
      <c r="AU65" s="1028">
        <v>-1.9017224400020147</v>
      </c>
      <c r="AV65" s="1028">
        <v>-1.9652786445419821</v>
      </c>
      <c r="AW65" s="1028">
        <v>-2.0582847115429637</v>
      </c>
      <c r="AX65" s="1028">
        <v>-2.1046159713338142</v>
      </c>
      <c r="AY65" s="1028">
        <v>-2.1348877305924994</v>
      </c>
      <c r="AZ65" s="1028">
        <v>-2.1553536870199999</v>
      </c>
      <c r="BA65" s="1028">
        <v>-2.1712531338579453</v>
      </c>
      <c r="BB65" s="1028">
        <v>-2.1821605631188419</v>
      </c>
      <c r="BC65" s="1028">
        <v>-2.1805704354400604</v>
      </c>
      <c r="BD65" s="1029">
        <v>-2.1660153415237779</v>
      </c>
    </row>
    <row r="66" spans="2:56" s="632" customFormat="1" ht="15.75" thickBot="1">
      <c r="B66" s="1780"/>
      <c r="C66" s="1007" t="s">
        <v>186</v>
      </c>
      <c r="D66" s="1030">
        <v>0.27625211314266451</v>
      </c>
      <c r="E66" s="1030">
        <v>0.11365774364234937</v>
      </c>
      <c r="F66" s="1030">
        <v>0.44417418508522033</v>
      </c>
      <c r="G66" s="1030">
        <v>0.70231179007669908</v>
      </c>
      <c r="H66" s="1030">
        <v>0.98115345442211677</v>
      </c>
      <c r="I66" s="1030">
        <v>1.1916771702071891</v>
      </c>
      <c r="J66" s="1030">
        <v>1.3296463811028154</v>
      </c>
      <c r="K66" s="1030">
        <v>1.5482675112002049</v>
      </c>
      <c r="L66" s="1030">
        <v>1.6992769769188669</v>
      </c>
      <c r="M66" s="1030">
        <v>1.8184517535989464</v>
      </c>
      <c r="N66" s="1030">
        <v>1.9454568823465834</v>
      </c>
      <c r="O66" s="1030">
        <v>2.0948219250852205</v>
      </c>
      <c r="P66" s="1030">
        <v>2.2116183144469055</v>
      </c>
      <c r="Q66" s="1030">
        <v>2.3230236937690805</v>
      </c>
      <c r="R66" s="1030">
        <v>2.4353092030648291</v>
      </c>
      <c r="S66" s="1030">
        <v>2.5350042113611231</v>
      </c>
      <c r="T66" s="1030">
        <v>2.6162871489062915</v>
      </c>
      <c r="U66" s="1030">
        <v>2.6789086188152247</v>
      </c>
      <c r="V66" s="1030">
        <v>2.7193793445231584</v>
      </c>
      <c r="W66" s="1030">
        <v>2.7605322108826122</v>
      </c>
      <c r="X66" s="1030">
        <v>2.7838763665781272</v>
      </c>
      <c r="Y66" s="1030">
        <v>2.7886520652236833</v>
      </c>
      <c r="Z66" s="1030">
        <v>2.8031992887638033</v>
      </c>
      <c r="AA66" s="1030">
        <v>2.8017113972243521</v>
      </c>
      <c r="AB66" s="1030">
        <v>2.8095311492912778</v>
      </c>
      <c r="AC66" s="1030">
        <v>2.8328947600027234</v>
      </c>
      <c r="AD66" s="1030">
        <v>2.8660627348941432</v>
      </c>
      <c r="AE66" s="1030">
        <v>2.8886889162566902</v>
      </c>
      <c r="AF66" s="1030">
        <v>2.8957712613591724</v>
      </c>
      <c r="AG66" s="1030">
        <v>2.9016265225602247</v>
      </c>
      <c r="AH66" s="1030">
        <v>2.8976019245462865</v>
      </c>
      <c r="AI66" s="1030">
        <v>2.8897814259444665</v>
      </c>
      <c r="AJ66" s="1030">
        <v>2.8815822849059067</v>
      </c>
      <c r="AK66" s="1030">
        <v>2.8763986398010175</v>
      </c>
      <c r="AL66" s="1030">
        <v>2.8729660061925095</v>
      </c>
      <c r="AM66" s="1030">
        <v>2.861474620078944</v>
      </c>
      <c r="AN66" s="1030">
        <v>2.8540127976918868</v>
      </c>
      <c r="AO66" s="1030">
        <v>2.8335094762342834</v>
      </c>
      <c r="AP66" s="1030">
        <v>2.7899045474418571</v>
      </c>
      <c r="AQ66" s="1030">
        <v>2.7463355064243835</v>
      </c>
      <c r="AR66" s="1030">
        <v>2.692928502424401</v>
      </c>
      <c r="AS66" s="1030">
        <v>2.6426104336838172</v>
      </c>
      <c r="AT66" s="1031">
        <v>2.5941070157429067</v>
      </c>
      <c r="AU66" s="1031">
        <v>2.5500976406487581</v>
      </c>
      <c r="AV66" s="1031">
        <v>2.5145365152046857</v>
      </c>
      <c r="AW66" s="1031">
        <v>2.4447502772482146</v>
      </c>
      <c r="AX66" s="1031">
        <v>2.4208737581413686</v>
      </c>
      <c r="AY66" s="1031">
        <v>2.4114700584052535</v>
      </c>
      <c r="AZ66" s="1031">
        <v>2.4087218258403773</v>
      </c>
      <c r="BA66" s="1031">
        <v>2.4077617726448963</v>
      </c>
      <c r="BB66" s="1031">
        <v>2.4080744323988164</v>
      </c>
      <c r="BC66" s="1031">
        <v>2.419630134978771</v>
      </c>
      <c r="BD66" s="1032">
        <v>2.4427380318575267</v>
      </c>
    </row>
  </sheetData>
  <mergeCells count="8">
    <mergeCell ref="B55:B60"/>
    <mergeCell ref="B61:B66"/>
    <mergeCell ref="B3:C3"/>
    <mergeCell ref="B4:B9"/>
    <mergeCell ref="B10:B15"/>
    <mergeCell ref="B16:B21"/>
    <mergeCell ref="B48:C48"/>
    <mergeCell ref="B49:B54"/>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R13"/>
  <sheetViews>
    <sheetView workbookViewId="0">
      <selection activeCell="A81" sqref="A81:N81"/>
    </sheetView>
  </sheetViews>
  <sheetFormatPr baseColWidth="10" defaultColWidth="10.85546875" defaultRowHeight="15.75"/>
  <cols>
    <col min="1" max="1" width="10.85546875" style="916"/>
    <col min="2" max="2" width="20.42578125" style="916" customWidth="1"/>
    <col min="3" max="4" width="17.85546875" style="916" customWidth="1"/>
    <col min="5" max="16384" width="10.85546875" style="916"/>
  </cols>
  <sheetData>
    <row r="1" spans="1:18">
      <c r="A1" s="612" t="s">
        <v>306</v>
      </c>
      <c r="B1" s="612"/>
    </row>
    <row r="4" spans="1:18" ht="16.5" thickBot="1"/>
    <row r="5" spans="1:18" ht="28.5" customHeight="1">
      <c r="B5" s="1781" t="s">
        <v>307</v>
      </c>
      <c r="C5" s="1756" t="s">
        <v>267</v>
      </c>
      <c r="D5" s="1757"/>
      <c r="E5" s="917">
        <v>0.01</v>
      </c>
      <c r="F5" s="918">
        <v>1.2999999999999999E-2</v>
      </c>
      <c r="G5" s="918">
        <v>1.4999999999999999E-2</v>
      </c>
      <c r="H5" s="919">
        <v>1.7999999999999999E-2</v>
      </c>
    </row>
    <row r="6" spans="1:18" ht="28.5" customHeight="1" thickBot="1">
      <c r="B6" s="1782"/>
      <c r="C6" s="1758" t="s">
        <v>268</v>
      </c>
      <c r="D6" s="1759"/>
      <c r="E6" s="920">
        <v>9.5976041956211677E-3</v>
      </c>
      <c r="F6" s="921">
        <v>1.1335747427726472E-2</v>
      </c>
      <c r="G6" s="921">
        <v>1.2493633964742568E-2</v>
      </c>
      <c r="H6" s="922">
        <v>1.4229155443579611E-2</v>
      </c>
      <c r="R6" s="916">
        <f>R5</f>
        <v>0</v>
      </c>
    </row>
    <row r="7" spans="1:18" ht="45.75" customHeight="1" thickBot="1">
      <c r="B7" s="1783"/>
      <c r="C7" s="923" t="s">
        <v>269</v>
      </c>
      <c r="D7" s="924" t="s">
        <v>270</v>
      </c>
      <c r="E7" s="917"/>
      <c r="F7" s="925"/>
      <c r="G7" s="925"/>
      <c r="H7" s="926"/>
    </row>
    <row r="8" spans="1:18">
      <c r="B8" s="1750" t="s">
        <v>308</v>
      </c>
      <c r="C8" s="937">
        <v>4.4999999999999998E-2</v>
      </c>
      <c r="D8" s="938">
        <v>6.2551999999999983E-2</v>
      </c>
      <c r="E8" s="939">
        <v>-1.4522867538964963E-2</v>
      </c>
      <c r="F8" s="940">
        <v>-1.0581913995122899E-2</v>
      </c>
      <c r="G8" s="940">
        <v>-8.0063491037162798E-3</v>
      </c>
      <c r="H8" s="941">
        <v>-4.118116134316346E-3</v>
      </c>
    </row>
    <row r="9" spans="1:18">
      <c r="B9" s="1751"/>
      <c r="C9" s="942">
        <v>7.0000000000000007E-2</v>
      </c>
      <c r="D9" s="943">
        <v>7.7051999999999982E-2</v>
      </c>
      <c r="E9" s="944">
        <v>-1.7250473176818871E-2</v>
      </c>
      <c r="F9" s="945">
        <v>-1.3698203590984401E-2</v>
      </c>
      <c r="G9" s="945">
        <v>-1.12136124173596E-2</v>
      </c>
      <c r="H9" s="946">
        <v>-7.6967953455511296E-3</v>
      </c>
    </row>
    <row r="10" spans="1:18" ht="16.5" thickBot="1">
      <c r="B10" s="1752"/>
      <c r="C10" s="947">
        <v>0.1</v>
      </c>
      <c r="D10" s="948">
        <v>9.4451999999999994E-2</v>
      </c>
      <c r="E10" s="949">
        <v>-2.0775735921467781E-2</v>
      </c>
      <c r="F10" s="950">
        <v>-1.7428916523100659E-2</v>
      </c>
      <c r="G10" s="950">
        <v>-1.5250739082939096E-2</v>
      </c>
      <c r="H10" s="951">
        <v>-1.2236211262031579E-2</v>
      </c>
    </row>
    <row r="11" spans="1:18" ht="15.75" customHeight="1">
      <c r="B11" s="1750" t="s">
        <v>309</v>
      </c>
      <c r="C11" s="937">
        <v>4.4999999999999998E-2</v>
      </c>
      <c r="D11" s="938">
        <v>6.2551999999999983E-2</v>
      </c>
      <c r="E11" s="939">
        <v>-4.9404322839945759E-2</v>
      </c>
      <c r="F11" s="940">
        <v>-3.6484411885411461E-2</v>
      </c>
      <c r="G11" s="940">
        <v>-2.7849831255353636E-2</v>
      </c>
      <c r="H11" s="941">
        <v>-1.451402447493879E-2</v>
      </c>
    </row>
    <row r="12" spans="1:18" ht="15.75" customHeight="1">
      <c r="B12" s="1751"/>
      <c r="C12" s="942">
        <v>7.0000000000000007E-2</v>
      </c>
      <c r="D12" s="943">
        <v>7.7051999999999982E-2</v>
      </c>
      <c r="E12" s="944">
        <v>-5.6722618943980292E-2</v>
      </c>
      <c r="F12" s="945">
        <v>-4.5606545260041945E-2</v>
      </c>
      <c r="G12" s="945">
        <v>-3.7644479870048091E-2</v>
      </c>
      <c r="H12" s="946">
        <v>-2.6147677189491774E-2</v>
      </c>
    </row>
    <row r="13" spans="1:18" ht="16.5" thickBot="1">
      <c r="B13" s="1752"/>
      <c r="C13" s="947">
        <v>0.1</v>
      </c>
      <c r="D13" s="948">
        <v>9.4451999999999994E-2</v>
      </c>
      <c r="E13" s="949">
        <v>-6.553474383644381E-2</v>
      </c>
      <c r="F13" s="950">
        <v>-5.5592303614560849E-2</v>
      </c>
      <c r="G13" s="950">
        <v>-4.9002930131850565E-2</v>
      </c>
      <c r="H13" s="951">
        <v>-3.9747749873326563E-2</v>
      </c>
    </row>
  </sheetData>
  <mergeCells count="5">
    <mergeCell ref="B5:B7"/>
    <mergeCell ref="C5:D5"/>
    <mergeCell ref="C6:D6"/>
    <mergeCell ref="B8:B10"/>
    <mergeCell ref="B11:B13"/>
  </mergeCells>
  <pageMargins left="0.7" right="0.7" top="0.75" bottom="0.75" header="0.3" footer="0.3"/>
  <pageSetup paperSize="9" orientation="portrait"/>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R13"/>
  <sheetViews>
    <sheetView workbookViewId="0">
      <selection activeCell="A81" sqref="A81:N81"/>
    </sheetView>
  </sheetViews>
  <sheetFormatPr baseColWidth="10" defaultColWidth="10.85546875" defaultRowHeight="15.75"/>
  <cols>
    <col min="1" max="1" width="10.85546875" style="916"/>
    <col min="2" max="2" width="20.42578125" style="916" customWidth="1"/>
    <col min="3" max="4" width="17.85546875" style="916" customWidth="1"/>
    <col min="5" max="16384" width="10.85546875" style="916"/>
  </cols>
  <sheetData>
    <row r="1" spans="1:18">
      <c r="A1" s="612" t="s">
        <v>310</v>
      </c>
      <c r="B1" s="612"/>
    </row>
    <row r="4" spans="1:18" ht="16.5" thickBot="1"/>
    <row r="5" spans="1:18" ht="28.5" customHeight="1">
      <c r="B5" s="1781" t="s">
        <v>307</v>
      </c>
      <c r="C5" s="1756" t="s">
        <v>267</v>
      </c>
      <c r="D5" s="1757"/>
      <c r="E5" s="917">
        <v>0.01</v>
      </c>
      <c r="F5" s="918">
        <v>1.2999999999999999E-2</v>
      </c>
      <c r="G5" s="918">
        <v>1.4999999999999999E-2</v>
      </c>
      <c r="H5" s="919">
        <v>1.7999999999999999E-2</v>
      </c>
    </row>
    <row r="6" spans="1:18" ht="28.5" customHeight="1" thickBot="1">
      <c r="B6" s="1782"/>
      <c r="C6" s="1758" t="s">
        <v>268</v>
      </c>
      <c r="D6" s="1759"/>
      <c r="E6" s="920">
        <v>9.8136857121111642E-3</v>
      </c>
      <c r="F6" s="921">
        <v>1.222917251290756E-2</v>
      </c>
      <c r="G6" s="921">
        <v>1.3838874994617667E-2</v>
      </c>
      <c r="H6" s="922">
        <v>1.6252498927371795E-2</v>
      </c>
      <c r="R6" s="916">
        <f>R5</f>
        <v>0</v>
      </c>
    </row>
    <row r="7" spans="1:18" ht="45.75" customHeight="1" thickBot="1">
      <c r="B7" s="1783"/>
      <c r="C7" s="923" t="s">
        <v>269</v>
      </c>
      <c r="D7" s="924" t="s">
        <v>270</v>
      </c>
      <c r="E7" s="917"/>
      <c r="F7" s="925"/>
      <c r="G7" s="925"/>
      <c r="H7" s="926"/>
    </row>
    <row r="8" spans="1:18">
      <c r="B8" s="1750" t="s">
        <v>308</v>
      </c>
      <c r="C8" s="937">
        <v>4.4999999999999998E-2</v>
      </c>
      <c r="D8" s="938">
        <v>6.2551999999999983E-2</v>
      </c>
      <c r="E8" s="939">
        <v>-1.736986028255437E-2</v>
      </c>
      <c r="F8" s="940">
        <v>-8.1574760157404353E-3</v>
      </c>
      <c r="G8" s="940">
        <v>-2.2669165403899107E-3</v>
      </c>
      <c r="H8" s="941">
        <v>6.3118600783954809E-3</v>
      </c>
    </row>
    <row r="9" spans="1:18">
      <c r="B9" s="1751"/>
      <c r="C9" s="942">
        <v>7.0000000000000007E-2</v>
      </c>
      <c r="D9" s="943">
        <v>7.7051999999999982E-2</v>
      </c>
      <c r="E9" s="944">
        <v>-2.0429165996708003E-2</v>
      </c>
      <c r="F9" s="945">
        <v>-1.1493171819817691E-2</v>
      </c>
      <c r="G9" s="945">
        <v>-5.6520608738469371E-3</v>
      </c>
      <c r="H9" s="946">
        <v>2.6509926231579411E-3</v>
      </c>
    </row>
    <row r="10" spans="1:18" ht="16.5" thickBot="1">
      <c r="B10" s="1752"/>
      <c r="C10" s="947">
        <v>0.1</v>
      </c>
      <c r="D10" s="948">
        <v>9.4451999999999994E-2</v>
      </c>
      <c r="E10" s="949">
        <v>-2.4391406018774466E-2</v>
      </c>
      <c r="F10" s="950">
        <v>-1.5545823471758547E-2</v>
      </c>
      <c r="G10" s="950">
        <v>-9.9091698586944651E-3</v>
      </c>
      <c r="H10" s="951">
        <v>-2.0068198438831708E-3</v>
      </c>
    </row>
    <row r="11" spans="1:18" ht="15.75" customHeight="1">
      <c r="B11" s="1750" t="s">
        <v>309</v>
      </c>
      <c r="C11" s="937">
        <v>4.4999999999999998E-2</v>
      </c>
      <c r="D11" s="938">
        <v>6.2551999999999983E-2</v>
      </c>
      <c r="E11" s="939">
        <v>-6.2168911608018934E-2</v>
      </c>
      <c r="F11" s="940">
        <v>-3.014759342401685E-2</v>
      </c>
      <c r="G11" s="940">
        <v>-8.556045159197315E-3</v>
      </c>
      <c r="H11" s="941">
        <v>2.4574848259783309E-2</v>
      </c>
    </row>
    <row r="12" spans="1:18" ht="15.75" customHeight="1">
      <c r="B12" s="1751"/>
      <c r="C12" s="942">
        <v>7.0000000000000007E-2</v>
      </c>
      <c r="D12" s="943">
        <v>7.7051999999999982E-2</v>
      </c>
      <c r="E12" s="944">
        <v>-6.6906594898139243E-2</v>
      </c>
      <c r="F12" s="945">
        <v>-3.8847576826938533E-2</v>
      </c>
      <c r="G12" s="945">
        <v>-1.949959184011445E-2</v>
      </c>
      <c r="H12" s="946">
        <v>9.4218228980993898E-3</v>
      </c>
    </row>
    <row r="13" spans="1:18" ht="16.5" thickBot="1">
      <c r="B13" s="1752"/>
      <c r="C13" s="947">
        <v>0.1</v>
      </c>
      <c r="D13" s="948">
        <v>9.4451999999999994E-2</v>
      </c>
      <c r="E13" s="949">
        <v>-7.2067895204586244E-2</v>
      </c>
      <c r="F13" s="950">
        <v>-4.7334879405300616E-2</v>
      </c>
      <c r="G13" s="950">
        <v>-3.0774780909833172E-2</v>
      </c>
      <c r="H13" s="951">
        <v>-6.417625645523322E-3</v>
      </c>
    </row>
  </sheetData>
  <mergeCells count="5">
    <mergeCell ref="B5:B7"/>
    <mergeCell ref="C5:D5"/>
    <mergeCell ref="C6:D6"/>
    <mergeCell ref="B8:B10"/>
    <mergeCell ref="B11:B13"/>
  </mergeCells>
  <pageMargins left="0.7" right="0.7" top="0.75" bottom="0.75" header="0.3" footer="0.3"/>
  <pageSetup paperSize="9" orientation="portrait"/>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BK31"/>
  <sheetViews>
    <sheetView workbookViewId="0"/>
  </sheetViews>
  <sheetFormatPr baseColWidth="10" defaultColWidth="11.42578125" defaultRowHeight="15"/>
  <cols>
    <col min="1" max="1" width="11.42578125" style="1492"/>
    <col min="2" max="2" width="40.140625" style="1492" customWidth="1"/>
    <col min="3" max="52" width="6.85546875" style="1493" customWidth="1"/>
    <col min="53" max="53" width="6.7109375" style="1493" customWidth="1"/>
    <col min="54" max="63" width="6.7109375" style="1492" customWidth="1"/>
    <col min="64" max="16384" width="11.42578125" style="1492"/>
  </cols>
  <sheetData>
    <row r="1" spans="1:63" s="1470" customFormat="1" ht="15.75">
      <c r="A1" s="1469" t="s">
        <v>164</v>
      </c>
      <c r="C1" s="1471"/>
      <c r="D1" s="1471"/>
      <c r="E1" s="1471"/>
      <c r="F1" s="1471"/>
      <c r="G1" s="1471"/>
      <c r="H1" s="1471"/>
      <c r="I1" s="1471"/>
      <c r="J1" s="1471"/>
      <c r="K1" s="1471"/>
      <c r="L1" s="1471"/>
      <c r="M1" s="1471"/>
      <c r="N1" s="1471"/>
      <c r="O1" s="1471"/>
      <c r="P1" s="1471"/>
      <c r="Q1" s="1471"/>
      <c r="R1" s="1471"/>
      <c r="S1" s="1471"/>
      <c r="T1" s="1471"/>
      <c r="U1" s="1471"/>
      <c r="V1" s="1471"/>
      <c r="W1" s="1471"/>
      <c r="X1" s="1471"/>
      <c r="Y1" s="1471"/>
      <c r="Z1" s="1471"/>
      <c r="AA1" s="1471"/>
      <c r="AB1" s="1471"/>
      <c r="AC1" s="1471"/>
      <c r="AD1" s="1471"/>
      <c r="AE1" s="1471"/>
      <c r="AF1" s="1471"/>
      <c r="AG1" s="1471"/>
      <c r="AH1" s="1471"/>
      <c r="AI1" s="1471"/>
      <c r="AJ1" s="1471"/>
      <c r="AK1" s="1471"/>
      <c r="AL1" s="1471"/>
      <c r="AM1" s="1471"/>
      <c r="AN1" s="1471"/>
      <c r="AO1" s="1471"/>
      <c r="AP1" s="1471"/>
      <c r="AQ1" s="1471"/>
      <c r="AR1" s="1471"/>
      <c r="AS1" s="1471"/>
      <c r="AT1" s="1471"/>
      <c r="AU1" s="1471"/>
      <c r="AV1" s="1471"/>
      <c r="AW1" s="1471"/>
      <c r="AX1" s="1471"/>
      <c r="AY1" s="1471"/>
      <c r="AZ1" s="1471"/>
      <c r="BA1" s="1471"/>
    </row>
    <row r="2" spans="1:63" s="1470" customFormat="1" ht="15.75">
      <c r="A2" s="1384"/>
      <c r="B2" s="1469"/>
      <c r="C2" s="1471"/>
      <c r="D2" s="1471"/>
      <c r="E2" s="1471"/>
      <c r="F2" s="1471"/>
      <c r="G2" s="1471"/>
      <c r="H2" s="1471"/>
      <c r="I2" s="1471"/>
      <c r="J2" s="1471"/>
      <c r="K2" s="1471"/>
      <c r="L2" s="1471"/>
      <c r="M2" s="1471"/>
      <c r="N2" s="1471"/>
      <c r="O2" s="1471"/>
      <c r="P2" s="1471"/>
      <c r="Q2" s="1471"/>
      <c r="R2" s="1471"/>
      <c r="S2" s="1471"/>
      <c r="T2" s="1471"/>
      <c r="U2" s="1471"/>
      <c r="V2" s="1471"/>
      <c r="W2" s="1471"/>
      <c r="X2" s="1471"/>
      <c r="Y2" s="1471"/>
      <c r="Z2" s="1471"/>
      <c r="AA2" s="1471"/>
      <c r="AB2" s="1471"/>
      <c r="AC2" s="1471"/>
      <c r="AD2" s="1471"/>
      <c r="AE2" s="1471"/>
      <c r="AF2" s="1471"/>
      <c r="AG2" s="1471"/>
      <c r="AH2" s="1471"/>
      <c r="AI2" s="1471"/>
      <c r="AJ2" s="1471"/>
      <c r="AK2" s="1471"/>
      <c r="AL2" s="1471"/>
      <c r="AM2" s="1471"/>
      <c r="AN2" s="1471"/>
      <c r="AO2" s="1471"/>
      <c r="AP2" s="1471"/>
      <c r="AQ2" s="1471"/>
      <c r="AR2" s="1471"/>
      <c r="AS2" s="1471"/>
      <c r="AT2" s="1471"/>
      <c r="AU2" s="1471"/>
      <c r="AV2" s="1471"/>
      <c r="AW2" s="1471"/>
      <c r="AX2" s="1471"/>
      <c r="AY2" s="1471"/>
      <c r="AZ2" s="1471"/>
      <c r="BA2" s="1471"/>
    </row>
    <row r="3" spans="1:63" s="1470" customFormat="1" ht="15.75" thickBot="1">
      <c r="C3" s="1471"/>
      <c r="D3" s="1471"/>
      <c r="E3" s="1471"/>
      <c r="F3" s="1471"/>
      <c r="G3" s="1471"/>
      <c r="H3" s="1471"/>
      <c r="I3" s="1471"/>
      <c r="J3" s="1471"/>
      <c r="K3" s="1471"/>
      <c r="L3" s="1471"/>
      <c r="M3" s="1471"/>
      <c r="N3" s="1471"/>
      <c r="O3" s="1471"/>
      <c r="P3" s="1471"/>
      <c r="Q3" s="1471"/>
      <c r="R3" s="1471"/>
      <c r="S3" s="1471"/>
      <c r="T3" s="1471"/>
      <c r="U3" s="1471"/>
      <c r="V3" s="1471"/>
      <c r="W3" s="1471"/>
      <c r="X3" s="1471"/>
      <c r="Y3" s="1471"/>
      <c r="Z3" s="1471"/>
      <c r="AA3" s="1471"/>
      <c r="AB3" s="1471"/>
      <c r="AC3" s="1471"/>
      <c r="AD3" s="1471"/>
      <c r="AE3" s="1471"/>
      <c r="AF3" s="1471"/>
      <c r="AG3" s="1471"/>
      <c r="AH3" s="1471"/>
      <c r="AI3" s="1471"/>
      <c r="AJ3" s="1471"/>
      <c r="AK3" s="1471"/>
      <c r="AL3" s="1471"/>
      <c r="AM3" s="1471"/>
      <c r="AN3" s="1471"/>
      <c r="AO3" s="1471"/>
      <c r="AP3" s="1471"/>
      <c r="AQ3" s="1471"/>
      <c r="AR3" s="1471"/>
      <c r="AS3" s="1471"/>
      <c r="AT3" s="1471"/>
      <c r="AU3" s="1471"/>
      <c r="AV3" s="1471"/>
      <c r="AW3" s="1471"/>
      <c r="AX3" s="1471"/>
      <c r="AY3" s="1471"/>
      <c r="AZ3" s="1471"/>
      <c r="BA3" s="1471"/>
    </row>
    <row r="4" spans="1:63" s="1472" customFormat="1" ht="15.75" thickBot="1">
      <c r="B4" s="1473" t="s">
        <v>161</v>
      </c>
      <c r="C4" s="1474">
        <v>1940</v>
      </c>
      <c r="D4" s="1475">
        <v>1941</v>
      </c>
      <c r="E4" s="1475">
        <v>1942</v>
      </c>
      <c r="F4" s="1475">
        <v>1943</v>
      </c>
      <c r="G4" s="1475">
        <v>1944</v>
      </c>
      <c r="H4" s="1475">
        <v>1945</v>
      </c>
      <c r="I4" s="1475">
        <v>1946</v>
      </c>
      <c r="J4" s="1475">
        <v>1947</v>
      </c>
      <c r="K4" s="1475">
        <v>1948</v>
      </c>
      <c r="L4" s="1475">
        <v>1949</v>
      </c>
      <c r="M4" s="1475">
        <v>1950</v>
      </c>
      <c r="N4" s="1475">
        <v>1951</v>
      </c>
      <c r="O4" s="1475">
        <v>1952</v>
      </c>
      <c r="P4" s="1475">
        <v>1953</v>
      </c>
      <c r="Q4" s="1475">
        <v>1954</v>
      </c>
      <c r="R4" s="1475">
        <v>1955</v>
      </c>
      <c r="S4" s="1475">
        <v>1956</v>
      </c>
      <c r="T4" s="1475">
        <v>1957</v>
      </c>
      <c r="U4" s="1475">
        <v>1958</v>
      </c>
      <c r="V4" s="1475">
        <v>1959</v>
      </c>
      <c r="W4" s="1475">
        <v>1960</v>
      </c>
      <c r="X4" s="1475">
        <v>1961</v>
      </c>
      <c r="Y4" s="1475">
        <v>1962</v>
      </c>
      <c r="Z4" s="1475">
        <v>1963</v>
      </c>
      <c r="AA4" s="1475">
        <v>1964</v>
      </c>
      <c r="AB4" s="1475">
        <v>1965</v>
      </c>
      <c r="AC4" s="1475">
        <v>1966</v>
      </c>
      <c r="AD4" s="1475">
        <v>1967</v>
      </c>
      <c r="AE4" s="1475">
        <v>1968</v>
      </c>
      <c r="AF4" s="1475">
        <v>1969</v>
      </c>
      <c r="AG4" s="1475">
        <v>1970</v>
      </c>
      <c r="AH4" s="1475">
        <v>1971</v>
      </c>
      <c r="AI4" s="1475">
        <v>1972</v>
      </c>
      <c r="AJ4" s="1475">
        <v>1973</v>
      </c>
      <c r="AK4" s="1475">
        <v>1974</v>
      </c>
      <c r="AL4" s="1475">
        <v>1975</v>
      </c>
      <c r="AM4" s="1475">
        <v>1976</v>
      </c>
      <c r="AN4" s="1475">
        <v>1977</v>
      </c>
      <c r="AO4" s="1475">
        <v>1978</v>
      </c>
      <c r="AP4" s="1475">
        <v>1979</v>
      </c>
      <c r="AQ4" s="1475">
        <v>1980</v>
      </c>
      <c r="AR4" s="1475">
        <v>1981</v>
      </c>
      <c r="AS4" s="1475">
        <v>1982</v>
      </c>
      <c r="AT4" s="1475">
        <v>1983</v>
      </c>
      <c r="AU4" s="1475">
        <v>1984</v>
      </c>
      <c r="AV4" s="1475">
        <v>1985</v>
      </c>
      <c r="AW4" s="1475">
        <v>1986</v>
      </c>
      <c r="AX4" s="1475">
        <v>1987</v>
      </c>
      <c r="AY4" s="1475">
        <v>1988</v>
      </c>
      <c r="AZ4" s="1475">
        <v>1989</v>
      </c>
      <c r="BA4" s="1475">
        <v>1990</v>
      </c>
      <c r="BB4" s="1475">
        <v>1991</v>
      </c>
      <c r="BC4" s="1475">
        <v>1992</v>
      </c>
      <c r="BD4" s="1475">
        <v>1993</v>
      </c>
      <c r="BE4" s="1475">
        <v>1994</v>
      </c>
      <c r="BF4" s="1475">
        <v>1995</v>
      </c>
      <c r="BG4" s="1475">
        <v>1996</v>
      </c>
      <c r="BH4" s="1475">
        <v>1997</v>
      </c>
      <c r="BI4" s="1475">
        <v>1998</v>
      </c>
      <c r="BJ4" s="1475">
        <v>1999</v>
      </c>
      <c r="BK4" s="1476">
        <v>2000</v>
      </c>
    </row>
    <row r="5" spans="1:63" s="1481" customFormat="1">
      <c r="A5" s="1472"/>
      <c r="B5" s="1477" t="s">
        <v>153</v>
      </c>
      <c r="C5" s="1478">
        <v>0.12568505116613168</v>
      </c>
      <c r="D5" s="1479">
        <v>0.12801563003613028</v>
      </c>
      <c r="E5" s="1479">
        <v>0.13028945039272652</v>
      </c>
      <c r="F5" s="1479">
        <v>0.13245494004416813</v>
      </c>
      <c r="G5" s="1479">
        <v>0.13456804799671851</v>
      </c>
      <c r="H5" s="1479">
        <v>0.13661419209435197</v>
      </c>
      <c r="I5" s="1479">
        <v>0.13860170905997329</v>
      </c>
      <c r="J5" s="1479">
        <v>0.14062678654743185</v>
      </c>
      <c r="K5" s="1479">
        <v>0.14259331052588303</v>
      </c>
      <c r="L5" s="1479">
        <v>0.1445069282129347</v>
      </c>
      <c r="M5" s="1479">
        <v>0.14636724944742008</v>
      </c>
      <c r="N5" s="1479">
        <v>0.14819177454508164</v>
      </c>
      <c r="O5" s="1479">
        <v>0.14993235713705275</v>
      </c>
      <c r="P5" s="1479">
        <v>0.15158135407107726</v>
      </c>
      <c r="Q5" s="1479">
        <v>0.15324220301466643</v>
      </c>
      <c r="R5" s="1479">
        <v>0.15493434074494972</v>
      </c>
      <c r="S5" s="1479">
        <v>0.15660024755743798</v>
      </c>
      <c r="T5" s="1479">
        <v>0.15811438725034477</v>
      </c>
      <c r="U5" s="1479">
        <v>0.15957000771479427</v>
      </c>
      <c r="V5" s="1479">
        <v>0.1609532522299871</v>
      </c>
      <c r="W5" s="1479">
        <v>0.16226326867499946</v>
      </c>
      <c r="X5" s="1479">
        <v>0.16351895418636947</v>
      </c>
      <c r="Y5" s="1479">
        <v>0.16462625377255705</v>
      </c>
      <c r="Z5" s="1479">
        <v>0.16570463799947058</v>
      </c>
      <c r="AA5" s="1479">
        <v>0.16681629884396346</v>
      </c>
      <c r="AB5" s="1479">
        <v>0.1677229384583758</v>
      </c>
      <c r="AC5" s="1479">
        <v>0.16851211055879423</v>
      </c>
      <c r="AD5" s="1479">
        <v>0.16929736236950418</v>
      </c>
      <c r="AE5" s="1479">
        <v>0.16992856620876712</v>
      </c>
      <c r="AF5" s="1479">
        <v>0.17048801286900361</v>
      </c>
      <c r="AG5" s="1479">
        <v>0.17102155685170656</v>
      </c>
      <c r="AH5" s="1479">
        <v>0.17148835416041835</v>
      </c>
      <c r="AI5" s="1479">
        <v>0.17183995693246723</v>
      </c>
      <c r="AJ5" s="1479">
        <v>0.17222517259198974</v>
      </c>
      <c r="AK5" s="1479">
        <v>0.17257267000335533</v>
      </c>
      <c r="AL5" s="1479">
        <v>0.17293545811173217</v>
      </c>
      <c r="AM5" s="1479">
        <v>0.17326238628310714</v>
      </c>
      <c r="AN5" s="1479">
        <v>0.17358497462252886</v>
      </c>
      <c r="AO5" s="1479">
        <v>0.17392445180921137</v>
      </c>
      <c r="AP5" s="1479">
        <v>0.17422934099046505</v>
      </c>
      <c r="AQ5" s="1479">
        <v>0.17452680783059316</v>
      </c>
      <c r="AR5" s="1479">
        <v>0.17481521396380389</v>
      </c>
      <c r="AS5" s="1479">
        <v>0.17509521779119863</v>
      </c>
      <c r="AT5" s="1479">
        <v>0.17536662089028854</v>
      </c>
      <c r="AU5" s="1479">
        <v>0.17562633790019294</v>
      </c>
      <c r="AV5" s="1479">
        <v>0.17587608968873725</v>
      </c>
      <c r="AW5" s="1479">
        <v>0.17610604766067128</v>
      </c>
      <c r="AX5" s="1479">
        <v>0.17632064708798295</v>
      </c>
      <c r="AY5" s="1479">
        <v>0.17652656320235241</v>
      </c>
      <c r="AZ5" s="1479">
        <v>0.17672288819833271</v>
      </c>
      <c r="BA5" s="1479">
        <v>0.17690956805243691</v>
      </c>
      <c r="BB5" s="1479">
        <v>0.17708160504120135</v>
      </c>
      <c r="BC5" s="1479">
        <v>0.17723356627182568</v>
      </c>
      <c r="BD5" s="1479">
        <v>0.17735662237071023</v>
      </c>
      <c r="BE5" s="1479">
        <v>0.17743439187320659</v>
      </c>
      <c r="BF5" s="1479">
        <v>0.17747674446531955</v>
      </c>
      <c r="BG5" s="1479">
        <v>0.17749582862289004</v>
      </c>
      <c r="BH5" s="1479">
        <v>0.17750000000000002</v>
      </c>
      <c r="BI5" s="1479">
        <v>0.17750000000000005</v>
      </c>
      <c r="BJ5" s="1479">
        <v>0.17750000000000002</v>
      </c>
      <c r="BK5" s="1480">
        <v>0.17749999999999999</v>
      </c>
    </row>
    <row r="6" spans="1:63" s="1481" customFormat="1">
      <c r="A6" s="1472"/>
      <c r="B6" s="1482" t="s">
        <v>162</v>
      </c>
      <c r="C6" s="1483">
        <v>7.0795259491832352E-2</v>
      </c>
      <c r="D6" s="1484">
        <v>7.2053025815196195E-2</v>
      </c>
      <c r="E6" s="1484">
        <v>7.3305847872948471E-2</v>
      </c>
      <c r="F6" s="1484">
        <v>7.4563652050705101E-2</v>
      </c>
      <c r="G6" s="1484">
        <v>7.58167961328233E-2</v>
      </c>
      <c r="H6" s="1484">
        <v>7.7063150896067772E-2</v>
      </c>
      <c r="I6" s="1484">
        <v>7.8288711882934445E-2</v>
      </c>
      <c r="J6" s="1484">
        <v>7.9513679218801425E-2</v>
      </c>
      <c r="K6" s="1484">
        <v>8.0717985520561586E-2</v>
      </c>
      <c r="L6" s="1484">
        <v>8.1907766180555119E-2</v>
      </c>
      <c r="M6" s="1484">
        <v>8.307111428559466E-2</v>
      </c>
      <c r="N6" s="1484">
        <v>8.4219283418572363E-2</v>
      </c>
      <c r="O6" s="1484">
        <v>8.5341532758675648E-2</v>
      </c>
      <c r="P6" s="1484">
        <v>8.6444359397540749E-2</v>
      </c>
      <c r="Q6" s="1484">
        <v>8.7522162001123033E-2</v>
      </c>
      <c r="R6" s="1484">
        <v>8.859222408982792E-2</v>
      </c>
      <c r="S6" s="1484">
        <v>8.9650456607611714E-2</v>
      </c>
      <c r="T6" s="1484">
        <v>9.0684878092662055E-2</v>
      </c>
      <c r="U6" s="1484">
        <v>9.1694117381826534E-2</v>
      </c>
      <c r="V6" s="1484">
        <v>9.2669898427755887E-2</v>
      </c>
      <c r="W6" s="1484">
        <v>9.3696525157830918E-2</v>
      </c>
      <c r="X6" s="1484">
        <v>9.4757023802685261E-2</v>
      </c>
      <c r="Y6" s="1484">
        <v>9.5726794246027425E-2</v>
      </c>
      <c r="Z6" s="1484">
        <v>9.6670442812335042E-2</v>
      </c>
      <c r="AA6" s="1484">
        <v>9.7666575802729652E-2</v>
      </c>
      <c r="AB6" s="1484">
        <v>9.8440038641360125E-2</v>
      </c>
      <c r="AC6" s="1484">
        <v>9.898778108046144E-2</v>
      </c>
      <c r="AD6" s="1484">
        <v>9.9585993391700878E-2</v>
      </c>
      <c r="AE6" s="1484">
        <v>0.10011600700290221</v>
      </c>
      <c r="AF6" s="1484">
        <v>0.10057770779024285</v>
      </c>
      <c r="AG6" s="1484">
        <v>0.10107948087391855</v>
      </c>
      <c r="AH6" s="1484">
        <v>0.10154171775849456</v>
      </c>
      <c r="AI6" s="1484">
        <v>0.1019627492500825</v>
      </c>
      <c r="AJ6" s="1484">
        <v>0.10237536483863084</v>
      </c>
      <c r="AK6" s="1484">
        <v>0.10273168484308877</v>
      </c>
      <c r="AL6" s="1484">
        <v>0.1030347403395719</v>
      </c>
      <c r="AM6" s="1484">
        <v>0.10328756100039303</v>
      </c>
      <c r="AN6" s="1484">
        <v>0.10349493155299093</v>
      </c>
      <c r="AO6" s="1484">
        <v>0.10367417887106271</v>
      </c>
      <c r="AP6" s="1484">
        <v>0.10380602637246476</v>
      </c>
      <c r="AQ6" s="1484">
        <v>0.10392536688342068</v>
      </c>
      <c r="AR6" s="1484">
        <v>0.10404044264711197</v>
      </c>
      <c r="AS6" s="1484">
        <v>0.10415328525879039</v>
      </c>
      <c r="AT6" s="1484">
        <v>0.10426238653687947</v>
      </c>
      <c r="AU6" s="1484">
        <v>0.10437154454090164</v>
      </c>
      <c r="AV6" s="1484">
        <v>0.10447920553856389</v>
      </c>
      <c r="AW6" s="1484">
        <v>0.1045834120701349</v>
      </c>
      <c r="AX6" s="1484">
        <v>0.10468428547315642</v>
      </c>
      <c r="AY6" s="1484">
        <v>0.10478215819705272</v>
      </c>
      <c r="AZ6" s="1484">
        <v>0.10487722529635342</v>
      </c>
      <c r="BA6" s="1484">
        <v>0.10496870011043349</v>
      </c>
      <c r="BB6" s="1484">
        <v>0.1050561597862032</v>
      </c>
      <c r="BC6" s="1484">
        <v>0.1051378957183066</v>
      </c>
      <c r="BD6" s="1484">
        <v>0.10521275471623082</v>
      </c>
      <c r="BE6" s="1484">
        <v>0.10527504890204739</v>
      </c>
      <c r="BF6" s="1484">
        <v>0.10532588135997367</v>
      </c>
      <c r="BG6" s="1484">
        <v>0.10536956485151677</v>
      </c>
      <c r="BH6" s="1484">
        <v>0.1054049161335405</v>
      </c>
      <c r="BI6" s="1484">
        <v>0.10543522837379563</v>
      </c>
      <c r="BJ6" s="1484">
        <v>0.10544700000000001</v>
      </c>
      <c r="BK6" s="1485">
        <v>0.10544700000000001</v>
      </c>
    </row>
    <row r="7" spans="1:63" s="1491" customFormat="1" thickBot="1">
      <c r="A7" s="1486"/>
      <c r="B7" s="1487" t="s">
        <v>163</v>
      </c>
      <c r="C7" s="1488">
        <v>0.19648031065796401</v>
      </c>
      <c r="D7" s="1489">
        <v>0.20006865585132649</v>
      </c>
      <c r="E7" s="1489">
        <v>0.20359529826567499</v>
      </c>
      <c r="F7" s="1489">
        <v>0.20701859209487325</v>
      </c>
      <c r="G7" s="1489">
        <v>0.21038484412954181</v>
      </c>
      <c r="H7" s="1489">
        <v>0.21367734299041974</v>
      </c>
      <c r="I7" s="1489">
        <v>0.21689042094290775</v>
      </c>
      <c r="J7" s="1489">
        <v>0.22014046576623328</v>
      </c>
      <c r="K7" s="1489">
        <v>0.22331129604644462</v>
      </c>
      <c r="L7" s="1489">
        <v>0.22641469439348982</v>
      </c>
      <c r="M7" s="1489">
        <v>0.22943836373301474</v>
      </c>
      <c r="N7" s="1489">
        <v>0.23241105796365399</v>
      </c>
      <c r="O7" s="1489">
        <v>0.23527388989572839</v>
      </c>
      <c r="P7" s="1489">
        <v>0.23802571346861798</v>
      </c>
      <c r="Q7" s="1489">
        <v>0.24076436501578949</v>
      </c>
      <c r="R7" s="1489">
        <v>0.24352656483477764</v>
      </c>
      <c r="S7" s="1489">
        <v>0.24625070416504968</v>
      </c>
      <c r="T7" s="1489">
        <v>0.24879926534300681</v>
      </c>
      <c r="U7" s="1489">
        <v>0.25126412509662083</v>
      </c>
      <c r="V7" s="1489">
        <v>0.25362315065774299</v>
      </c>
      <c r="W7" s="1489">
        <v>0.25595979383283035</v>
      </c>
      <c r="X7" s="1489">
        <v>0.25827597798905472</v>
      </c>
      <c r="Y7" s="1489">
        <v>0.26035304801858444</v>
      </c>
      <c r="Z7" s="1489">
        <v>0.26237508081180566</v>
      </c>
      <c r="AA7" s="1489">
        <v>0.26448287464669312</v>
      </c>
      <c r="AB7" s="1489">
        <v>0.26616297709973591</v>
      </c>
      <c r="AC7" s="1489">
        <v>0.26749989163925569</v>
      </c>
      <c r="AD7" s="1489">
        <v>0.26888335576120509</v>
      </c>
      <c r="AE7" s="1489">
        <v>0.2700445732116693</v>
      </c>
      <c r="AF7" s="1489">
        <v>0.27106572065924645</v>
      </c>
      <c r="AG7" s="1489">
        <v>0.27210103772562511</v>
      </c>
      <c r="AH7" s="1489">
        <v>0.27303007191891293</v>
      </c>
      <c r="AI7" s="1489">
        <v>0.27380270618254976</v>
      </c>
      <c r="AJ7" s="1489">
        <v>0.27460053743062063</v>
      </c>
      <c r="AK7" s="1489">
        <v>0.27530435484644411</v>
      </c>
      <c r="AL7" s="1489">
        <v>0.27597019845130405</v>
      </c>
      <c r="AM7" s="1489">
        <v>0.27654994728350019</v>
      </c>
      <c r="AN7" s="1489">
        <v>0.27707990617551981</v>
      </c>
      <c r="AO7" s="1489">
        <v>0.27759863068027407</v>
      </c>
      <c r="AP7" s="1489">
        <v>0.27803536736292978</v>
      </c>
      <c r="AQ7" s="1489">
        <v>0.27845217471401379</v>
      </c>
      <c r="AR7" s="1489">
        <v>0.27885565661091583</v>
      </c>
      <c r="AS7" s="1489">
        <v>0.27924850304998899</v>
      </c>
      <c r="AT7" s="1489">
        <v>0.27962900742716801</v>
      </c>
      <c r="AU7" s="1489">
        <v>0.27999788244109458</v>
      </c>
      <c r="AV7" s="1489">
        <v>0.28035529522730118</v>
      </c>
      <c r="AW7" s="1489">
        <v>0.28068945973080622</v>
      </c>
      <c r="AX7" s="1489">
        <v>0.28100493256113934</v>
      </c>
      <c r="AY7" s="1489">
        <v>0.2813087213994051</v>
      </c>
      <c r="AZ7" s="1489">
        <v>0.28160011349468611</v>
      </c>
      <c r="BA7" s="1489">
        <v>0.28187826816287043</v>
      </c>
      <c r="BB7" s="1489">
        <v>0.28213776482740455</v>
      </c>
      <c r="BC7" s="1489">
        <v>0.2823714619901323</v>
      </c>
      <c r="BD7" s="1489">
        <v>0.28256937708694108</v>
      </c>
      <c r="BE7" s="1489">
        <v>0.28270944077525401</v>
      </c>
      <c r="BF7" s="1489">
        <v>0.28280262582529325</v>
      </c>
      <c r="BG7" s="1489">
        <v>0.28286539347440681</v>
      </c>
      <c r="BH7" s="1489">
        <v>0.28290491613354052</v>
      </c>
      <c r="BI7" s="1489">
        <v>0.28293522837379564</v>
      </c>
      <c r="BJ7" s="1489">
        <v>0.28294700000000006</v>
      </c>
      <c r="BK7" s="1490">
        <v>0.28294700000000006</v>
      </c>
    </row>
    <row r="9" spans="1:63">
      <c r="B9" s="1432"/>
      <c r="C9" s="1492"/>
      <c r="D9" s="1492"/>
      <c r="E9" s="1492"/>
      <c r="F9" s="1492"/>
      <c r="G9" s="1492"/>
      <c r="H9" s="1492"/>
      <c r="I9" s="1492"/>
      <c r="J9" s="1492"/>
      <c r="K9" s="1492"/>
      <c r="L9" s="1492"/>
      <c r="M9" s="1492"/>
      <c r="N9" s="1492"/>
      <c r="O9" s="1492"/>
      <c r="P9" s="1492"/>
      <c r="Q9" s="1492"/>
      <c r="R9" s="1492"/>
      <c r="S9" s="1492"/>
      <c r="T9" s="1492"/>
      <c r="U9" s="1492"/>
      <c r="V9" s="1492"/>
      <c r="W9" s="1492"/>
      <c r="X9" s="1492"/>
      <c r="Y9" s="1492"/>
      <c r="Z9" s="1492"/>
      <c r="AA9" s="1492"/>
      <c r="AB9" s="1492"/>
      <c r="AC9" s="1492"/>
      <c r="AD9" s="1492"/>
      <c r="AE9" s="1492"/>
      <c r="AF9" s="1492"/>
      <c r="AG9" s="1492"/>
      <c r="AH9" s="1492"/>
      <c r="AI9" s="1492"/>
      <c r="AJ9" s="1492"/>
      <c r="AK9" s="1492"/>
      <c r="AL9" s="1492"/>
      <c r="AM9" s="1492"/>
      <c r="AN9" s="1492"/>
      <c r="AO9" s="1492"/>
      <c r="AP9" s="1492"/>
      <c r="AQ9" s="1492"/>
      <c r="AR9" s="1492"/>
      <c r="AS9" s="1492"/>
      <c r="AT9" s="1492"/>
      <c r="AU9" s="1492"/>
      <c r="AV9" s="1492"/>
      <c r="AW9" s="1492"/>
      <c r="AX9" s="1492"/>
      <c r="AY9" s="1492"/>
      <c r="AZ9" s="1492"/>
      <c r="BA9" s="1492"/>
    </row>
    <row r="10" spans="1:63">
      <c r="B10" s="1432"/>
      <c r="C10" s="1492"/>
      <c r="D10" s="1492"/>
      <c r="E10" s="1492"/>
      <c r="F10" s="1492"/>
      <c r="G10" s="1492"/>
      <c r="H10" s="1492"/>
      <c r="I10" s="1492"/>
      <c r="J10" s="1492"/>
      <c r="K10" s="1492"/>
      <c r="L10" s="1492"/>
      <c r="M10" s="1492"/>
      <c r="N10" s="1492"/>
      <c r="O10" s="1492"/>
      <c r="P10" s="1492"/>
      <c r="Q10" s="1492"/>
      <c r="R10" s="1492"/>
      <c r="S10" s="1492"/>
      <c r="T10" s="1492"/>
      <c r="U10" s="1492"/>
      <c r="V10" s="1492"/>
      <c r="W10" s="1492"/>
      <c r="X10" s="1492"/>
      <c r="Y10" s="1492"/>
      <c r="Z10" s="1492"/>
      <c r="AA10" s="1492"/>
      <c r="AB10" s="1492"/>
      <c r="AC10" s="1492"/>
      <c r="AD10" s="1492"/>
      <c r="AE10" s="1492"/>
      <c r="AF10" s="1492"/>
      <c r="AG10" s="1492"/>
      <c r="AH10" s="1492"/>
      <c r="AI10" s="1492"/>
      <c r="AJ10" s="1492"/>
      <c r="AK10" s="1492"/>
      <c r="AL10" s="1492"/>
      <c r="AM10" s="1492"/>
      <c r="AN10" s="1492"/>
      <c r="AO10" s="1492"/>
      <c r="AP10" s="1492"/>
      <c r="AQ10" s="1492"/>
      <c r="AR10" s="1492"/>
      <c r="AS10" s="1492"/>
      <c r="AT10" s="1492"/>
      <c r="AU10" s="1492"/>
      <c r="AV10" s="1492"/>
      <c r="AW10" s="1492"/>
      <c r="AX10" s="1492"/>
      <c r="AY10" s="1492"/>
      <c r="AZ10" s="1492"/>
      <c r="BA10" s="1492"/>
    </row>
    <row r="11" spans="1:63">
      <c r="B11" s="1432"/>
    </row>
    <row r="12" spans="1:63">
      <c r="B12" s="1432"/>
    </row>
    <row r="29" spans="3:53">
      <c r="C29" s="1494"/>
      <c r="D29" s="1494"/>
      <c r="E29" s="1494"/>
      <c r="F29" s="1494"/>
      <c r="G29" s="1494"/>
      <c r="H29" s="1494"/>
      <c r="I29" s="1494"/>
      <c r="J29" s="1494"/>
      <c r="K29" s="1494"/>
      <c r="L29" s="1494"/>
      <c r="M29" s="1494"/>
      <c r="N29" s="1494"/>
      <c r="O29" s="1494"/>
      <c r="P29" s="1494"/>
      <c r="Q29" s="1494"/>
      <c r="R29" s="1494"/>
      <c r="S29" s="1494"/>
      <c r="T29" s="1494"/>
      <c r="U29" s="1494"/>
      <c r="V29" s="1494"/>
      <c r="W29" s="1494"/>
      <c r="X29" s="1494"/>
      <c r="Y29" s="1494"/>
      <c r="Z29" s="1494"/>
      <c r="AA29" s="1494"/>
      <c r="AB29" s="1494"/>
      <c r="AC29" s="1494"/>
      <c r="AD29" s="1494"/>
      <c r="AE29" s="1494"/>
      <c r="AF29" s="1494"/>
      <c r="AG29" s="1494"/>
      <c r="AH29" s="1494"/>
      <c r="AI29" s="1494"/>
      <c r="AJ29" s="1494"/>
      <c r="AK29" s="1494"/>
      <c r="AL29" s="1494"/>
      <c r="AM29" s="1494"/>
      <c r="AN29" s="1494"/>
      <c r="AO29" s="1494"/>
      <c r="AP29" s="1494"/>
      <c r="AQ29" s="1494"/>
      <c r="AR29" s="1494"/>
      <c r="AS29" s="1494"/>
      <c r="AT29" s="1494"/>
      <c r="AU29" s="1494"/>
      <c r="AV29" s="1494"/>
      <c r="AW29" s="1494"/>
      <c r="AX29" s="1494"/>
      <c r="AY29" s="1494"/>
      <c r="AZ29" s="1494"/>
      <c r="BA29" s="1494"/>
    </row>
    <row r="30" spans="3:53">
      <c r="C30" s="1494"/>
      <c r="D30" s="1494"/>
      <c r="E30" s="1494"/>
      <c r="F30" s="1494"/>
      <c r="G30" s="1494"/>
      <c r="H30" s="1494"/>
      <c r="I30" s="1494"/>
      <c r="J30" s="1494"/>
      <c r="K30" s="1494"/>
      <c r="L30" s="1494"/>
      <c r="M30" s="1494"/>
      <c r="N30" s="1494"/>
      <c r="O30" s="1494"/>
      <c r="P30" s="1494"/>
      <c r="Q30" s="1494"/>
      <c r="R30" s="1494"/>
      <c r="S30" s="1494"/>
      <c r="T30" s="1494"/>
      <c r="U30" s="1494"/>
      <c r="V30" s="1494"/>
      <c r="W30" s="1494"/>
      <c r="X30" s="1494"/>
      <c r="Y30" s="1494"/>
      <c r="Z30" s="1494"/>
      <c r="AA30" s="1494"/>
      <c r="AB30" s="1494"/>
      <c r="AC30" s="1494"/>
      <c r="AD30" s="1494"/>
      <c r="AE30" s="1494"/>
      <c r="AF30" s="1494"/>
      <c r="AG30" s="1494"/>
      <c r="AH30" s="1494"/>
      <c r="AI30" s="1494"/>
      <c r="AJ30" s="1494"/>
      <c r="AK30" s="1494"/>
      <c r="AL30" s="1494"/>
      <c r="AM30" s="1494"/>
      <c r="AN30" s="1494"/>
      <c r="AO30" s="1494"/>
      <c r="AP30" s="1494"/>
      <c r="AQ30" s="1494"/>
      <c r="AR30" s="1494"/>
      <c r="AS30" s="1494"/>
      <c r="AT30" s="1494"/>
      <c r="AU30" s="1494"/>
      <c r="AV30" s="1494"/>
      <c r="AW30" s="1494"/>
      <c r="AX30" s="1494"/>
      <c r="AY30" s="1494"/>
      <c r="AZ30" s="1494"/>
      <c r="BA30" s="1494"/>
    </row>
    <row r="31" spans="3:53">
      <c r="C31" s="1494"/>
      <c r="D31" s="1494"/>
      <c r="E31" s="1494"/>
      <c r="F31" s="1494"/>
      <c r="G31" s="1494"/>
      <c r="H31" s="1494"/>
      <c r="I31" s="1494"/>
      <c r="J31" s="1494"/>
      <c r="K31" s="1494"/>
      <c r="L31" s="1494"/>
      <c r="M31" s="1494"/>
      <c r="N31" s="1494"/>
      <c r="O31" s="1494"/>
      <c r="P31" s="1494"/>
      <c r="Q31" s="1494"/>
      <c r="R31" s="1494"/>
      <c r="S31" s="1494"/>
      <c r="T31" s="1494"/>
      <c r="U31" s="1494"/>
      <c r="V31" s="1494"/>
      <c r="W31" s="1494"/>
      <c r="X31" s="1494"/>
      <c r="Y31" s="1494"/>
      <c r="Z31" s="1494"/>
      <c r="AA31" s="1494"/>
      <c r="AB31" s="1494"/>
      <c r="AC31" s="1494"/>
      <c r="AD31" s="1494"/>
      <c r="AE31" s="1494"/>
      <c r="AF31" s="1494"/>
      <c r="AG31" s="1494"/>
      <c r="AH31" s="1494"/>
      <c r="AI31" s="1494"/>
      <c r="AJ31" s="1494"/>
      <c r="AK31" s="1494"/>
      <c r="AL31" s="1494"/>
      <c r="AM31" s="1494"/>
      <c r="AN31" s="1494"/>
      <c r="AO31" s="1494"/>
      <c r="AP31" s="1494"/>
      <c r="AQ31" s="1494"/>
      <c r="AR31" s="1494"/>
      <c r="AS31" s="1494"/>
      <c r="AT31" s="1494"/>
      <c r="AU31" s="1494"/>
      <c r="AV31" s="1494"/>
      <c r="AW31" s="1494"/>
      <c r="AX31" s="1494"/>
      <c r="AY31" s="1494"/>
      <c r="AZ31" s="1494"/>
      <c r="BA31" s="1494"/>
    </row>
  </sheetData>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BK50"/>
  <sheetViews>
    <sheetView workbookViewId="0"/>
  </sheetViews>
  <sheetFormatPr baseColWidth="10" defaultColWidth="11.42578125" defaultRowHeight="15"/>
  <cols>
    <col min="1" max="1" width="11.42578125" style="1508"/>
    <col min="2" max="2" width="28" style="1508" customWidth="1"/>
    <col min="3" max="16384" width="11.42578125" style="1508"/>
  </cols>
  <sheetData>
    <row r="1" spans="1:63" s="1384" customFormat="1" ht="15.75">
      <c r="A1" s="1495" t="s">
        <v>331</v>
      </c>
    </row>
    <row r="2" spans="1:63" s="1384" customFormat="1" ht="15.75" thickBot="1"/>
    <row r="3" spans="1:63" s="1496" customFormat="1" ht="16.5" thickBot="1">
      <c r="B3" s="1497"/>
      <c r="C3" s="1498">
        <v>1940</v>
      </c>
      <c r="D3" s="1498">
        <v>1941</v>
      </c>
      <c r="E3" s="1498">
        <v>1942</v>
      </c>
      <c r="F3" s="1498">
        <v>1943</v>
      </c>
      <c r="G3" s="1498">
        <v>1944</v>
      </c>
      <c r="H3" s="1498">
        <v>1945</v>
      </c>
      <c r="I3" s="1498">
        <v>1946</v>
      </c>
      <c r="J3" s="1498">
        <v>1947</v>
      </c>
      <c r="K3" s="1498">
        <v>1948</v>
      </c>
      <c r="L3" s="1498">
        <v>1949</v>
      </c>
      <c r="M3" s="1498">
        <v>1950</v>
      </c>
      <c r="N3" s="1498">
        <v>1951</v>
      </c>
      <c r="O3" s="1498">
        <v>1952</v>
      </c>
      <c r="P3" s="1498">
        <v>1953</v>
      </c>
      <c r="Q3" s="1498">
        <v>1954</v>
      </c>
      <c r="R3" s="1498">
        <v>1955</v>
      </c>
      <c r="S3" s="1498">
        <v>1956</v>
      </c>
      <c r="T3" s="1498">
        <v>1957</v>
      </c>
      <c r="U3" s="1498">
        <v>1958</v>
      </c>
      <c r="V3" s="1498">
        <v>1959</v>
      </c>
      <c r="W3" s="1498">
        <v>1960</v>
      </c>
      <c r="X3" s="1498">
        <v>1961</v>
      </c>
      <c r="Y3" s="1498">
        <v>1962</v>
      </c>
      <c r="Z3" s="1498">
        <v>1963</v>
      </c>
      <c r="AA3" s="1498">
        <v>1964</v>
      </c>
      <c r="AB3" s="1498">
        <v>1965</v>
      </c>
      <c r="AC3" s="1498">
        <v>1966</v>
      </c>
      <c r="AD3" s="1498">
        <v>1967</v>
      </c>
      <c r="AE3" s="1498">
        <v>1968</v>
      </c>
      <c r="AF3" s="1498">
        <v>1969</v>
      </c>
      <c r="AG3" s="1498">
        <v>1970</v>
      </c>
      <c r="AH3" s="1498">
        <v>1971</v>
      </c>
      <c r="AI3" s="1498">
        <v>1972</v>
      </c>
      <c r="AJ3" s="1498">
        <v>1973</v>
      </c>
      <c r="AK3" s="1498">
        <v>1974</v>
      </c>
      <c r="AL3" s="1498">
        <v>1975</v>
      </c>
      <c r="AM3" s="1498">
        <v>1976</v>
      </c>
      <c r="AN3" s="1498">
        <v>1977</v>
      </c>
      <c r="AO3" s="1498">
        <v>1978</v>
      </c>
      <c r="AP3" s="1498">
        <v>1979</v>
      </c>
      <c r="AQ3" s="1498">
        <v>1980</v>
      </c>
      <c r="AR3" s="1498">
        <v>1981</v>
      </c>
      <c r="AS3" s="1498">
        <v>1982</v>
      </c>
      <c r="AT3" s="1498">
        <v>1983</v>
      </c>
      <c r="AU3" s="1498">
        <v>1984</v>
      </c>
      <c r="AV3" s="1498">
        <v>1985</v>
      </c>
      <c r="AW3" s="1498">
        <v>1986</v>
      </c>
      <c r="AX3" s="1498">
        <v>1987</v>
      </c>
      <c r="AY3" s="1498">
        <v>1988</v>
      </c>
      <c r="AZ3" s="1498">
        <v>1989</v>
      </c>
      <c r="BA3" s="1498">
        <v>1990</v>
      </c>
      <c r="BB3" s="1498">
        <v>1991</v>
      </c>
      <c r="BC3" s="1498">
        <v>1992</v>
      </c>
      <c r="BD3" s="1498">
        <v>1993</v>
      </c>
      <c r="BE3" s="1498">
        <v>1994</v>
      </c>
      <c r="BF3" s="1498">
        <v>1995</v>
      </c>
      <c r="BG3" s="1498">
        <v>1996</v>
      </c>
      <c r="BH3" s="1498">
        <v>1997</v>
      </c>
      <c r="BI3" s="1498">
        <v>1998</v>
      </c>
      <c r="BJ3" s="1498">
        <v>1999</v>
      </c>
      <c r="BK3" s="1499">
        <v>2000</v>
      </c>
    </row>
    <row r="4" spans="1:63" s="1500" customFormat="1" ht="15.75">
      <c r="B4" s="1501" t="s">
        <v>165</v>
      </c>
      <c r="C4" s="1502">
        <v>42.870000000000005</v>
      </c>
      <c r="D4" s="1502">
        <v>42.870000000000005</v>
      </c>
      <c r="E4" s="1502">
        <v>42.870000000000005</v>
      </c>
      <c r="F4" s="1502">
        <v>42.870000000000005</v>
      </c>
      <c r="G4" s="1502">
        <v>42.870000000000005</v>
      </c>
      <c r="H4" s="1502">
        <v>42.870000000000005</v>
      </c>
      <c r="I4" s="1502">
        <v>42.870000000000005</v>
      </c>
      <c r="J4" s="1502">
        <v>42.820625</v>
      </c>
      <c r="K4" s="1502">
        <v>42.771249999999995</v>
      </c>
      <c r="L4" s="1502">
        <v>42.721874999999997</v>
      </c>
      <c r="M4" s="1502">
        <v>42.672499999999999</v>
      </c>
      <c r="N4" s="1502">
        <v>42.557500000000005</v>
      </c>
      <c r="O4" s="1502">
        <v>42.442499999999995</v>
      </c>
      <c r="P4" s="1502">
        <v>42.327500000000001</v>
      </c>
      <c r="Q4" s="1502">
        <v>42.212499999999999</v>
      </c>
      <c r="R4" s="1502">
        <v>42.101875</v>
      </c>
      <c r="S4" s="1502">
        <v>41.991250000000001</v>
      </c>
      <c r="T4" s="1502">
        <v>41.880624999999995</v>
      </c>
      <c r="U4" s="1502">
        <v>41.769999999999996</v>
      </c>
      <c r="V4" s="1502">
        <v>41.671875</v>
      </c>
      <c r="W4" s="1502">
        <v>41.573750000000004</v>
      </c>
      <c r="X4" s="1502">
        <v>41.725625000000001</v>
      </c>
      <c r="Y4" s="1502">
        <v>41.877499999999998</v>
      </c>
      <c r="Z4" s="1502">
        <v>41.923749999999998</v>
      </c>
      <c r="AA4" s="1502">
        <v>42.22</v>
      </c>
      <c r="AB4" s="1502">
        <v>42.016249999999999</v>
      </c>
      <c r="AC4" s="1502">
        <v>41.8125</v>
      </c>
      <c r="AD4" s="1502">
        <v>42.216875000000002</v>
      </c>
      <c r="AE4" s="1502">
        <v>42.371250000000003</v>
      </c>
      <c r="AF4" s="1502">
        <v>42.275625000000005</v>
      </c>
      <c r="AG4" s="1502">
        <v>42.68</v>
      </c>
      <c r="AH4" s="1502">
        <v>42.759374999999999</v>
      </c>
      <c r="AI4" s="1502">
        <v>42.588750000000005</v>
      </c>
      <c r="AJ4" s="1502">
        <v>42.668125000000003</v>
      </c>
      <c r="AK4" s="1502">
        <v>42.497500000000002</v>
      </c>
      <c r="AL4" s="1502">
        <v>42.711874999999999</v>
      </c>
      <c r="AM4" s="1502">
        <v>42.676249999999996</v>
      </c>
      <c r="AN4" s="1502">
        <v>42.640625</v>
      </c>
      <c r="AO4" s="1502">
        <v>42.855000000000004</v>
      </c>
      <c r="AP4" s="1502">
        <v>42.855000000000004</v>
      </c>
      <c r="AQ4" s="1502">
        <v>42.855000000000004</v>
      </c>
      <c r="AR4" s="1502">
        <v>42.855000000000004</v>
      </c>
      <c r="AS4" s="1502">
        <v>42.855000000000004</v>
      </c>
      <c r="AT4" s="1502">
        <v>42.855000000000004</v>
      </c>
      <c r="AU4" s="1502">
        <v>42.855000000000004</v>
      </c>
      <c r="AV4" s="1502">
        <v>42.855000000000004</v>
      </c>
      <c r="AW4" s="1502">
        <v>42.855000000000004</v>
      </c>
      <c r="AX4" s="1502">
        <v>42.855000000000004</v>
      </c>
      <c r="AY4" s="1502">
        <v>42.855000000000004</v>
      </c>
      <c r="AZ4" s="1502">
        <v>42.855000000000004</v>
      </c>
      <c r="BA4" s="1502">
        <v>42.855000000000004</v>
      </c>
      <c r="BB4" s="1502">
        <v>42.855000000000004</v>
      </c>
      <c r="BC4" s="1502">
        <v>42.855000000000004</v>
      </c>
      <c r="BD4" s="1502">
        <v>42.854999999999997</v>
      </c>
      <c r="BE4" s="1502">
        <v>42.605000000000004</v>
      </c>
      <c r="BF4" s="1502">
        <v>42.605000000000004</v>
      </c>
      <c r="BG4" s="1502">
        <v>42.605000000000004</v>
      </c>
      <c r="BH4" s="1502">
        <v>42.605000000000004</v>
      </c>
      <c r="BI4" s="1502">
        <v>42.605000000000004</v>
      </c>
      <c r="BJ4" s="1502">
        <v>42.605000000000004</v>
      </c>
      <c r="BK4" s="1503">
        <v>42.605000000000004</v>
      </c>
    </row>
    <row r="5" spans="1:63" s="1500" customFormat="1" ht="16.5" thickBot="1">
      <c r="B5" s="1504" t="s">
        <v>169</v>
      </c>
      <c r="C5" s="1505">
        <v>35.803267911585365</v>
      </c>
      <c r="D5" s="1505">
        <v>36.395474532795895</v>
      </c>
      <c r="E5" s="1505">
        <v>36.903280521901209</v>
      </c>
      <c r="F5" s="1505">
        <v>37.426171483821953</v>
      </c>
      <c r="G5" s="1505">
        <v>38.23209457175691</v>
      </c>
      <c r="H5" s="1505">
        <v>38.529897027849287</v>
      </c>
      <c r="I5" s="1505">
        <v>38.817362600449599</v>
      </c>
      <c r="J5" s="1505">
        <v>39.163223808576262</v>
      </c>
      <c r="K5" s="1505">
        <v>39.25695397510048</v>
      </c>
      <c r="L5" s="1505">
        <v>39.513852887954222</v>
      </c>
      <c r="M5" s="1505">
        <v>39.568993447175465</v>
      </c>
      <c r="N5" s="1505">
        <v>39.82029934160159</v>
      </c>
      <c r="O5" s="1505">
        <v>40.119808204445356</v>
      </c>
      <c r="P5" s="1505">
        <v>40.129827581605149</v>
      </c>
      <c r="Q5" s="1505">
        <v>40.111254410349623</v>
      </c>
      <c r="R5" s="1505">
        <v>40.119074648355301</v>
      </c>
      <c r="S5" s="1505">
        <v>39.893953625301407</v>
      </c>
      <c r="T5" s="1505">
        <v>39.699212442278821</v>
      </c>
      <c r="U5" s="1505">
        <v>39.723115338215081</v>
      </c>
      <c r="V5" s="1505">
        <v>39.521857737625517</v>
      </c>
      <c r="W5" s="1505">
        <v>39.370185035116151</v>
      </c>
      <c r="X5" s="1505">
        <v>39.327080307675757</v>
      </c>
      <c r="Y5" s="1505">
        <v>39.084783074164278</v>
      </c>
      <c r="Z5" s="1505">
        <v>39.003369324331288</v>
      </c>
      <c r="AA5" s="1505">
        <v>38.845856785885559</v>
      </c>
      <c r="AB5" s="1505">
        <v>38.678799729262238</v>
      </c>
      <c r="AC5" s="1505">
        <v>38.419841052343109</v>
      </c>
      <c r="AD5" s="1505">
        <v>38.370594881429952</v>
      </c>
      <c r="AE5" s="1505">
        <v>38.325914835304268</v>
      </c>
      <c r="AF5" s="1505">
        <v>38.324809938576173</v>
      </c>
      <c r="AG5" s="1505">
        <v>38.208533668663854</v>
      </c>
      <c r="AH5" s="1505">
        <v>38.31628616367189</v>
      </c>
      <c r="AI5" s="1505">
        <v>38.03448746233957</v>
      </c>
      <c r="AJ5" s="1505">
        <v>37.764954758713138</v>
      </c>
      <c r="AK5" s="1505">
        <v>37.581879346270682</v>
      </c>
      <c r="AL5" s="1505">
        <v>37.535848706530956</v>
      </c>
      <c r="AM5" s="1505">
        <v>37.484428339203468</v>
      </c>
      <c r="AN5" s="1505">
        <v>37.529252134527283</v>
      </c>
      <c r="AO5" s="1505">
        <v>37.466786215499766</v>
      </c>
      <c r="AP5" s="1505">
        <v>37.710198910906065</v>
      </c>
      <c r="AQ5" s="1505">
        <v>37.816975374352424</v>
      </c>
      <c r="AR5" s="1505">
        <v>38.006006341005168</v>
      </c>
      <c r="AS5" s="1505">
        <v>37.782982099932319</v>
      </c>
      <c r="AT5" s="1505">
        <v>37.591558651172029</v>
      </c>
      <c r="AU5" s="1505">
        <v>37.474794139016709</v>
      </c>
      <c r="AV5" s="1505">
        <v>37.553082273355244</v>
      </c>
      <c r="AW5" s="1505">
        <v>37.623265277320414</v>
      </c>
      <c r="AX5" s="1505">
        <v>37.52671451355662</v>
      </c>
      <c r="AY5" s="1505">
        <v>37.575239018982955</v>
      </c>
      <c r="AZ5" s="1505">
        <v>37.593694752023822</v>
      </c>
      <c r="BA5" s="1505">
        <v>37.524039472147614</v>
      </c>
      <c r="BB5" s="1505">
        <v>37.604476203952643</v>
      </c>
      <c r="BC5" s="1505">
        <v>37.694660667952107</v>
      </c>
      <c r="BD5" s="1505">
        <v>37.729942427911347</v>
      </c>
      <c r="BE5" s="1505">
        <v>37.75</v>
      </c>
      <c r="BF5" s="1505">
        <v>37.674999999999997</v>
      </c>
      <c r="BG5" s="1505">
        <v>37.575000000000003</v>
      </c>
      <c r="BH5" s="1505">
        <v>37.475000000000001</v>
      </c>
      <c r="BI5" s="1505">
        <v>37.4</v>
      </c>
      <c r="BJ5" s="1505">
        <v>37.325000000000003</v>
      </c>
      <c r="BK5" s="1506">
        <v>37.298448435069986</v>
      </c>
    </row>
    <row r="6" spans="1:63" s="1384" customFormat="1"/>
    <row r="7" spans="1:63" s="1384" customFormat="1"/>
    <row r="8" spans="1:63" s="1384" customFormat="1"/>
    <row r="9" spans="1:63" s="1384" customFormat="1"/>
    <row r="10" spans="1:63" s="1384" customFormat="1"/>
    <row r="11" spans="1:63" s="1384" customFormat="1"/>
    <row r="12" spans="1:63" s="1384" customFormat="1" ht="15.75" customHeight="1">
      <c r="C12" s="1784" t="s">
        <v>591</v>
      </c>
      <c r="D12" s="1784"/>
      <c r="E12" s="1784"/>
      <c r="F12" s="1784"/>
      <c r="H12" s="1785" t="s">
        <v>592</v>
      </c>
      <c r="I12" s="1785"/>
      <c r="J12" s="1785"/>
      <c r="K12" s="1785"/>
      <c r="P12" s="1507"/>
      <c r="Q12" s="1507"/>
      <c r="R12" s="1507"/>
      <c r="S12" s="1507"/>
      <c r="T12" s="1507"/>
      <c r="U12" s="1507"/>
      <c r="V12" s="1507"/>
      <c r="W12" s="1507"/>
      <c r="X12" s="1507"/>
      <c r="Y12" s="1507"/>
      <c r="Z12" s="1507"/>
      <c r="AA12" s="1507"/>
      <c r="AB12" s="1507"/>
      <c r="AC12" s="1507"/>
      <c r="AD12" s="1507"/>
      <c r="AE12" s="1507"/>
      <c r="AF12" s="1507"/>
      <c r="AG12" s="1507"/>
      <c r="AH12" s="1507"/>
      <c r="AI12" s="1507"/>
      <c r="AJ12" s="1507"/>
      <c r="AK12" s="1507"/>
      <c r="AL12" s="1507"/>
      <c r="AM12" s="1507"/>
      <c r="AN12" s="1507"/>
      <c r="AO12" s="1507"/>
      <c r="AP12" s="1507"/>
      <c r="AQ12" s="1507"/>
      <c r="AR12" s="1507"/>
      <c r="AS12" s="1507"/>
      <c r="AT12" s="1507"/>
      <c r="AU12" s="1507"/>
      <c r="AV12" s="1507"/>
    </row>
    <row r="13" spans="1:63" ht="15" customHeight="1">
      <c r="C13" s="1784"/>
      <c r="D13" s="1784"/>
      <c r="E13" s="1784"/>
      <c r="F13" s="1784"/>
      <c r="H13" s="1785"/>
      <c r="I13" s="1785"/>
      <c r="J13" s="1785"/>
      <c r="K13" s="1785"/>
      <c r="P13" s="1507"/>
      <c r="Q13" s="1507"/>
      <c r="R13" s="1507"/>
      <c r="S13" s="1507"/>
      <c r="T13" s="1507"/>
      <c r="U13" s="1507"/>
      <c r="V13" s="1507"/>
      <c r="W13" s="1507"/>
      <c r="X13" s="1507"/>
      <c r="Y13" s="1507"/>
      <c r="Z13" s="1507"/>
      <c r="AA13" s="1507"/>
      <c r="AB13" s="1507"/>
      <c r="AC13" s="1507"/>
      <c r="AD13" s="1507"/>
      <c r="AE13" s="1507"/>
      <c r="AF13" s="1507"/>
      <c r="AG13" s="1507"/>
      <c r="AH13" s="1507"/>
      <c r="AI13" s="1507"/>
      <c r="AJ13" s="1507"/>
      <c r="AK13" s="1507"/>
      <c r="AL13" s="1507"/>
      <c r="AM13" s="1507"/>
      <c r="AN13" s="1507"/>
      <c r="AO13" s="1507"/>
      <c r="AP13" s="1507"/>
      <c r="AQ13" s="1507"/>
      <c r="AR13" s="1507"/>
      <c r="AS13" s="1507"/>
      <c r="AT13" s="1507"/>
      <c r="AU13" s="1507"/>
      <c r="AV13" s="1507"/>
    </row>
    <row r="14" spans="1:63" ht="15" customHeight="1">
      <c r="C14" s="1784"/>
      <c r="D14" s="1784"/>
      <c r="E14" s="1784"/>
      <c r="F14" s="1784"/>
      <c r="H14" s="1785"/>
      <c r="I14" s="1785"/>
      <c r="J14" s="1785"/>
      <c r="K14" s="1785"/>
      <c r="P14" s="1507"/>
      <c r="Q14" s="1507"/>
      <c r="R14" s="1507"/>
      <c r="S14" s="1507"/>
      <c r="T14" s="1507"/>
      <c r="U14" s="1507"/>
      <c r="V14" s="1507"/>
      <c r="W14" s="1507"/>
      <c r="X14" s="1507"/>
      <c r="Y14" s="1507"/>
      <c r="Z14" s="1507"/>
      <c r="AA14" s="1507"/>
      <c r="AB14" s="1507"/>
      <c r="AC14" s="1507"/>
      <c r="AD14" s="1507"/>
      <c r="AE14" s="1507"/>
      <c r="AF14" s="1507"/>
      <c r="AG14" s="1507"/>
      <c r="AH14" s="1507"/>
      <c r="AI14" s="1507"/>
      <c r="AJ14" s="1507"/>
      <c r="AK14" s="1507"/>
      <c r="AL14" s="1507"/>
      <c r="AM14" s="1507"/>
      <c r="AN14" s="1507"/>
      <c r="AO14" s="1507"/>
      <c r="AP14" s="1507"/>
      <c r="AQ14" s="1507"/>
      <c r="AR14" s="1507"/>
      <c r="AS14" s="1507"/>
      <c r="AT14" s="1507"/>
      <c r="AU14" s="1507"/>
      <c r="AV14" s="1507"/>
    </row>
    <row r="29" spans="3:53">
      <c r="C29" s="1509"/>
      <c r="D29" s="1509"/>
      <c r="E29" s="1509"/>
      <c r="F29" s="1509"/>
      <c r="G29" s="1509"/>
      <c r="H29" s="1509"/>
      <c r="I29" s="1509"/>
      <c r="J29" s="1509"/>
      <c r="K29" s="1509"/>
      <c r="L29" s="1509"/>
      <c r="M29" s="1509"/>
      <c r="N29" s="1509"/>
      <c r="O29" s="1509"/>
      <c r="P29" s="1509"/>
      <c r="Q29" s="1509"/>
      <c r="R29" s="1509"/>
      <c r="S29" s="1509"/>
      <c r="T29" s="1509"/>
      <c r="U29" s="1509"/>
      <c r="V29" s="1509"/>
      <c r="W29" s="1509"/>
      <c r="X29" s="1509"/>
      <c r="Y29" s="1509"/>
      <c r="Z29" s="1509"/>
      <c r="AA29" s="1509"/>
      <c r="AB29" s="1509"/>
      <c r="AC29" s="1509"/>
      <c r="AD29" s="1509"/>
      <c r="AE29" s="1509"/>
      <c r="AF29" s="1509"/>
      <c r="AG29" s="1509"/>
      <c r="AH29" s="1509"/>
      <c r="AI29" s="1509"/>
      <c r="AJ29" s="1509"/>
      <c r="AK29" s="1509"/>
      <c r="AL29" s="1509"/>
      <c r="AM29" s="1509"/>
      <c r="AN29" s="1509"/>
      <c r="AO29" s="1509"/>
      <c r="AP29" s="1509"/>
      <c r="AQ29" s="1509"/>
      <c r="AR29" s="1509"/>
      <c r="AS29" s="1509"/>
      <c r="AT29" s="1509"/>
      <c r="AU29" s="1509"/>
      <c r="AV29" s="1509"/>
      <c r="AW29" s="1509"/>
      <c r="AX29" s="1509"/>
      <c r="AY29" s="1509"/>
      <c r="AZ29" s="1509"/>
      <c r="BA29" s="1509"/>
    </row>
    <row r="30" spans="3:53">
      <c r="C30" s="1509"/>
      <c r="D30" s="1509"/>
      <c r="E30" s="1509"/>
      <c r="F30" s="1509"/>
      <c r="G30" s="1509"/>
      <c r="H30" s="1509"/>
      <c r="I30" s="1509"/>
      <c r="J30" s="1509"/>
      <c r="K30" s="1509"/>
      <c r="L30" s="1509"/>
      <c r="M30" s="1509"/>
      <c r="N30" s="1509"/>
      <c r="O30" s="1509"/>
      <c r="P30" s="1509"/>
      <c r="Q30" s="1509"/>
      <c r="R30" s="1509"/>
      <c r="S30" s="1509"/>
      <c r="T30" s="1509"/>
      <c r="U30" s="1509"/>
      <c r="V30" s="1509"/>
      <c r="W30" s="1509"/>
      <c r="X30" s="1509"/>
      <c r="Y30" s="1509"/>
      <c r="Z30" s="1509"/>
      <c r="AA30" s="1509"/>
      <c r="AB30" s="1509"/>
      <c r="AC30" s="1509"/>
      <c r="AD30" s="1509"/>
      <c r="AE30" s="1509"/>
      <c r="AF30" s="1509"/>
      <c r="AG30" s="1509"/>
      <c r="AH30" s="1509"/>
      <c r="AI30" s="1509"/>
      <c r="AJ30" s="1509"/>
      <c r="AK30" s="1509"/>
      <c r="AL30" s="1509"/>
      <c r="AM30" s="1509"/>
      <c r="AN30" s="1509"/>
      <c r="AO30" s="1509"/>
      <c r="AP30" s="1509"/>
      <c r="AQ30" s="1509"/>
      <c r="AR30" s="1509"/>
      <c r="AS30" s="1509"/>
      <c r="AT30" s="1509"/>
      <c r="AU30" s="1509"/>
      <c r="AV30" s="1509"/>
      <c r="AW30" s="1509"/>
      <c r="AX30" s="1509"/>
      <c r="AY30" s="1509"/>
      <c r="AZ30" s="1509"/>
      <c r="BA30" s="1509"/>
    </row>
    <row r="31" spans="3:53">
      <c r="C31" s="1509"/>
      <c r="D31" s="1509"/>
      <c r="E31" s="1509"/>
      <c r="F31" s="1509"/>
      <c r="G31" s="1509"/>
      <c r="H31" s="1509"/>
      <c r="I31" s="1509"/>
      <c r="J31" s="1509"/>
      <c r="K31" s="1509"/>
      <c r="L31" s="1509"/>
      <c r="M31" s="1509"/>
      <c r="N31" s="1509"/>
      <c r="O31" s="1509"/>
      <c r="P31" s="1509"/>
      <c r="Q31" s="1509"/>
      <c r="R31" s="1509"/>
      <c r="S31" s="1509"/>
      <c r="T31" s="1509"/>
      <c r="U31" s="1509"/>
      <c r="V31" s="1509"/>
      <c r="W31" s="1509"/>
      <c r="X31" s="1509"/>
      <c r="Y31" s="1509"/>
      <c r="Z31" s="1509"/>
      <c r="AA31" s="1509"/>
      <c r="AB31" s="1509"/>
      <c r="AC31" s="1509"/>
      <c r="AD31" s="1509"/>
      <c r="AE31" s="1509"/>
      <c r="AF31" s="1509"/>
      <c r="AG31" s="1509"/>
      <c r="AH31" s="1509"/>
      <c r="AI31" s="1509"/>
      <c r="AJ31" s="1509"/>
      <c r="AK31" s="1509"/>
      <c r="AL31" s="1509"/>
      <c r="AM31" s="1509"/>
      <c r="AN31" s="1509"/>
      <c r="AO31" s="1509"/>
      <c r="AP31" s="1509"/>
      <c r="AQ31" s="1509"/>
      <c r="AR31" s="1509"/>
      <c r="AS31" s="1509"/>
      <c r="AT31" s="1509"/>
      <c r="AU31" s="1509"/>
      <c r="AV31" s="1509"/>
      <c r="AW31" s="1509"/>
      <c r="AX31" s="1509"/>
      <c r="AY31" s="1509"/>
      <c r="AZ31" s="1509"/>
      <c r="BA31" s="1509"/>
    </row>
    <row r="32" spans="3:53">
      <c r="C32" s="1509"/>
      <c r="D32" s="1509"/>
      <c r="E32" s="1509"/>
      <c r="F32" s="1509"/>
      <c r="G32" s="1509"/>
      <c r="H32" s="1509"/>
      <c r="I32" s="1509"/>
      <c r="J32" s="1509"/>
      <c r="K32" s="1509"/>
      <c r="L32" s="1509"/>
      <c r="M32" s="1509"/>
      <c r="N32" s="1509"/>
      <c r="O32" s="1509"/>
      <c r="P32" s="1509"/>
      <c r="Q32" s="1509"/>
      <c r="R32" s="1509"/>
      <c r="S32" s="1509"/>
      <c r="T32" s="1509"/>
      <c r="U32" s="1509"/>
      <c r="V32" s="1509"/>
      <c r="W32" s="1509"/>
      <c r="X32" s="1509"/>
      <c r="Y32" s="1509"/>
      <c r="Z32" s="1509"/>
      <c r="AA32" s="1509"/>
      <c r="AB32" s="1509"/>
      <c r="AC32" s="1509"/>
      <c r="AD32" s="1509"/>
      <c r="AE32" s="1509"/>
      <c r="AF32" s="1509"/>
      <c r="AG32" s="1509"/>
      <c r="AH32" s="1509"/>
      <c r="AI32" s="1509"/>
      <c r="AJ32" s="1509"/>
      <c r="AK32" s="1509"/>
      <c r="AL32" s="1509"/>
      <c r="AM32" s="1509"/>
      <c r="AN32" s="1509"/>
      <c r="AO32" s="1509"/>
      <c r="AP32" s="1509"/>
      <c r="AQ32" s="1509"/>
      <c r="AR32" s="1509"/>
      <c r="AS32" s="1509"/>
      <c r="AT32" s="1509"/>
      <c r="AU32" s="1509"/>
      <c r="AV32" s="1509"/>
      <c r="AW32" s="1509"/>
      <c r="AX32" s="1509"/>
      <c r="AY32" s="1509"/>
      <c r="AZ32" s="1509"/>
      <c r="BA32" s="1509"/>
    </row>
    <row r="33" spans="3:53">
      <c r="C33" s="1509"/>
      <c r="D33" s="1509"/>
      <c r="E33" s="1509"/>
      <c r="F33" s="1509"/>
      <c r="G33" s="1509"/>
      <c r="H33" s="1509"/>
      <c r="I33" s="1509"/>
      <c r="J33" s="1509"/>
      <c r="K33" s="1509"/>
      <c r="L33" s="1509"/>
      <c r="M33" s="1509"/>
      <c r="N33" s="1509"/>
      <c r="O33" s="1509"/>
      <c r="P33" s="1509"/>
      <c r="Q33" s="1509"/>
      <c r="R33" s="1509"/>
      <c r="S33" s="1509"/>
      <c r="T33" s="1509"/>
      <c r="U33" s="1509"/>
      <c r="V33" s="1509"/>
      <c r="W33" s="1509"/>
      <c r="X33" s="1509"/>
      <c r="Y33" s="1509"/>
      <c r="Z33" s="1509"/>
      <c r="AA33" s="1509"/>
      <c r="AB33" s="1509"/>
      <c r="AC33" s="1509"/>
      <c r="AD33" s="1509"/>
      <c r="AE33" s="1509"/>
      <c r="AF33" s="1509"/>
      <c r="AG33" s="1509"/>
      <c r="AH33" s="1509"/>
      <c r="AI33" s="1509"/>
      <c r="AJ33" s="1509"/>
      <c r="AK33" s="1509"/>
      <c r="AL33" s="1509"/>
      <c r="AM33" s="1509"/>
      <c r="AN33" s="1509"/>
      <c r="AO33" s="1509"/>
      <c r="AP33" s="1509"/>
      <c r="AQ33" s="1509"/>
      <c r="AR33" s="1509"/>
      <c r="AS33" s="1509"/>
      <c r="AT33" s="1509"/>
      <c r="AU33" s="1509"/>
      <c r="AV33" s="1509"/>
      <c r="AW33" s="1509"/>
      <c r="AX33" s="1509"/>
      <c r="AY33" s="1509"/>
      <c r="AZ33" s="1509"/>
      <c r="BA33" s="1509"/>
    </row>
    <row r="34" spans="3:53">
      <c r="C34" s="1509"/>
      <c r="D34" s="1509"/>
      <c r="E34" s="1509"/>
      <c r="F34" s="1509"/>
      <c r="G34" s="1509"/>
      <c r="H34" s="1509"/>
      <c r="I34" s="1509"/>
      <c r="J34" s="1509"/>
      <c r="K34" s="1509"/>
      <c r="L34" s="1509"/>
      <c r="M34" s="1509"/>
      <c r="N34" s="1509"/>
      <c r="O34" s="1509"/>
      <c r="P34" s="1509"/>
      <c r="Q34" s="1509"/>
      <c r="R34" s="1509"/>
      <c r="S34" s="1509"/>
      <c r="T34" s="1509"/>
      <c r="U34" s="1509"/>
      <c r="V34" s="1509"/>
      <c r="W34" s="1509"/>
      <c r="X34" s="1509"/>
      <c r="Y34" s="1509"/>
      <c r="Z34" s="1509"/>
      <c r="AA34" s="1509"/>
      <c r="AB34" s="1509"/>
      <c r="AC34" s="1509"/>
      <c r="AD34" s="1509"/>
      <c r="AE34" s="1509"/>
      <c r="AF34" s="1509"/>
      <c r="AG34" s="1509"/>
      <c r="AH34" s="1509"/>
      <c r="AI34" s="1509"/>
      <c r="AJ34" s="1509"/>
      <c r="AK34" s="1509"/>
      <c r="AL34" s="1509"/>
      <c r="AM34" s="1509"/>
      <c r="AN34" s="1509"/>
      <c r="AO34" s="1509"/>
      <c r="AP34" s="1509"/>
      <c r="AQ34" s="1509"/>
      <c r="AR34" s="1509"/>
      <c r="AS34" s="1509"/>
      <c r="AT34" s="1509"/>
      <c r="AU34" s="1509"/>
      <c r="AV34" s="1509"/>
      <c r="AW34" s="1509"/>
      <c r="AX34" s="1509"/>
      <c r="AY34" s="1509"/>
      <c r="AZ34" s="1509"/>
      <c r="BA34" s="1509"/>
    </row>
    <row r="35" spans="3:53">
      <c r="C35" s="1509"/>
      <c r="D35" s="1509"/>
      <c r="E35" s="1509"/>
      <c r="F35" s="1509"/>
      <c r="G35" s="1509"/>
      <c r="H35" s="1509"/>
      <c r="I35" s="1509"/>
      <c r="J35" s="1509"/>
      <c r="K35" s="1509"/>
      <c r="L35" s="1509"/>
      <c r="M35" s="1509"/>
      <c r="N35" s="1509"/>
      <c r="O35" s="1509"/>
      <c r="P35" s="1509"/>
      <c r="Q35" s="1509"/>
      <c r="R35" s="1509"/>
      <c r="S35" s="1509"/>
      <c r="T35" s="1509"/>
      <c r="U35" s="1509"/>
      <c r="V35" s="1509"/>
      <c r="W35" s="1509"/>
      <c r="X35" s="1509"/>
      <c r="Y35" s="1509"/>
      <c r="Z35" s="1509"/>
      <c r="AA35" s="1509"/>
      <c r="AB35" s="1509"/>
      <c r="AC35" s="1509"/>
      <c r="AD35" s="1509"/>
      <c r="AE35" s="1509"/>
      <c r="AF35" s="1509"/>
      <c r="AG35" s="1509"/>
      <c r="AH35" s="1509"/>
      <c r="AI35" s="1509"/>
      <c r="AJ35" s="1509"/>
      <c r="AK35" s="1509"/>
      <c r="AL35" s="1509"/>
      <c r="AM35" s="1509"/>
      <c r="AN35" s="1509"/>
      <c r="AO35" s="1509"/>
      <c r="AP35" s="1509"/>
      <c r="AQ35" s="1509"/>
      <c r="AR35" s="1509"/>
      <c r="AS35" s="1509"/>
      <c r="AT35" s="1509"/>
      <c r="AU35" s="1509"/>
      <c r="AV35" s="1509"/>
      <c r="AW35" s="1509"/>
      <c r="AX35" s="1509"/>
      <c r="AY35" s="1509"/>
      <c r="AZ35" s="1509"/>
      <c r="BA35" s="1509"/>
    </row>
    <row r="36" spans="3:53">
      <c r="C36" s="1509"/>
      <c r="D36" s="1509"/>
      <c r="E36" s="1509"/>
      <c r="F36" s="1509"/>
      <c r="G36" s="1509"/>
      <c r="H36" s="1509"/>
      <c r="I36" s="1509"/>
      <c r="J36" s="1509"/>
      <c r="K36" s="1509"/>
      <c r="L36" s="1509"/>
      <c r="M36" s="1509"/>
      <c r="N36" s="1509"/>
      <c r="O36" s="1509"/>
      <c r="P36" s="1509"/>
      <c r="Q36" s="1509"/>
      <c r="R36" s="1509"/>
      <c r="S36" s="1509"/>
      <c r="T36" s="1509"/>
      <c r="U36" s="1509"/>
      <c r="V36" s="1509"/>
      <c r="W36" s="1509"/>
      <c r="X36" s="1509"/>
      <c r="Y36" s="1509"/>
      <c r="Z36" s="1509"/>
      <c r="AA36" s="1509"/>
      <c r="AB36" s="1509"/>
      <c r="AC36" s="1509"/>
      <c r="AD36" s="1509"/>
      <c r="AE36" s="1509"/>
      <c r="AF36" s="1509"/>
      <c r="AG36" s="1509"/>
      <c r="AH36" s="1509"/>
      <c r="AI36" s="1509"/>
      <c r="AJ36" s="1509"/>
      <c r="AK36" s="1509"/>
      <c r="AL36" s="1509"/>
      <c r="AM36" s="1509"/>
      <c r="AN36" s="1509"/>
      <c r="AO36" s="1509"/>
      <c r="AP36" s="1509"/>
      <c r="AQ36" s="1509"/>
      <c r="AR36" s="1509"/>
      <c r="AS36" s="1509"/>
      <c r="AT36" s="1509"/>
      <c r="AU36" s="1509"/>
      <c r="AV36" s="1509"/>
      <c r="AW36" s="1509"/>
      <c r="AX36" s="1509"/>
      <c r="AY36" s="1509"/>
      <c r="AZ36" s="1509"/>
      <c r="BA36" s="1509"/>
    </row>
    <row r="37" spans="3:53">
      <c r="C37" s="1509"/>
      <c r="D37" s="1509"/>
      <c r="E37" s="1509"/>
      <c r="F37" s="1509"/>
      <c r="G37" s="1509"/>
      <c r="H37" s="1509"/>
      <c r="I37" s="1509"/>
      <c r="J37" s="1509"/>
      <c r="K37" s="1509"/>
      <c r="L37" s="1509"/>
      <c r="M37" s="1509"/>
      <c r="N37" s="1509"/>
      <c r="O37" s="1509"/>
      <c r="P37" s="1509"/>
      <c r="Q37" s="1509"/>
      <c r="R37" s="1509"/>
      <c r="S37" s="1509"/>
      <c r="T37" s="1509"/>
      <c r="U37" s="1509"/>
      <c r="V37" s="1509"/>
      <c r="W37" s="1509"/>
      <c r="X37" s="1509"/>
      <c r="Y37" s="1509"/>
      <c r="Z37" s="1509"/>
      <c r="AA37" s="1509"/>
      <c r="AB37" s="1509"/>
      <c r="AC37" s="1509"/>
      <c r="AD37" s="1509"/>
      <c r="AE37" s="1509"/>
      <c r="AF37" s="1509"/>
      <c r="AG37" s="1509"/>
      <c r="AH37" s="1509"/>
      <c r="AI37" s="1509"/>
      <c r="AJ37" s="1509"/>
      <c r="AK37" s="1509"/>
      <c r="AL37" s="1509"/>
      <c r="AM37" s="1509"/>
      <c r="AN37" s="1509"/>
      <c r="AO37" s="1509"/>
      <c r="AP37" s="1509"/>
      <c r="AQ37" s="1509"/>
      <c r="AR37" s="1509"/>
      <c r="AS37" s="1509"/>
      <c r="AT37" s="1509"/>
      <c r="AU37" s="1509"/>
      <c r="AV37" s="1509"/>
      <c r="AW37" s="1509"/>
      <c r="AX37" s="1509"/>
      <c r="AY37" s="1509"/>
      <c r="AZ37" s="1509"/>
      <c r="BA37" s="1509"/>
    </row>
    <row r="38" spans="3:53">
      <c r="C38" s="1509"/>
      <c r="D38" s="1509"/>
      <c r="E38" s="1509"/>
      <c r="F38" s="1509"/>
      <c r="G38" s="1509"/>
      <c r="H38" s="1509"/>
      <c r="I38" s="1509"/>
      <c r="J38" s="1509"/>
      <c r="K38" s="1509"/>
      <c r="L38" s="1509"/>
      <c r="M38" s="1509"/>
      <c r="N38" s="1509"/>
      <c r="O38" s="1509"/>
      <c r="P38" s="1509"/>
      <c r="Q38" s="1509"/>
      <c r="R38" s="1509"/>
      <c r="S38" s="1509"/>
      <c r="T38" s="1509"/>
      <c r="U38" s="1509"/>
      <c r="V38" s="1509"/>
      <c r="W38" s="1509"/>
      <c r="X38" s="1509"/>
      <c r="Y38" s="1509"/>
      <c r="Z38" s="1509"/>
      <c r="AA38" s="1509"/>
      <c r="AB38" s="1509"/>
      <c r="AC38" s="1509"/>
      <c r="AD38" s="1509"/>
      <c r="AE38" s="1509"/>
      <c r="AF38" s="1509"/>
      <c r="AG38" s="1509"/>
      <c r="AH38" s="1509"/>
      <c r="AI38" s="1509"/>
      <c r="AJ38" s="1509"/>
      <c r="AK38" s="1509"/>
      <c r="AL38" s="1509"/>
      <c r="AM38" s="1509"/>
      <c r="AN38" s="1509"/>
      <c r="AO38" s="1509"/>
      <c r="AP38" s="1509"/>
      <c r="AQ38" s="1509"/>
      <c r="AR38" s="1509"/>
      <c r="AS38" s="1509"/>
      <c r="AT38" s="1509"/>
      <c r="AU38" s="1509"/>
      <c r="AV38" s="1509"/>
      <c r="AW38" s="1509"/>
      <c r="AX38" s="1509"/>
      <c r="AY38" s="1509"/>
      <c r="AZ38" s="1509"/>
      <c r="BA38" s="1509"/>
    </row>
    <row r="39" spans="3:53">
      <c r="C39" s="1509"/>
      <c r="D39" s="1509"/>
      <c r="E39" s="1509"/>
      <c r="F39" s="1509"/>
      <c r="G39" s="1509"/>
      <c r="H39" s="1509"/>
      <c r="I39" s="1509"/>
      <c r="J39" s="1509"/>
      <c r="K39" s="1509"/>
      <c r="L39" s="1509"/>
      <c r="M39" s="1509"/>
      <c r="N39" s="1509"/>
      <c r="O39" s="1509"/>
      <c r="P39" s="1509"/>
      <c r="Q39" s="1509"/>
      <c r="R39" s="1509"/>
      <c r="S39" s="1509"/>
      <c r="T39" s="1509"/>
      <c r="U39" s="1509"/>
      <c r="V39" s="1509"/>
      <c r="W39" s="1509"/>
      <c r="X39" s="1509"/>
      <c r="Y39" s="1509"/>
      <c r="Z39" s="1509"/>
      <c r="AA39" s="1509"/>
      <c r="AB39" s="1509"/>
      <c r="AC39" s="1509"/>
      <c r="AD39" s="1509"/>
      <c r="AE39" s="1509"/>
      <c r="AF39" s="1509"/>
      <c r="AG39" s="1509"/>
      <c r="AH39" s="1509"/>
      <c r="AI39" s="1509"/>
      <c r="AJ39" s="1509"/>
      <c r="AK39" s="1509"/>
      <c r="AL39" s="1509"/>
      <c r="AM39" s="1509"/>
      <c r="AN39" s="1509"/>
      <c r="AO39" s="1509"/>
      <c r="AP39" s="1509"/>
      <c r="AQ39" s="1509"/>
      <c r="AR39" s="1509"/>
      <c r="AS39" s="1509"/>
      <c r="AT39" s="1509"/>
      <c r="AU39" s="1509"/>
      <c r="AV39" s="1509"/>
      <c r="AW39" s="1509"/>
      <c r="AX39" s="1509"/>
      <c r="AY39" s="1509"/>
      <c r="AZ39" s="1509"/>
      <c r="BA39" s="1509"/>
    </row>
    <row r="40" spans="3:53">
      <c r="C40" s="1509"/>
      <c r="D40" s="1509"/>
      <c r="E40" s="1509"/>
      <c r="F40" s="1509"/>
      <c r="G40" s="1509"/>
      <c r="H40" s="1509"/>
      <c r="I40" s="1509"/>
      <c r="J40" s="1509"/>
      <c r="K40" s="1509"/>
      <c r="L40" s="1509"/>
      <c r="M40" s="1509"/>
      <c r="N40" s="1509"/>
      <c r="O40" s="1509"/>
      <c r="P40" s="1509"/>
      <c r="Q40" s="1509"/>
      <c r="R40" s="1509"/>
      <c r="S40" s="1509"/>
      <c r="T40" s="1509"/>
      <c r="U40" s="1509"/>
      <c r="V40" s="1509"/>
      <c r="W40" s="1509"/>
      <c r="X40" s="1509"/>
      <c r="Y40" s="1509"/>
      <c r="Z40" s="1509"/>
      <c r="AA40" s="1509"/>
      <c r="AB40" s="1509"/>
      <c r="AC40" s="1509"/>
      <c r="AD40" s="1509"/>
      <c r="AE40" s="1509"/>
      <c r="AF40" s="1509"/>
      <c r="AG40" s="1509"/>
      <c r="AH40" s="1509"/>
      <c r="AI40" s="1509"/>
      <c r="AJ40" s="1509"/>
      <c r="AK40" s="1509"/>
      <c r="AL40" s="1509"/>
      <c r="AM40" s="1509"/>
      <c r="AN40" s="1509"/>
      <c r="AO40" s="1509"/>
      <c r="AP40" s="1509"/>
      <c r="AQ40" s="1509"/>
      <c r="AR40" s="1509"/>
      <c r="AS40" s="1509"/>
      <c r="AT40" s="1509"/>
      <c r="AU40" s="1509"/>
      <c r="AV40" s="1509"/>
      <c r="AW40" s="1509"/>
      <c r="AX40" s="1509"/>
      <c r="AY40" s="1509"/>
      <c r="AZ40" s="1509"/>
      <c r="BA40" s="1509"/>
    </row>
    <row r="41" spans="3:53">
      <c r="C41" s="1509"/>
      <c r="D41" s="1509"/>
      <c r="E41" s="1509"/>
      <c r="F41" s="1509"/>
      <c r="G41" s="1509"/>
      <c r="H41" s="1509"/>
      <c r="I41" s="1509"/>
      <c r="J41" s="1509"/>
      <c r="K41" s="1509"/>
      <c r="L41" s="1509"/>
      <c r="M41" s="1509"/>
      <c r="N41" s="1509"/>
      <c r="O41" s="1509"/>
      <c r="P41" s="1509"/>
      <c r="Q41" s="1509"/>
      <c r="R41" s="1509"/>
      <c r="S41" s="1509"/>
      <c r="T41" s="1509"/>
      <c r="U41" s="1509"/>
      <c r="V41" s="1509"/>
      <c r="W41" s="1509"/>
      <c r="X41" s="1509"/>
      <c r="Y41" s="1509"/>
      <c r="Z41" s="1509"/>
      <c r="AA41" s="1509"/>
      <c r="AB41" s="1509"/>
      <c r="AC41" s="1509"/>
      <c r="AD41" s="1509"/>
      <c r="AE41" s="1509"/>
      <c r="AF41" s="1509"/>
      <c r="AG41" s="1509"/>
      <c r="AH41" s="1509"/>
      <c r="AI41" s="1509"/>
      <c r="AJ41" s="1509"/>
      <c r="AK41" s="1509"/>
      <c r="AL41" s="1509"/>
      <c r="AM41" s="1509"/>
      <c r="AN41" s="1509"/>
      <c r="AO41" s="1509"/>
      <c r="AP41" s="1509"/>
      <c r="AQ41" s="1509"/>
      <c r="AR41" s="1509"/>
      <c r="AS41" s="1509"/>
      <c r="AT41" s="1509"/>
      <c r="AU41" s="1509"/>
      <c r="AV41" s="1509"/>
      <c r="AW41" s="1509"/>
      <c r="AX41" s="1509"/>
      <c r="AY41" s="1509"/>
      <c r="AZ41" s="1509"/>
      <c r="BA41" s="1509"/>
    </row>
    <row r="42" spans="3:53">
      <c r="C42" s="1509"/>
      <c r="D42" s="1509"/>
      <c r="E42" s="1509"/>
      <c r="F42" s="1509"/>
      <c r="G42" s="1509"/>
      <c r="H42" s="1509"/>
      <c r="I42" s="1509"/>
      <c r="J42" s="1509"/>
      <c r="K42" s="1509"/>
      <c r="L42" s="1509"/>
      <c r="M42" s="1509"/>
      <c r="N42" s="1509"/>
      <c r="O42" s="1509"/>
      <c r="P42" s="1509"/>
      <c r="Q42" s="1509"/>
      <c r="R42" s="1509"/>
      <c r="S42" s="1509"/>
      <c r="T42" s="1509"/>
      <c r="U42" s="1509"/>
      <c r="V42" s="1509"/>
      <c r="W42" s="1509"/>
      <c r="X42" s="1509"/>
      <c r="Y42" s="1509"/>
      <c r="Z42" s="1509"/>
      <c r="AA42" s="1509"/>
      <c r="AB42" s="1509"/>
      <c r="AC42" s="1509"/>
      <c r="AD42" s="1509"/>
      <c r="AE42" s="1509"/>
      <c r="AF42" s="1509"/>
      <c r="AG42" s="1509"/>
      <c r="AH42" s="1509"/>
      <c r="AI42" s="1509"/>
      <c r="AJ42" s="1509"/>
      <c r="AK42" s="1509"/>
      <c r="AL42" s="1509"/>
      <c r="AM42" s="1509"/>
      <c r="AN42" s="1509"/>
      <c r="AO42" s="1509"/>
      <c r="AP42" s="1509"/>
      <c r="AQ42" s="1509"/>
      <c r="AR42" s="1509"/>
      <c r="AS42" s="1509"/>
      <c r="AT42" s="1509"/>
      <c r="AU42" s="1509"/>
      <c r="AV42" s="1509"/>
      <c r="AW42" s="1509"/>
      <c r="AX42" s="1509"/>
      <c r="AY42" s="1509"/>
      <c r="AZ42" s="1509"/>
      <c r="BA42" s="1509"/>
    </row>
    <row r="43" spans="3:53">
      <c r="C43" s="1509"/>
      <c r="D43" s="1509"/>
      <c r="E43" s="1509"/>
      <c r="F43" s="1509"/>
      <c r="G43" s="1509"/>
      <c r="H43" s="1509"/>
      <c r="I43" s="1509"/>
      <c r="J43" s="1509"/>
      <c r="K43" s="1509"/>
      <c r="L43" s="1509"/>
      <c r="M43" s="1509"/>
      <c r="N43" s="1509"/>
      <c r="O43" s="1509"/>
      <c r="P43" s="1509"/>
      <c r="Q43" s="1509"/>
      <c r="R43" s="1509"/>
      <c r="S43" s="1509"/>
      <c r="T43" s="1509"/>
      <c r="U43" s="1509"/>
      <c r="V43" s="1509"/>
      <c r="W43" s="1509"/>
      <c r="X43" s="1509"/>
      <c r="Y43" s="1509"/>
      <c r="Z43" s="1509"/>
      <c r="AA43" s="1509"/>
      <c r="AB43" s="1509"/>
      <c r="AC43" s="1509"/>
      <c r="AD43" s="1509"/>
      <c r="AE43" s="1509"/>
      <c r="AF43" s="1509"/>
      <c r="AG43" s="1509"/>
      <c r="AH43" s="1509"/>
      <c r="AI43" s="1509"/>
      <c r="AJ43" s="1509"/>
      <c r="AK43" s="1509"/>
      <c r="AL43" s="1509"/>
      <c r="AM43" s="1509"/>
      <c r="AN43" s="1509"/>
      <c r="AO43" s="1509"/>
      <c r="AP43" s="1509"/>
      <c r="AQ43" s="1509"/>
      <c r="AR43" s="1509"/>
      <c r="AS43" s="1509"/>
      <c r="AT43" s="1509"/>
      <c r="AU43" s="1509"/>
      <c r="AV43" s="1509"/>
      <c r="AW43" s="1509"/>
      <c r="AX43" s="1509"/>
      <c r="AY43" s="1509"/>
      <c r="AZ43" s="1509"/>
      <c r="BA43" s="1509"/>
    </row>
    <row r="44" spans="3:53">
      <c r="C44" s="1509"/>
      <c r="D44" s="1509"/>
      <c r="E44" s="1509"/>
      <c r="F44" s="1509"/>
      <c r="G44" s="1509"/>
      <c r="H44" s="1509"/>
      <c r="I44" s="1509"/>
      <c r="J44" s="1509"/>
      <c r="K44" s="1509"/>
      <c r="L44" s="1509"/>
      <c r="M44" s="1509"/>
      <c r="N44" s="1509"/>
      <c r="O44" s="1509"/>
      <c r="P44" s="1509"/>
      <c r="Q44" s="1509"/>
      <c r="R44" s="1509"/>
      <c r="S44" s="1509"/>
      <c r="T44" s="1509"/>
      <c r="U44" s="1509"/>
      <c r="V44" s="1509"/>
      <c r="W44" s="1509"/>
      <c r="X44" s="1509"/>
      <c r="Y44" s="1509"/>
      <c r="Z44" s="1509"/>
      <c r="AA44" s="1509"/>
      <c r="AB44" s="1509"/>
      <c r="AC44" s="1509"/>
      <c r="AD44" s="1509"/>
      <c r="AE44" s="1509"/>
      <c r="AF44" s="1509"/>
      <c r="AG44" s="1509"/>
      <c r="AH44" s="1509"/>
      <c r="AI44" s="1509"/>
      <c r="AJ44" s="1509"/>
      <c r="AK44" s="1509"/>
      <c r="AL44" s="1509"/>
      <c r="AM44" s="1509"/>
      <c r="AN44" s="1509"/>
      <c r="AO44" s="1509"/>
      <c r="AP44" s="1509"/>
      <c r="AQ44" s="1509"/>
      <c r="AR44" s="1509"/>
      <c r="AS44" s="1509"/>
      <c r="AT44" s="1509"/>
      <c r="AU44" s="1509"/>
      <c r="AV44" s="1509"/>
      <c r="AW44" s="1509"/>
      <c r="AX44" s="1509"/>
      <c r="AY44" s="1509"/>
      <c r="AZ44" s="1509"/>
      <c r="BA44" s="1509"/>
    </row>
    <row r="45" spans="3:53">
      <c r="C45" s="1509"/>
      <c r="D45" s="1509"/>
      <c r="E45" s="1509"/>
      <c r="F45" s="1509"/>
      <c r="G45" s="1509"/>
      <c r="H45" s="1509"/>
      <c r="I45" s="1509"/>
      <c r="J45" s="1509"/>
      <c r="K45" s="1509"/>
      <c r="L45" s="1509"/>
      <c r="M45" s="1509"/>
      <c r="N45" s="1509"/>
      <c r="O45" s="1509"/>
      <c r="P45" s="1509"/>
      <c r="Q45" s="1509"/>
      <c r="R45" s="1509"/>
      <c r="S45" s="1509"/>
      <c r="T45" s="1509"/>
      <c r="U45" s="1509"/>
      <c r="V45" s="1509"/>
      <c r="W45" s="1509"/>
      <c r="X45" s="1509"/>
      <c r="Y45" s="1509"/>
      <c r="Z45" s="1509"/>
      <c r="AA45" s="1509"/>
      <c r="AB45" s="1509"/>
      <c r="AC45" s="1509"/>
      <c r="AD45" s="1509"/>
      <c r="AE45" s="1509"/>
      <c r="AF45" s="1509"/>
      <c r="AG45" s="1509"/>
      <c r="AH45" s="1509"/>
      <c r="AI45" s="1509"/>
      <c r="AJ45" s="1509"/>
      <c r="AK45" s="1509"/>
      <c r="AL45" s="1509"/>
      <c r="AM45" s="1509"/>
      <c r="AN45" s="1509"/>
      <c r="AO45" s="1509"/>
      <c r="AP45" s="1509"/>
      <c r="AQ45" s="1509"/>
      <c r="AR45" s="1509"/>
      <c r="AS45" s="1509"/>
      <c r="AT45" s="1509"/>
      <c r="AU45" s="1509"/>
      <c r="AV45" s="1509"/>
      <c r="AW45" s="1509"/>
      <c r="AX45" s="1509"/>
      <c r="AY45" s="1509"/>
      <c r="AZ45" s="1509"/>
      <c r="BA45" s="1509"/>
    </row>
    <row r="46" spans="3:53">
      <c r="C46" s="1509"/>
      <c r="D46" s="1509"/>
      <c r="E46" s="1509"/>
      <c r="F46" s="1509"/>
      <c r="G46" s="1509"/>
      <c r="H46" s="1509"/>
      <c r="I46" s="1509"/>
      <c r="J46" s="1509"/>
      <c r="K46" s="1509"/>
      <c r="L46" s="1509"/>
      <c r="M46" s="1509"/>
      <c r="N46" s="1509"/>
      <c r="O46" s="1509"/>
      <c r="P46" s="1509"/>
      <c r="Q46" s="1509"/>
      <c r="R46" s="1509"/>
      <c r="S46" s="1509"/>
      <c r="T46" s="1509"/>
      <c r="U46" s="1509"/>
      <c r="V46" s="1509"/>
      <c r="W46" s="1509"/>
      <c r="X46" s="1509"/>
      <c r="Y46" s="1509"/>
      <c r="Z46" s="1509"/>
      <c r="AA46" s="1509"/>
      <c r="AB46" s="1509"/>
      <c r="AC46" s="1509"/>
      <c r="AD46" s="1509"/>
      <c r="AE46" s="1509"/>
      <c r="AF46" s="1509"/>
      <c r="AG46" s="1509"/>
      <c r="AH46" s="1509"/>
      <c r="AI46" s="1509"/>
      <c r="AJ46" s="1509"/>
      <c r="AK46" s="1509"/>
      <c r="AL46" s="1509"/>
      <c r="AM46" s="1509"/>
      <c r="AN46" s="1509"/>
      <c r="AO46" s="1509"/>
      <c r="AP46" s="1509"/>
      <c r="AQ46" s="1509"/>
      <c r="AR46" s="1509"/>
      <c r="AS46" s="1509"/>
      <c r="AT46" s="1509"/>
      <c r="AU46" s="1509"/>
      <c r="AV46" s="1509"/>
      <c r="AW46" s="1509"/>
      <c r="AX46" s="1509"/>
      <c r="AY46" s="1509"/>
      <c r="AZ46" s="1509"/>
      <c r="BA46" s="1509"/>
    </row>
    <row r="47" spans="3:53">
      <c r="C47" s="1509"/>
      <c r="D47" s="1509"/>
      <c r="E47" s="1509"/>
      <c r="F47" s="1509"/>
      <c r="G47" s="1509"/>
      <c r="H47" s="1509"/>
      <c r="I47" s="1509"/>
      <c r="J47" s="1509"/>
      <c r="K47" s="1509"/>
      <c r="L47" s="1509"/>
      <c r="M47" s="1509"/>
      <c r="N47" s="1509"/>
      <c r="O47" s="1509"/>
      <c r="P47" s="1509"/>
      <c r="Q47" s="1509"/>
      <c r="R47" s="1509"/>
      <c r="S47" s="1509"/>
      <c r="T47" s="1509"/>
      <c r="U47" s="1509"/>
      <c r="V47" s="1509"/>
      <c r="W47" s="1509"/>
      <c r="X47" s="1509"/>
      <c r="Y47" s="1509"/>
      <c r="Z47" s="1509"/>
      <c r="AA47" s="1509"/>
      <c r="AB47" s="1509"/>
      <c r="AC47" s="1509"/>
      <c r="AD47" s="1509"/>
      <c r="AE47" s="1509"/>
      <c r="AF47" s="1509"/>
      <c r="AG47" s="1509"/>
      <c r="AH47" s="1509"/>
      <c r="AI47" s="1509"/>
      <c r="AJ47" s="1509"/>
      <c r="AK47" s="1509"/>
      <c r="AL47" s="1509"/>
      <c r="AM47" s="1509"/>
      <c r="AN47" s="1509"/>
      <c r="AO47" s="1509"/>
      <c r="AP47" s="1509"/>
      <c r="AQ47" s="1509"/>
      <c r="AR47" s="1509"/>
      <c r="AS47" s="1509"/>
      <c r="AT47" s="1509"/>
      <c r="AU47" s="1509"/>
      <c r="AV47" s="1509"/>
      <c r="AW47" s="1509"/>
      <c r="AX47" s="1509"/>
      <c r="AY47" s="1509"/>
      <c r="AZ47" s="1509"/>
      <c r="BA47" s="1509"/>
    </row>
    <row r="48" spans="3:53">
      <c r="C48" s="1509"/>
      <c r="D48" s="1509"/>
      <c r="E48" s="1509"/>
      <c r="F48" s="1509"/>
      <c r="G48" s="1509"/>
      <c r="H48" s="1509"/>
      <c r="I48" s="1509"/>
      <c r="J48" s="1509"/>
      <c r="K48" s="1509"/>
      <c r="L48" s="1509"/>
      <c r="M48" s="1509"/>
      <c r="N48" s="1509"/>
      <c r="O48" s="1509"/>
      <c r="P48" s="1509"/>
      <c r="Q48" s="1509"/>
      <c r="R48" s="1509"/>
      <c r="S48" s="1509"/>
      <c r="T48" s="1509"/>
      <c r="U48" s="1509"/>
      <c r="V48" s="1509"/>
      <c r="W48" s="1509"/>
      <c r="X48" s="1509"/>
      <c r="Y48" s="1509"/>
      <c r="Z48" s="1509"/>
      <c r="AA48" s="1509"/>
      <c r="AB48" s="1509"/>
      <c r="AC48" s="1509"/>
      <c r="AD48" s="1509"/>
      <c r="AE48" s="1509"/>
      <c r="AF48" s="1509"/>
      <c r="AG48" s="1509"/>
      <c r="AH48" s="1509"/>
      <c r="AI48" s="1509"/>
      <c r="AJ48" s="1509"/>
      <c r="AK48" s="1509"/>
      <c r="AL48" s="1509"/>
      <c r="AM48" s="1509"/>
      <c r="AN48" s="1509"/>
      <c r="AO48" s="1509"/>
      <c r="AP48" s="1509"/>
      <c r="AQ48" s="1509"/>
      <c r="AR48" s="1509"/>
      <c r="AS48" s="1509"/>
      <c r="AT48" s="1509"/>
      <c r="AU48" s="1509"/>
      <c r="AV48" s="1509"/>
      <c r="AW48" s="1509"/>
      <c r="AX48" s="1509"/>
      <c r="AY48" s="1509"/>
      <c r="AZ48" s="1509"/>
      <c r="BA48" s="1509"/>
    </row>
    <row r="49" spans="3:53">
      <c r="C49" s="1509"/>
      <c r="D49" s="1509"/>
      <c r="E49" s="1509"/>
      <c r="F49" s="1509"/>
      <c r="G49" s="1509"/>
      <c r="H49" s="1509"/>
      <c r="I49" s="1509"/>
      <c r="J49" s="1509"/>
      <c r="K49" s="1509"/>
      <c r="L49" s="1509"/>
      <c r="M49" s="1509"/>
      <c r="N49" s="1509"/>
      <c r="O49" s="1509"/>
      <c r="P49" s="1509"/>
      <c r="Q49" s="1509"/>
      <c r="R49" s="1509"/>
      <c r="S49" s="1509"/>
      <c r="T49" s="1509"/>
      <c r="U49" s="1509"/>
      <c r="V49" s="1509"/>
      <c r="W49" s="1509"/>
      <c r="X49" s="1509"/>
      <c r="Y49" s="1509"/>
      <c r="Z49" s="1509"/>
      <c r="AA49" s="1509"/>
      <c r="AB49" s="1509"/>
      <c r="AC49" s="1509"/>
      <c r="AD49" s="1509"/>
      <c r="AE49" s="1509"/>
      <c r="AF49" s="1509"/>
      <c r="AG49" s="1509"/>
      <c r="AH49" s="1509"/>
      <c r="AI49" s="1509"/>
      <c r="AJ49" s="1509"/>
      <c r="AK49" s="1509"/>
      <c r="AL49" s="1509"/>
      <c r="AM49" s="1509"/>
      <c r="AN49" s="1509"/>
      <c r="AO49" s="1509"/>
      <c r="AP49" s="1509"/>
      <c r="AQ49" s="1509"/>
      <c r="AR49" s="1509"/>
      <c r="AS49" s="1509"/>
      <c r="AT49" s="1509"/>
      <c r="AU49" s="1509"/>
      <c r="AV49" s="1509"/>
      <c r="AW49" s="1509"/>
      <c r="AX49" s="1509"/>
      <c r="AY49" s="1509"/>
      <c r="AZ49" s="1509"/>
      <c r="BA49" s="1509"/>
    </row>
    <row r="50" spans="3:53">
      <c r="C50" s="1509"/>
      <c r="D50" s="1509"/>
      <c r="E50" s="1509"/>
      <c r="F50" s="1509"/>
      <c r="G50" s="1509"/>
      <c r="H50" s="1509"/>
      <c r="I50" s="1509"/>
      <c r="J50" s="1509"/>
      <c r="K50" s="1509"/>
      <c r="L50" s="1509"/>
      <c r="M50" s="1509"/>
      <c r="N50" s="1509"/>
      <c r="O50" s="1509"/>
      <c r="P50" s="1509"/>
      <c r="Q50" s="1509"/>
      <c r="R50" s="1509"/>
      <c r="S50" s="1509"/>
      <c r="T50" s="1509"/>
      <c r="U50" s="1509"/>
      <c r="V50" s="1509"/>
      <c r="W50" s="1509"/>
      <c r="X50" s="1509"/>
      <c r="Y50" s="1509"/>
      <c r="Z50" s="1509"/>
      <c r="AA50" s="1509"/>
      <c r="AB50" s="1509"/>
      <c r="AC50" s="1509"/>
      <c r="AD50" s="1509"/>
      <c r="AE50" s="1509"/>
      <c r="AF50" s="1509"/>
      <c r="AG50" s="1509"/>
      <c r="AH50" s="1509"/>
      <c r="AI50" s="1509"/>
      <c r="AJ50" s="1509"/>
      <c r="AK50" s="1509"/>
      <c r="AL50" s="1509"/>
      <c r="AM50" s="1509"/>
      <c r="AN50" s="1509"/>
      <c r="AO50" s="1509"/>
      <c r="AP50" s="1509"/>
      <c r="AQ50" s="1509"/>
      <c r="AR50" s="1509"/>
      <c r="AS50" s="1509"/>
      <c r="AT50" s="1509"/>
      <c r="AU50" s="1509"/>
      <c r="AV50" s="1509"/>
      <c r="AW50" s="1509"/>
      <c r="AX50" s="1509"/>
      <c r="AY50" s="1509"/>
      <c r="AZ50" s="1509"/>
      <c r="BA50" s="1509"/>
    </row>
  </sheetData>
  <mergeCells count="2">
    <mergeCell ref="C12:F14"/>
    <mergeCell ref="H12:K14"/>
  </mergeCell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BK57"/>
  <sheetViews>
    <sheetView workbookViewId="0"/>
  </sheetViews>
  <sheetFormatPr baseColWidth="10" defaultColWidth="11.42578125" defaultRowHeight="15"/>
  <cols>
    <col min="1" max="1" width="11.42578125" style="1508"/>
    <col min="2" max="2" width="28" style="1508" customWidth="1"/>
    <col min="3" max="16384" width="11.42578125" style="1508"/>
  </cols>
  <sheetData>
    <row r="1" spans="1:63" s="1384" customFormat="1" ht="15.75">
      <c r="A1" s="1495" t="s">
        <v>170</v>
      </c>
    </row>
    <row r="2" spans="1:63" s="1384" customFormat="1" ht="15.75" thickBot="1"/>
    <row r="3" spans="1:63" s="1496" customFormat="1" ht="16.5" thickBot="1">
      <c r="B3" s="1497" t="s">
        <v>165</v>
      </c>
      <c r="C3" s="1498">
        <v>1940</v>
      </c>
      <c r="D3" s="1498">
        <v>1941</v>
      </c>
      <c r="E3" s="1498">
        <v>1942</v>
      </c>
      <c r="F3" s="1498">
        <v>1943</v>
      </c>
      <c r="G3" s="1498">
        <v>1944</v>
      </c>
      <c r="H3" s="1498">
        <v>1945</v>
      </c>
      <c r="I3" s="1498">
        <v>1946</v>
      </c>
      <c r="J3" s="1498">
        <v>1947</v>
      </c>
      <c r="K3" s="1498">
        <v>1948</v>
      </c>
      <c r="L3" s="1498">
        <v>1949</v>
      </c>
      <c r="M3" s="1498">
        <v>1950</v>
      </c>
      <c r="N3" s="1498">
        <v>1951</v>
      </c>
      <c r="O3" s="1498">
        <v>1952</v>
      </c>
      <c r="P3" s="1498">
        <v>1953</v>
      </c>
      <c r="Q3" s="1498">
        <v>1954</v>
      </c>
      <c r="R3" s="1498">
        <v>1955</v>
      </c>
      <c r="S3" s="1498">
        <v>1956</v>
      </c>
      <c r="T3" s="1498">
        <v>1957</v>
      </c>
      <c r="U3" s="1498">
        <v>1958</v>
      </c>
      <c r="V3" s="1498">
        <v>1959</v>
      </c>
      <c r="W3" s="1498">
        <v>1960</v>
      </c>
      <c r="X3" s="1498">
        <v>1961</v>
      </c>
      <c r="Y3" s="1498">
        <v>1962</v>
      </c>
      <c r="Z3" s="1498">
        <v>1963</v>
      </c>
      <c r="AA3" s="1498">
        <v>1964</v>
      </c>
      <c r="AB3" s="1498">
        <v>1965</v>
      </c>
      <c r="AC3" s="1498">
        <v>1966</v>
      </c>
      <c r="AD3" s="1498">
        <v>1967</v>
      </c>
      <c r="AE3" s="1498">
        <v>1968</v>
      </c>
      <c r="AF3" s="1498">
        <v>1969</v>
      </c>
      <c r="AG3" s="1498">
        <v>1970</v>
      </c>
      <c r="AH3" s="1498">
        <v>1971</v>
      </c>
      <c r="AI3" s="1498">
        <v>1972</v>
      </c>
      <c r="AJ3" s="1498">
        <v>1973</v>
      </c>
      <c r="AK3" s="1498">
        <v>1974</v>
      </c>
      <c r="AL3" s="1498">
        <v>1975</v>
      </c>
      <c r="AM3" s="1498">
        <v>1976</v>
      </c>
      <c r="AN3" s="1498">
        <v>1977</v>
      </c>
      <c r="AO3" s="1498">
        <v>1978</v>
      </c>
      <c r="AP3" s="1498">
        <v>1979</v>
      </c>
      <c r="AQ3" s="1498">
        <v>1980</v>
      </c>
      <c r="AR3" s="1498">
        <v>1981</v>
      </c>
      <c r="AS3" s="1498">
        <v>1982</v>
      </c>
      <c r="AT3" s="1498">
        <v>1983</v>
      </c>
      <c r="AU3" s="1498">
        <v>1984</v>
      </c>
      <c r="AV3" s="1498">
        <v>1985</v>
      </c>
      <c r="AW3" s="1498">
        <v>1986</v>
      </c>
      <c r="AX3" s="1498">
        <v>1987</v>
      </c>
      <c r="AY3" s="1498">
        <v>1988</v>
      </c>
      <c r="AZ3" s="1498">
        <v>1989</v>
      </c>
      <c r="BA3" s="1498">
        <v>1990</v>
      </c>
      <c r="BB3" s="1498">
        <v>1991</v>
      </c>
      <c r="BC3" s="1498">
        <v>1992</v>
      </c>
      <c r="BD3" s="1498">
        <v>1993</v>
      </c>
      <c r="BE3" s="1498">
        <v>1994</v>
      </c>
      <c r="BF3" s="1498">
        <v>1995</v>
      </c>
      <c r="BG3" s="1498">
        <v>1996</v>
      </c>
      <c r="BH3" s="1498">
        <v>1997</v>
      </c>
      <c r="BI3" s="1498">
        <v>1998</v>
      </c>
      <c r="BJ3" s="1498">
        <v>1999</v>
      </c>
      <c r="BK3" s="1499">
        <v>2000</v>
      </c>
    </row>
    <row r="4" spans="1:63" s="1500" customFormat="1" ht="15.75">
      <c r="B4" s="1501" t="s">
        <v>166</v>
      </c>
      <c r="C4" s="1510">
        <v>0.49872095177778625</v>
      </c>
      <c r="D4" s="1510">
        <v>0.49795924974361849</v>
      </c>
      <c r="E4" s="1510">
        <v>0.49742498761072074</v>
      </c>
      <c r="F4" s="1510">
        <v>0.49715216772903759</v>
      </c>
      <c r="G4" s="1510">
        <v>0.4967791650624383</v>
      </c>
      <c r="H4" s="1510">
        <v>0.49627630972260645</v>
      </c>
      <c r="I4" s="1510">
        <v>0.49577465444950364</v>
      </c>
      <c r="J4" s="1510">
        <v>0.49489715627113284</v>
      </c>
      <c r="K4" s="1510">
        <v>0.49389921122177116</v>
      </c>
      <c r="L4" s="1510">
        <v>0.49319233727442746</v>
      </c>
      <c r="M4" s="1510">
        <v>0.49217494409834495</v>
      </c>
      <c r="N4" s="1510">
        <v>0.49058520159404279</v>
      </c>
      <c r="O4" s="1510">
        <v>0.48887662633279994</v>
      </c>
      <c r="P4" s="1510">
        <v>0.48718686971939645</v>
      </c>
      <c r="Q4" s="1510">
        <v>0.48513757909501459</v>
      </c>
      <c r="R4" s="1510">
        <v>0.4832264725536729</v>
      </c>
      <c r="S4" s="1510">
        <v>0.48122096894835209</v>
      </c>
      <c r="T4" s="1510">
        <v>0.47896776574361932</v>
      </c>
      <c r="U4" s="1510">
        <v>0.47673333322897321</v>
      </c>
      <c r="V4" s="1510">
        <v>0.4746598227083248</v>
      </c>
      <c r="W4" s="1510">
        <v>0.47260405835045038</v>
      </c>
      <c r="X4" s="1510">
        <v>0.47340221784792541</v>
      </c>
      <c r="Y4" s="1510">
        <v>0.47420670913924018</v>
      </c>
      <c r="Z4" s="1510">
        <v>0.47382376042526259</v>
      </c>
      <c r="AA4" s="1510">
        <v>0.47627183327603573</v>
      </c>
      <c r="AB4" s="1510">
        <v>0.47309029101648453</v>
      </c>
      <c r="AC4" s="1510">
        <v>0.46992982327417315</v>
      </c>
      <c r="AD4" s="1510">
        <v>0.47361238654771703</v>
      </c>
      <c r="AE4" s="1510">
        <v>0.47449127872225938</v>
      </c>
      <c r="AF4" s="1510">
        <v>0.47258158226299951</v>
      </c>
      <c r="AG4" s="1510">
        <v>0.47626721411178563</v>
      </c>
      <c r="AH4" s="1510">
        <v>0.47632873202142628</v>
      </c>
      <c r="AI4" s="1510">
        <v>0.47361889777967409</v>
      </c>
      <c r="AJ4" s="1510">
        <v>0.47370267623747431</v>
      </c>
      <c r="AK4" s="1510">
        <v>0.47102414391305358</v>
      </c>
      <c r="AL4" s="1510">
        <v>0.47262336670910604</v>
      </c>
      <c r="AM4" s="1510">
        <v>0.47146421081828221</v>
      </c>
      <c r="AN4" s="1510">
        <v>0.47031738267330159</v>
      </c>
      <c r="AO4" s="1510">
        <v>0.47193579238498989</v>
      </c>
      <c r="AP4" s="1510">
        <v>0.47120047678506438</v>
      </c>
      <c r="AQ4" s="1510">
        <v>0.4704757890871098</v>
      </c>
      <c r="AR4" s="1510">
        <v>0.4697615704032766</v>
      </c>
      <c r="AS4" s="1510">
        <v>0.46905766231738116</v>
      </c>
      <c r="AT4" s="1510">
        <v>0.4683639069958086</v>
      </c>
      <c r="AU4" s="1510">
        <v>0.467680147291679</v>
      </c>
      <c r="AV4" s="1510">
        <v>0.4670062268425223</v>
      </c>
      <c r="AW4" s="1510">
        <v>0.4663419901617093</v>
      </c>
      <c r="AX4" s="1510">
        <v>0.46568728272387422</v>
      </c>
      <c r="AY4" s="1510">
        <v>0.46504195104456969</v>
      </c>
      <c r="AZ4" s="1510">
        <v>0.46440584275438435</v>
      </c>
      <c r="BA4" s="1510">
        <v>0.46377880666775301</v>
      </c>
      <c r="BB4" s="1510">
        <v>0.46316069284668143</v>
      </c>
      <c r="BC4" s="1510">
        <v>0.46255135265960479</v>
      </c>
      <c r="BD4" s="1510">
        <v>0.46195063883559306</v>
      </c>
      <c r="BE4" s="1510">
        <v>0.45866701357901513</v>
      </c>
      <c r="BF4" s="1510">
        <v>0.45808652259288696</v>
      </c>
      <c r="BG4" s="1510">
        <v>0.45751417700141694</v>
      </c>
      <c r="BH4" s="1510">
        <v>0.45694983625706637</v>
      </c>
      <c r="BI4" s="1510">
        <v>0.45639336137207859</v>
      </c>
      <c r="BJ4" s="1510">
        <v>0.45584461494875145</v>
      </c>
      <c r="BK4" s="1511">
        <v>0.45530346120640824</v>
      </c>
    </row>
    <row r="5" spans="1:63" s="1500" customFormat="1" ht="15.75">
      <c r="B5" s="1512" t="s">
        <v>167</v>
      </c>
      <c r="C5" s="1513">
        <v>0.50157117271161322</v>
      </c>
      <c r="D5" s="1513">
        <v>0.50109307128813574</v>
      </c>
      <c r="E5" s="1513">
        <v>0.50061577300793725</v>
      </c>
      <c r="F5" s="1513">
        <v>0.50038300053611773</v>
      </c>
      <c r="G5" s="1513">
        <v>0.50003823813797688</v>
      </c>
      <c r="H5" s="1513">
        <v>0.49955144459217427</v>
      </c>
      <c r="I5" s="1513">
        <v>0.49906626533207421</v>
      </c>
      <c r="J5" s="1513">
        <v>0.49819893320867004</v>
      </c>
      <c r="K5" s="1513">
        <v>0.49721282735885874</v>
      </c>
      <c r="L5" s="1513">
        <v>0.49651501294055461</v>
      </c>
      <c r="M5" s="1513">
        <v>0.49550977083381836</v>
      </c>
      <c r="N5" s="1513">
        <v>0.49392590982556223</v>
      </c>
      <c r="O5" s="1513">
        <v>0.49222428300238635</v>
      </c>
      <c r="P5" s="1513">
        <v>0.49054142296700337</v>
      </c>
      <c r="Q5" s="1513">
        <v>0.48868331156290973</v>
      </c>
      <c r="R5" s="1513">
        <v>0.48697246973982666</v>
      </c>
      <c r="S5" s="1513">
        <v>0.48517637710474532</v>
      </c>
      <c r="T5" s="1513">
        <v>0.48330978865871388</v>
      </c>
      <c r="U5" s="1513">
        <v>0.48145096338478943</v>
      </c>
      <c r="V5" s="1513">
        <v>0.47974375075598824</v>
      </c>
      <c r="W5" s="1513">
        <v>0.47804384654268794</v>
      </c>
      <c r="X5" s="1513">
        <v>0.47922247018591219</v>
      </c>
      <c r="Y5" s="1513">
        <v>0.48040154822747383</v>
      </c>
      <c r="Z5" s="1513">
        <v>0.48037083631958327</v>
      </c>
      <c r="AA5" s="1513">
        <v>0.4832046707215259</v>
      </c>
      <c r="AB5" s="1513">
        <v>0.48031935108414503</v>
      </c>
      <c r="AC5" s="1513">
        <v>0.47744388967594137</v>
      </c>
      <c r="AD5" s="1513">
        <v>0.48151430718411081</v>
      </c>
      <c r="AE5" s="1513">
        <v>0.48273055434396517</v>
      </c>
      <c r="AF5" s="1513">
        <v>0.48110229357024858</v>
      </c>
      <c r="AG5" s="1513">
        <v>0.48516464883024502</v>
      </c>
      <c r="AH5" s="1513">
        <v>0.48553091981796798</v>
      </c>
      <c r="AI5" s="1513">
        <v>0.48306401676503552</v>
      </c>
      <c r="AJ5" s="1513">
        <v>0.48343828254295695</v>
      </c>
      <c r="AK5" s="1513">
        <v>0.48098548186275697</v>
      </c>
      <c r="AL5" s="1513">
        <v>0.48289391726760311</v>
      </c>
      <c r="AM5" s="1513">
        <v>0.48197804401375116</v>
      </c>
      <c r="AN5" s="1513">
        <v>0.48106731563294441</v>
      </c>
      <c r="AO5" s="1513">
        <v>0.48297921225494145</v>
      </c>
      <c r="AP5" s="1513">
        <v>0.4824768030052714</v>
      </c>
      <c r="AQ5" s="1513">
        <v>0.48197861597550656</v>
      </c>
      <c r="AR5" s="1513">
        <v>0.48148462144902032</v>
      </c>
      <c r="AS5" s="1513">
        <v>0.48099478947484547</v>
      </c>
      <c r="AT5" s="1513">
        <v>0.48050908988500873</v>
      </c>
      <c r="AU5" s="1513">
        <v>0.48002749231140746</v>
      </c>
      <c r="AV5" s="1513">
        <v>0.47954996620223067</v>
      </c>
      <c r="AW5" s="1513">
        <v>0.4790764808379297</v>
      </c>
      <c r="AX5" s="1513">
        <v>0.47860700534674505</v>
      </c>
      <c r="AY5" s="1513">
        <v>0.47814150871979194</v>
      </c>
      <c r="AZ5" s="1513">
        <v>0.47767995982571376</v>
      </c>
      <c r="BA5" s="1513">
        <v>0.47722232742490572</v>
      </c>
      <c r="BB5" s="1513">
        <v>0.47676858018331686</v>
      </c>
      <c r="BC5" s="1513">
        <v>0.47631868668583616</v>
      </c>
      <c r="BD5" s="1513">
        <v>0.47587261544926873</v>
      </c>
      <c r="BE5" s="1513">
        <v>0.47265685264034107</v>
      </c>
      <c r="BF5" s="1513">
        <v>0.47222088943540758</v>
      </c>
      <c r="BG5" s="1513">
        <v>0.4717886320120625</v>
      </c>
      <c r="BH5" s="1513">
        <v>0.47136004892111344</v>
      </c>
      <c r="BI5" s="1513">
        <v>0.470935108704304</v>
      </c>
      <c r="BJ5" s="1513">
        <v>0.47051377990491011</v>
      </c>
      <c r="BK5" s="1514">
        <v>0.47009603107797521</v>
      </c>
    </row>
    <row r="6" spans="1:63" s="1500" customFormat="1" ht="16.5" thickBot="1">
      <c r="B6" s="1504" t="s">
        <v>168</v>
      </c>
      <c r="C6" s="1515">
        <v>0.49578276179097419</v>
      </c>
      <c r="D6" s="1515">
        <v>0.49473848903232426</v>
      </c>
      <c r="E6" s="1515">
        <v>0.49377428272878077</v>
      </c>
      <c r="F6" s="1515">
        <v>0.49304796752826324</v>
      </c>
      <c r="G6" s="1515">
        <v>0.49219349360418968</v>
      </c>
      <c r="H6" s="1515">
        <v>0.49118424856280413</v>
      </c>
      <c r="I6" s="1515">
        <v>0.4901645297764281</v>
      </c>
      <c r="J6" s="1515">
        <v>0.4887723733264312</v>
      </c>
      <c r="K6" s="1515">
        <v>0.48725248828831674</v>
      </c>
      <c r="L6" s="1515">
        <v>0.48602694063834323</v>
      </c>
      <c r="M6" s="1515">
        <v>0.48448368071388748</v>
      </c>
      <c r="N6" s="1515">
        <v>0.48238652803124321</v>
      </c>
      <c r="O6" s="1515">
        <v>0.48017235162939725</v>
      </c>
      <c r="P6" s="1515">
        <v>0.47798432238251626</v>
      </c>
      <c r="Q6" s="1515">
        <v>0.47552872759262299</v>
      </c>
      <c r="R6" s="1515">
        <v>0.47321738992653312</v>
      </c>
      <c r="S6" s="1515">
        <v>0.47081323454772717</v>
      </c>
      <c r="T6" s="1515">
        <v>0.46832081117525504</v>
      </c>
      <c r="U6" s="1515">
        <v>0.46585976938842255</v>
      </c>
      <c r="V6" s="1515">
        <v>0.46356848806884587</v>
      </c>
      <c r="W6" s="1515">
        <v>0.4613065381130918</v>
      </c>
      <c r="X6" s="1515">
        <v>0.46184039848766856</v>
      </c>
      <c r="Y6" s="1515">
        <v>0.46238877463692862</v>
      </c>
      <c r="Z6" s="1515">
        <v>0.46178797433652141</v>
      </c>
      <c r="AA6" s="1515">
        <v>0.46395393752982977</v>
      </c>
      <c r="AB6" s="1515">
        <v>0.46064453155123131</v>
      </c>
      <c r="AC6" s="1515">
        <v>0.45736643829477502</v>
      </c>
      <c r="AD6" s="1515">
        <v>0.46075596811965452</v>
      </c>
      <c r="AE6" s="1515">
        <v>0.4614235593301419</v>
      </c>
      <c r="AF6" s="1515">
        <v>0.45938696575524501</v>
      </c>
      <c r="AG6" s="1515">
        <v>0.46279578542084049</v>
      </c>
      <c r="AH6" s="1515">
        <v>0.46268834839554857</v>
      </c>
      <c r="AI6" s="1515">
        <v>0.45989626583572607</v>
      </c>
      <c r="AJ6" s="1515">
        <v>0.45982389782306043</v>
      </c>
      <c r="AK6" s="1515">
        <v>0.45707686252939556</v>
      </c>
      <c r="AL6" s="1515">
        <v>0.45848689302035645</v>
      </c>
      <c r="AM6" s="1515">
        <v>0.45722630030509764</v>
      </c>
      <c r="AN6" s="1515">
        <v>0.45598345966814691</v>
      </c>
      <c r="AO6" s="1515">
        <v>0.45742636346809484</v>
      </c>
      <c r="AP6" s="1515">
        <v>0.45659234737897375</v>
      </c>
      <c r="AQ6" s="1515">
        <v>0.45577345238332878</v>
      </c>
      <c r="AR6" s="1515">
        <v>0.45496927834394085</v>
      </c>
      <c r="AS6" s="1515">
        <v>0.45417943298937813</v>
      </c>
      <c r="AT6" s="1515">
        <v>0.45340353197130195</v>
      </c>
      <c r="AU6" s="1515">
        <v>0.4526411989020499</v>
      </c>
      <c r="AV6" s="1515">
        <v>0.45189206537411208</v>
      </c>
      <c r="AW6" s="1515">
        <v>0.45115577096303011</v>
      </c>
      <c r="AX6" s="1515">
        <v>0.45043196321514578</v>
      </c>
      <c r="AY6" s="1515">
        <v>0.44972029762154625</v>
      </c>
      <c r="AZ6" s="1515">
        <v>0.44902043757945903</v>
      </c>
      <c r="BA6" s="1515">
        <v>0.44833205434227663</v>
      </c>
      <c r="BB6" s="1515">
        <v>0.44765482695930492</v>
      </c>
      <c r="BC6" s="1515">
        <v>0.44698844220626349</v>
      </c>
      <c r="BD6" s="1515">
        <v>0.44633259450748924</v>
      </c>
      <c r="BE6" s="1515">
        <v>0.44308701510140047</v>
      </c>
      <c r="BF6" s="1515">
        <v>0.44245506314902683</v>
      </c>
      <c r="BG6" s="1515">
        <v>0.44183272014751906</v>
      </c>
      <c r="BH6" s="1515">
        <v>0.44121971181106945</v>
      </c>
      <c r="BI6" s="1515">
        <v>0.440615770976233</v>
      </c>
      <c r="BJ6" s="1515">
        <v>0.44002063749157216</v>
      </c>
      <c r="BK6" s="1516">
        <v>0.43943405810403635</v>
      </c>
    </row>
    <row r="7" spans="1:63" s="1496" customFormat="1" ht="16.5" thickBot="1">
      <c r="B7" s="1497" t="s">
        <v>169</v>
      </c>
      <c r="C7" s="1498">
        <v>1940</v>
      </c>
      <c r="D7" s="1498">
        <v>1941</v>
      </c>
      <c r="E7" s="1498">
        <v>1942</v>
      </c>
      <c r="F7" s="1498">
        <v>1943</v>
      </c>
      <c r="G7" s="1498">
        <v>1944</v>
      </c>
      <c r="H7" s="1498">
        <v>1945</v>
      </c>
      <c r="I7" s="1498">
        <v>1946</v>
      </c>
      <c r="J7" s="1498">
        <v>1947</v>
      </c>
      <c r="K7" s="1498">
        <v>1948</v>
      </c>
      <c r="L7" s="1498">
        <v>1949</v>
      </c>
      <c r="M7" s="1498">
        <v>1950</v>
      </c>
      <c r="N7" s="1498">
        <v>1951</v>
      </c>
      <c r="O7" s="1498">
        <v>1952</v>
      </c>
      <c r="P7" s="1498">
        <v>1953</v>
      </c>
      <c r="Q7" s="1498">
        <v>1954</v>
      </c>
      <c r="R7" s="1498">
        <v>1955</v>
      </c>
      <c r="S7" s="1498">
        <v>1956</v>
      </c>
      <c r="T7" s="1498">
        <v>1957</v>
      </c>
      <c r="U7" s="1498">
        <v>1958</v>
      </c>
      <c r="V7" s="1498">
        <v>1959</v>
      </c>
      <c r="W7" s="1498">
        <v>1960</v>
      </c>
      <c r="X7" s="1498">
        <v>1961</v>
      </c>
      <c r="Y7" s="1498">
        <v>1962</v>
      </c>
      <c r="Z7" s="1498">
        <v>1963</v>
      </c>
      <c r="AA7" s="1498">
        <v>1964</v>
      </c>
      <c r="AB7" s="1498">
        <v>1965</v>
      </c>
      <c r="AC7" s="1498">
        <v>1966</v>
      </c>
      <c r="AD7" s="1498">
        <v>1967</v>
      </c>
      <c r="AE7" s="1498">
        <v>1968</v>
      </c>
      <c r="AF7" s="1498">
        <v>1969</v>
      </c>
      <c r="AG7" s="1498">
        <v>1970</v>
      </c>
      <c r="AH7" s="1498">
        <v>1971</v>
      </c>
      <c r="AI7" s="1498">
        <v>1972</v>
      </c>
      <c r="AJ7" s="1498">
        <v>1973</v>
      </c>
      <c r="AK7" s="1498">
        <v>1974</v>
      </c>
      <c r="AL7" s="1498">
        <v>1975</v>
      </c>
      <c r="AM7" s="1498">
        <v>1976</v>
      </c>
      <c r="AN7" s="1498">
        <v>1977</v>
      </c>
      <c r="AO7" s="1498">
        <v>1978</v>
      </c>
      <c r="AP7" s="1498">
        <v>1979</v>
      </c>
      <c r="AQ7" s="1498">
        <v>1980</v>
      </c>
      <c r="AR7" s="1498">
        <v>1981</v>
      </c>
      <c r="AS7" s="1498">
        <v>1982</v>
      </c>
      <c r="AT7" s="1498">
        <v>1983</v>
      </c>
      <c r="AU7" s="1498">
        <v>1984</v>
      </c>
      <c r="AV7" s="1498">
        <v>1985</v>
      </c>
      <c r="AW7" s="1498">
        <v>1986</v>
      </c>
      <c r="AX7" s="1498">
        <v>1987</v>
      </c>
      <c r="AY7" s="1498">
        <v>1988</v>
      </c>
      <c r="AZ7" s="1498">
        <v>1989</v>
      </c>
      <c r="BA7" s="1498">
        <v>1990</v>
      </c>
      <c r="BB7" s="1498">
        <v>1991</v>
      </c>
      <c r="BC7" s="1498">
        <v>1992</v>
      </c>
      <c r="BD7" s="1498">
        <v>1993</v>
      </c>
      <c r="BE7" s="1498">
        <v>1994</v>
      </c>
      <c r="BF7" s="1498">
        <v>1995</v>
      </c>
      <c r="BG7" s="1498">
        <v>1996</v>
      </c>
      <c r="BH7" s="1498">
        <v>1997</v>
      </c>
      <c r="BI7" s="1498">
        <v>1998</v>
      </c>
      <c r="BJ7" s="1498">
        <v>1999</v>
      </c>
      <c r="BK7" s="1499">
        <v>2000</v>
      </c>
    </row>
    <row r="8" spans="1:63" s="1384" customFormat="1" ht="15.75">
      <c r="B8" s="1501" t="s">
        <v>166</v>
      </c>
      <c r="C8" s="1510">
        <v>0.41065662695954869</v>
      </c>
      <c r="D8" s="1510"/>
      <c r="E8" s="1510">
        <v>0.41655136587881669</v>
      </c>
      <c r="F8" s="1510"/>
      <c r="G8" s="1510">
        <v>0.42759858154429603</v>
      </c>
      <c r="H8" s="1510"/>
      <c r="I8" s="1510">
        <v>0.43945502377142842</v>
      </c>
      <c r="J8" s="1510"/>
      <c r="K8" s="1510">
        <v>0.45331802561934714</v>
      </c>
      <c r="L8" s="1510">
        <v>0.45615810309187105</v>
      </c>
      <c r="M8" s="1510">
        <v>0.45637980286815538</v>
      </c>
      <c r="N8" s="1510">
        <v>0.45903188815214108</v>
      </c>
      <c r="O8" s="1510">
        <v>0.46212255366927574</v>
      </c>
      <c r="P8" s="1510">
        <v>0.46189179804763592</v>
      </c>
      <c r="Q8" s="1510">
        <v>0.46098849532961189</v>
      </c>
      <c r="R8" s="1510">
        <v>0.46046877780246648</v>
      </c>
      <c r="S8" s="1510">
        <v>0.45718589036402024</v>
      </c>
      <c r="T8" s="1510">
        <v>0.45402004113500172</v>
      </c>
      <c r="U8" s="1510">
        <v>0.45337163470017311</v>
      </c>
      <c r="V8" s="1510">
        <v>0.45017024040422859</v>
      </c>
      <c r="W8" s="1510">
        <v>0.44755426743086829</v>
      </c>
      <c r="X8" s="1510">
        <v>0.44618929109239647</v>
      </c>
      <c r="Y8" s="1510">
        <v>0.44258292302598096</v>
      </c>
      <c r="Z8" s="1510">
        <v>0.44081751089799898</v>
      </c>
      <c r="AA8" s="1510">
        <v>0.43820908163410821</v>
      </c>
      <c r="AB8" s="1510">
        <v>0.43551160848683534</v>
      </c>
      <c r="AC8" s="1510">
        <v>0.43179979948459002</v>
      </c>
      <c r="AD8" s="1510">
        <v>0.43046267671516791</v>
      </c>
      <c r="AE8" s="1510">
        <v>0.42918989499729016</v>
      </c>
      <c r="AF8" s="1510">
        <v>0.42841706824443293</v>
      </c>
      <c r="AG8" s="1510">
        <v>0.42637000669331998</v>
      </c>
      <c r="AH8" s="1510">
        <v>0.42683383478154091</v>
      </c>
      <c r="AI8" s="1510">
        <v>0.4229720766523577</v>
      </c>
      <c r="AJ8" s="1510">
        <v>0.41926754778161807</v>
      </c>
      <c r="AK8" s="1510">
        <v>0.41654150351716729</v>
      </c>
      <c r="AL8" s="1510">
        <v>0.41534863987975956</v>
      </c>
      <c r="AM8" s="1510">
        <v>0.41410776309814051</v>
      </c>
      <c r="AN8" s="1510">
        <v>0.41393998417230721</v>
      </c>
      <c r="AO8" s="1510">
        <v>0.41259870355223188</v>
      </c>
      <c r="AP8" s="1510">
        <v>0.41463221809540429</v>
      </c>
      <c r="AQ8" s="1510">
        <v>0.4151667560409813</v>
      </c>
      <c r="AR8" s="1510">
        <v>0.41660859231145664</v>
      </c>
      <c r="AS8" s="1510">
        <v>0.41354327987804712</v>
      </c>
      <c r="AT8" s="1510">
        <v>0.41083955850950926</v>
      </c>
      <c r="AU8" s="1510">
        <v>0.40896551727127944</v>
      </c>
      <c r="AV8" s="1510">
        <v>0.40922933750522555</v>
      </c>
      <c r="AW8" s="1510">
        <v>0.4094110000188434</v>
      </c>
      <c r="AX8" s="1510">
        <v>0.40778704261749515</v>
      </c>
      <c r="AY8" s="1510">
        <v>0.40774851159383674</v>
      </c>
      <c r="AZ8" s="1510">
        <v>0.40739077105506238</v>
      </c>
      <c r="BA8" s="1510">
        <v>0.4060869034592528</v>
      </c>
      <c r="BB8" s="1510">
        <v>0.40641500998154823</v>
      </c>
      <c r="BC8" s="1510">
        <v>0.40685372255293545</v>
      </c>
      <c r="BD8" s="1510">
        <v>0.40670565879836179</v>
      </c>
      <c r="BE8" s="1510">
        <v>0.40640018219945589</v>
      </c>
      <c r="BF8" s="1510">
        <v>0.40507944463530132</v>
      </c>
      <c r="BG8" s="1510">
        <v>0.403499476606695</v>
      </c>
      <c r="BH8" s="1510">
        <v>0.40192923632750999</v>
      </c>
      <c r="BI8" s="1510">
        <v>0.40063635055312141</v>
      </c>
      <c r="BJ8" s="1510">
        <v>0.39935219464762695</v>
      </c>
      <c r="BK8" s="1511">
        <v>0.39859435911550534</v>
      </c>
    </row>
    <row r="9" spans="1:63" s="1384" customFormat="1" ht="15.75">
      <c r="B9" s="1512" t="s">
        <v>167</v>
      </c>
      <c r="C9" s="1513">
        <v>0.41300355485700824</v>
      </c>
      <c r="D9" s="1513"/>
      <c r="E9" s="1513">
        <v>0.41922337884266259</v>
      </c>
      <c r="F9" s="1513"/>
      <c r="G9" s="1513">
        <v>0.43040380189622918</v>
      </c>
      <c r="H9" s="1513"/>
      <c r="I9" s="1513">
        <v>0.442372710114738</v>
      </c>
      <c r="J9" s="1513"/>
      <c r="K9" s="1513">
        <v>0.45635937877560984</v>
      </c>
      <c r="L9" s="1513">
        <v>0.45923127620203386</v>
      </c>
      <c r="M9" s="1513">
        <v>0.45947209268579942</v>
      </c>
      <c r="N9" s="1513">
        <v>0.46215772970279739</v>
      </c>
      <c r="O9" s="1513">
        <v>0.46528700777820287</v>
      </c>
      <c r="P9" s="1513">
        <v>0.46507218062255246</v>
      </c>
      <c r="Q9" s="1513">
        <v>0.46435772901846661</v>
      </c>
      <c r="R9" s="1513">
        <v>0.46403835613463884</v>
      </c>
      <c r="S9" s="1513">
        <v>0.46094374157255275</v>
      </c>
      <c r="T9" s="1513">
        <v>0.45813590354478151</v>
      </c>
      <c r="U9" s="1513">
        <v>0.45785808351038443</v>
      </c>
      <c r="V9" s="1513">
        <v>0.45499186844587725</v>
      </c>
      <c r="W9" s="1513">
        <v>0.45270572640871448</v>
      </c>
      <c r="X9" s="1513">
        <v>0.4516749735982174</v>
      </c>
      <c r="Y9" s="1513">
        <v>0.44836464213392596</v>
      </c>
      <c r="Z9" s="1513">
        <v>0.44690852181903101</v>
      </c>
      <c r="AA9" s="1513">
        <v>0.44458785971386511</v>
      </c>
      <c r="AB9" s="1513">
        <v>0.44216644718823889</v>
      </c>
      <c r="AC9" s="1513">
        <v>0.43870417585081273</v>
      </c>
      <c r="AD9" s="1513">
        <v>0.43764467196053547</v>
      </c>
      <c r="AE9" s="1513">
        <v>0.43664253743248138</v>
      </c>
      <c r="AF9" s="1513">
        <v>0.43614148725401108</v>
      </c>
      <c r="AG9" s="1513">
        <v>0.4343352816231465</v>
      </c>
      <c r="AH9" s="1513">
        <v>0.43507983138331868</v>
      </c>
      <c r="AI9" s="1513">
        <v>0.43140717417527241</v>
      </c>
      <c r="AJ9" s="1513">
        <v>0.42788439540909634</v>
      </c>
      <c r="AK9" s="1513">
        <v>0.42535062878225771</v>
      </c>
      <c r="AL9" s="1513">
        <v>0.42437455672130592</v>
      </c>
      <c r="AM9" s="1513">
        <v>0.42334252545392137</v>
      </c>
      <c r="AN9" s="1513">
        <v>0.42340131229476557</v>
      </c>
      <c r="AO9" s="1513">
        <v>0.42225362016302354</v>
      </c>
      <c r="AP9" s="1513">
        <v>0.42455480600225937</v>
      </c>
      <c r="AQ9" s="1513">
        <v>0.425317313062891</v>
      </c>
      <c r="AR9" s="1513">
        <v>0.42700519369707007</v>
      </c>
      <c r="AS9" s="1513">
        <v>0.4240676122013487</v>
      </c>
      <c r="AT9" s="1513">
        <v>0.42149307279975728</v>
      </c>
      <c r="AU9" s="1513">
        <v>0.41976272209633458</v>
      </c>
      <c r="AV9" s="1513">
        <v>0.42022119554257598</v>
      </c>
      <c r="AW9" s="1513">
        <v>0.42059086516603755</v>
      </c>
      <c r="AX9" s="1513">
        <v>0.41910041894377709</v>
      </c>
      <c r="AY9" s="1513">
        <v>0.41923419612748347</v>
      </c>
      <c r="AZ9" s="1513">
        <v>0.41903522573438068</v>
      </c>
      <c r="BA9" s="1513">
        <v>0.41785811343559243</v>
      </c>
      <c r="BB9" s="1513">
        <v>0.41835568144430813</v>
      </c>
      <c r="BC9" s="1513">
        <v>0.41896327766718444</v>
      </c>
      <c r="BD9" s="1513">
        <v>0.41896269709299977</v>
      </c>
      <c r="BE9" s="1513">
        <v>0.41879582647982333</v>
      </c>
      <c r="BF9" s="1513">
        <v>0.41757826568428535</v>
      </c>
      <c r="BG9" s="1513">
        <v>0.41608867146704021</v>
      </c>
      <c r="BH9" s="1513">
        <v>0.41460433830110843</v>
      </c>
      <c r="BI9" s="1513">
        <v>0.41340155065229356</v>
      </c>
      <c r="BJ9" s="1513">
        <v>0.41220342295389673</v>
      </c>
      <c r="BK9" s="1514">
        <v>0.41154448010076083</v>
      </c>
    </row>
    <row r="10" spans="1:63" s="1384" customFormat="1" ht="16.5" thickBot="1">
      <c r="B10" s="1504" t="s">
        <v>168</v>
      </c>
      <c r="C10" s="1515">
        <v>0.40823726361608087</v>
      </c>
      <c r="D10" s="1515"/>
      <c r="E10" s="1515">
        <v>0.41349420923637104</v>
      </c>
      <c r="F10" s="1515"/>
      <c r="G10" s="1515">
        <v>0.42365150254244455</v>
      </c>
      <c r="H10" s="1515"/>
      <c r="I10" s="1515">
        <v>0.43448220507357749</v>
      </c>
      <c r="J10" s="1515"/>
      <c r="K10" s="1515">
        <v>0.44721743009586201</v>
      </c>
      <c r="L10" s="1515">
        <v>0.44953076221411059</v>
      </c>
      <c r="M10" s="1515">
        <v>0.4492479134672509</v>
      </c>
      <c r="N10" s="1515">
        <v>0.45136053444304741</v>
      </c>
      <c r="O10" s="1515">
        <v>0.45389462572772371</v>
      </c>
      <c r="P10" s="1515">
        <v>0.45316705319049666</v>
      </c>
      <c r="Q10" s="1515">
        <v>0.45185795136268986</v>
      </c>
      <c r="R10" s="1515">
        <v>0.45093107590487219</v>
      </c>
      <c r="S10" s="1515">
        <v>0.44729798101331064</v>
      </c>
      <c r="T10" s="1515">
        <v>0.44392764850063238</v>
      </c>
      <c r="U10" s="1515">
        <v>0.44303091574935577</v>
      </c>
      <c r="V10" s="1515">
        <v>0.43965115169651187</v>
      </c>
      <c r="W10" s="1515">
        <v>0.43685555821693456</v>
      </c>
      <c r="X10" s="1515">
        <v>0.4352920882707812</v>
      </c>
      <c r="Y10" s="1515">
        <v>0.4315531001758221</v>
      </c>
      <c r="Z10" s="1515">
        <v>0.42962012970171237</v>
      </c>
      <c r="AA10" s="1515">
        <v>0.42687560901306165</v>
      </c>
      <c r="AB10" s="1515">
        <v>0.42405444517894619</v>
      </c>
      <c r="AC10" s="1515">
        <v>0.42025580536828822</v>
      </c>
      <c r="AD10" s="1515">
        <v>0.41877757631090212</v>
      </c>
      <c r="AE10" s="1515">
        <v>0.41736979763141241</v>
      </c>
      <c r="AF10" s="1515">
        <v>0.41645553793300427</v>
      </c>
      <c r="AG10" s="1515">
        <v>0.41430994257188181</v>
      </c>
      <c r="AH10" s="1515">
        <v>0.4146108113535466</v>
      </c>
      <c r="AI10" s="1515">
        <v>0.41071688548984669</v>
      </c>
      <c r="AJ10" s="1515">
        <v>0.40698363704200757</v>
      </c>
      <c r="AK10" s="1515">
        <v>0.40420748278255647</v>
      </c>
      <c r="AL10" s="1515">
        <v>0.40292529069116129</v>
      </c>
      <c r="AM10" s="1515">
        <v>0.40160197975655215</v>
      </c>
      <c r="AN10" s="1515">
        <v>0.4013242823495185</v>
      </c>
      <c r="AO10" s="1515">
        <v>0.39991356363067554</v>
      </c>
      <c r="AP10" s="1515">
        <v>0.40177781451075995</v>
      </c>
      <c r="AQ10" s="1515">
        <v>0.4021928228926363</v>
      </c>
      <c r="AR10" s="1515">
        <v>0.40349003098127079</v>
      </c>
      <c r="AS10" s="1515">
        <v>0.40042593365523466</v>
      </c>
      <c r="AT10" s="1515">
        <v>0.39771661334144787</v>
      </c>
      <c r="AU10" s="1515">
        <v>0.39581462484405633</v>
      </c>
      <c r="AV10" s="1515">
        <v>0.39598506381216791</v>
      </c>
      <c r="AW10" s="1515">
        <v>0.3960787131568333</v>
      </c>
      <c r="AX10" s="1515">
        <v>0.3944284608880087</v>
      </c>
      <c r="AY10" s="1515">
        <v>0.39431449480382103</v>
      </c>
      <c r="AZ10" s="1515">
        <v>0.39389423095980275</v>
      </c>
      <c r="BA10" s="1515">
        <v>0.39256165450399289</v>
      </c>
      <c r="BB10" s="1515">
        <v>0.39280889716429168</v>
      </c>
      <c r="BC10" s="1515">
        <v>0.39316480344094323</v>
      </c>
      <c r="BD10" s="1515">
        <v>0.39295538664024898</v>
      </c>
      <c r="BE10" s="1515">
        <v>0.39259558314934556</v>
      </c>
      <c r="BF10" s="1515">
        <v>0.39125676573499785</v>
      </c>
      <c r="BG10" s="1515">
        <v>0.38966939231411873</v>
      </c>
      <c r="BH10" s="1515">
        <v>0.388093151041423</v>
      </c>
      <c r="BI10" s="1515">
        <v>0.38678628880439175</v>
      </c>
      <c r="BJ10" s="1515">
        <v>0.38548926873308137</v>
      </c>
      <c r="BK10" s="1516">
        <v>0.38470152697587012</v>
      </c>
    </row>
    <row r="11" spans="1:63" s="1384" customFormat="1"/>
    <row r="12" spans="1:63" s="1384" customFormat="1"/>
    <row r="13" spans="1:63" s="1384" customFormat="1"/>
    <row r="14" spans="1:63" s="1384" customFormat="1"/>
    <row r="15" spans="1:63" s="1384" customFormat="1"/>
    <row r="16" spans="1:63" s="1384" customFormat="1"/>
    <row r="17" spans="3:48" s="1384" customFormat="1" ht="15.75" customHeight="1">
      <c r="C17" s="1784" t="s">
        <v>591</v>
      </c>
      <c r="D17" s="1784"/>
      <c r="E17" s="1784"/>
      <c r="F17" s="1784"/>
      <c r="H17" s="1785" t="s">
        <v>592</v>
      </c>
      <c r="I17" s="1785"/>
      <c r="J17" s="1785"/>
      <c r="K17" s="1785"/>
      <c r="P17" s="1507"/>
      <c r="Q17" s="1507"/>
      <c r="R17" s="1507"/>
      <c r="S17" s="1507"/>
      <c r="T17" s="1507"/>
      <c r="U17" s="1507"/>
      <c r="V17" s="1507"/>
      <c r="W17" s="1507"/>
      <c r="X17" s="1507"/>
      <c r="Y17" s="1507"/>
      <c r="Z17" s="1507"/>
      <c r="AA17" s="1507"/>
      <c r="AB17" s="1507"/>
      <c r="AC17" s="1507"/>
      <c r="AD17" s="1507"/>
      <c r="AE17" s="1507"/>
      <c r="AF17" s="1507"/>
      <c r="AG17" s="1507"/>
      <c r="AH17" s="1507"/>
      <c r="AI17" s="1507"/>
      <c r="AJ17" s="1507"/>
      <c r="AK17" s="1507"/>
      <c r="AL17" s="1507"/>
      <c r="AM17" s="1507"/>
      <c r="AN17" s="1507"/>
      <c r="AO17" s="1507"/>
      <c r="AP17" s="1507"/>
      <c r="AQ17" s="1507"/>
      <c r="AR17" s="1507"/>
      <c r="AS17" s="1507"/>
      <c r="AT17" s="1507"/>
      <c r="AU17" s="1507"/>
      <c r="AV17" s="1507"/>
    </row>
    <row r="18" spans="3:48" ht="15" customHeight="1">
      <c r="C18" s="1784"/>
      <c r="D18" s="1784"/>
      <c r="E18" s="1784"/>
      <c r="F18" s="1784"/>
      <c r="H18" s="1785"/>
      <c r="I18" s="1785"/>
      <c r="J18" s="1785"/>
      <c r="K18" s="1785"/>
      <c r="P18" s="1507"/>
      <c r="Q18" s="1507"/>
      <c r="R18" s="1507"/>
      <c r="S18" s="1507"/>
      <c r="T18" s="1507"/>
      <c r="U18" s="1507"/>
      <c r="V18" s="1507"/>
      <c r="W18" s="1507"/>
      <c r="X18" s="1507"/>
      <c r="Y18" s="1507"/>
      <c r="Z18" s="1507"/>
      <c r="AA18" s="1507"/>
      <c r="AB18" s="1507"/>
      <c r="AC18" s="1507"/>
      <c r="AD18" s="1507"/>
      <c r="AE18" s="1507"/>
      <c r="AF18" s="1507"/>
      <c r="AG18" s="1507"/>
      <c r="AH18" s="1507"/>
      <c r="AI18" s="1507"/>
      <c r="AJ18" s="1507"/>
      <c r="AK18" s="1507"/>
      <c r="AL18" s="1507"/>
      <c r="AM18" s="1507"/>
      <c r="AN18" s="1507"/>
      <c r="AO18" s="1507"/>
      <c r="AP18" s="1507"/>
      <c r="AQ18" s="1507"/>
      <c r="AR18" s="1507"/>
      <c r="AS18" s="1507"/>
      <c r="AT18" s="1507"/>
      <c r="AU18" s="1507"/>
      <c r="AV18" s="1507"/>
    </row>
    <row r="19" spans="3:48" ht="15" customHeight="1">
      <c r="C19" s="1784"/>
      <c r="D19" s="1784"/>
      <c r="E19" s="1784"/>
      <c r="F19" s="1784"/>
      <c r="H19" s="1785"/>
      <c r="I19" s="1785"/>
      <c r="J19" s="1785"/>
      <c r="K19" s="1785"/>
      <c r="P19" s="1507"/>
      <c r="Q19" s="1507"/>
      <c r="R19" s="1507"/>
      <c r="S19" s="1507"/>
      <c r="T19" s="1507"/>
      <c r="U19" s="1507"/>
      <c r="V19" s="1507"/>
      <c r="W19" s="1507"/>
      <c r="X19" s="1507"/>
      <c r="Y19" s="1507"/>
      <c r="Z19" s="1507"/>
      <c r="AA19" s="1507"/>
      <c r="AB19" s="1507"/>
      <c r="AC19" s="1507"/>
      <c r="AD19" s="1507"/>
      <c r="AE19" s="1507"/>
      <c r="AF19" s="1507"/>
      <c r="AG19" s="1507"/>
      <c r="AH19" s="1507"/>
      <c r="AI19" s="1507"/>
      <c r="AJ19" s="1507"/>
      <c r="AK19" s="1507"/>
      <c r="AL19" s="1507"/>
      <c r="AM19" s="1507"/>
      <c r="AN19" s="1507"/>
      <c r="AO19" s="1507"/>
      <c r="AP19" s="1507"/>
      <c r="AQ19" s="1507"/>
      <c r="AR19" s="1507"/>
      <c r="AS19" s="1507"/>
      <c r="AT19" s="1507"/>
      <c r="AU19" s="1507"/>
      <c r="AV19" s="1507"/>
    </row>
    <row r="35" spans="3:53" s="1517" customFormat="1">
      <c r="C35" s="1509"/>
      <c r="D35" s="1509"/>
      <c r="E35" s="1509"/>
      <c r="F35" s="1509"/>
      <c r="G35" s="1509"/>
      <c r="H35" s="1509"/>
      <c r="I35" s="1509"/>
      <c r="J35" s="1509"/>
      <c r="K35" s="1509"/>
      <c r="L35" s="1509"/>
      <c r="M35" s="1509"/>
      <c r="N35" s="1509"/>
      <c r="O35" s="1509"/>
      <c r="P35" s="1509"/>
      <c r="Q35" s="1509"/>
      <c r="R35" s="1509"/>
      <c r="S35" s="1509"/>
      <c r="T35" s="1509"/>
      <c r="U35" s="1509"/>
      <c r="V35" s="1509"/>
      <c r="W35" s="1509"/>
      <c r="X35" s="1509"/>
      <c r="Y35" s="1509"/>
      <c r="Z35" s="1509"/>
      <c r="AA35" s="1509"/>
      <c r="AB35" s="1509"/>
      <c r="AC35" s="1509"/>
      <c r="AD35" s="1509"/>
      <c r="AE35" s="1509"/>
      <c r="AF35" s="1509"/>
      <c r="AG35" s="1509"/>
      <c r="AH35" s="1509"/>
      <c r="AI35" s="1509"/>
      <c r="AJ35" s="1509"/>
      <c r="AK35" s="1509"/>
      <c r="AL35" s="1509"/>
      <c r="AM35" s="1509"/>
      <c r="AN35" s="1509"/>
      <c r="AO35" s="1509"/>
      <c r="AP35" s="1509"/>
      <c r="AQ35" s="1509"/>
      <c r="AR35" s="1509"/>
      <c r="AS35" s="1509"/>
      <c r="AT35" s="1509"/>
      <c r="AU35" s="1509"/>
      <c r="AV35" s="1509"/>
      <c r="AW35" s="1509"/>
      <c r="AX35" s="1509"/>
      <c r="AY35" s="1509"/>
      <c r="AZ35" s="1509"/>
      <c r="BA35" s="1509"/>
    </row>
    <row r="36" spans="3:53">
      <c r="C36" s="1509"/>
      <c r="D36" s="1509"/>
      <c r="E36" s="1509"/>
      <c r="F36" s="1509"/>
      <c r="G36" s="1509"/>
      <c r="H36" s="1509"/>
      <c r="I36" s="1509"/>
      <c r="J36" s="1509"/>
      <c r="K36" s="1509"/>
      <c r="L36" s="1509"/>
      <c r="M36" s="1509"/>
      <c r="N36" s="1509"/>
      <c r="O36" s="1509"/>
      <c r="P36" s="1509"/>
      <c r="Q36" s="1509"/>
      <c r="R36" s="1509"/>
      <c r="S36" s="1509"/>
      <c r="T36" s="1509"/>
      <c r="U36" s="1509"/>
      <c r="V36" s="1509"/>
      <c r="W36" s="1509"/>
      <c r="X36" s="1509"/>
      <c r="Y36" s="1509"/>
      <c r="Z36" s="1509"/>
      <c r="AA36" s="1509"/>
      <c r="AB36" s="1509"/>
      <c r="AC36" s="1509"/>
      <c r="AD36" s="1509"/>
      <c r="AE36" s="1509"/>
      <c r="AF36" s="1509"/>
      <c r="AG36" s="1509"/>
      <c r="AH36" s="1509"/>
      <c r="AI36" s="1509"/>
      <c r="AJ36" s="1509"/>
      <c r="AK36" s="1509"/>
      <c r="AL36" s="1509"/>
      <c r="AM36" s="1509"/>
      <c r="AN36" s="1509"/>
      <c r="AO36" s="1509"/>
      <c r="AP36" s="1509"/>
      <c r="AQ36" s="1509"/>
      <c r="AR36" s="1509"/>
      <c r="AS36" s="1509"/>
      <c r="AT36" s="1509"/>
      <c r="AU36" s="1509"/>
      <c r="AV36" s="1509"/>
      <c r="AW36" s="1509"/>
      <c r="AX36" s="1509"/>
      <c r="AY36" s="1509"/>
      <c r="AZ36" s="1509"/>
      <c r="BA36" s="1509"/>
    </row>
    <row r="37" spans="3:53">
      <c r="C37" s="1509"/>
      <c r="D37" s="1509"/>
      <c r="E37" s="1509"/>
      <c r="F37" s="1509"/>
      <c r="G37" s="1509"/>
      <c r="H37" s="1509"/>
      <c r="I37" s="1509"/>
      <c r="J37" s="1509"/>
      <c r="K37" s="1509"/>
      <c r="L37" s="1509"/>
      <c r="M37" s="1509"/>
      <c r="N37" s="1509"/>
      <c r="O37" s="1509"/>
      <c r="P37" s="1509"/>
      <c r="Q37" s="1509"/>
      <c r="R37" s="1509"/>
      <c r="S37" s="1509"/>
      <c r="T37" s="1509"/>
      <c r="U37" s="1509"/>
      <c r="V37" s="1509"/>
      <c r="W37" s="1509"/>
      <c r="X37" s="1509"/>
      <c r="Y37" s="1509"/>
      <c r="Z37" s="1509"/>
      <c r="AA37" s="1509"/>
      <c r="AB37" s="1509"/>
      <c r="AC37" s="1509"/>
      <c r="AD37" s="1509"/>
      <c r="AE37" s="1509"/>
      <c r="AF37" s="1509"/>
      <c r="AG37" s="1509"/>
      <c r="AH37" s="1509"/>
      <c r="AI37" s="1509"/>
      <c r="AJ37" s="1509"/>
      <c r="AK37" s="1509"/>
      <c r="AL37" s="1509"/>
      <c r="AM37" s="1509"/>
      <c r="AN37" s="1509"/>
      <c r="AO37" s="1509"/>
      <c r="AP37" s="1509"/>
      <c r="AQ37" s="1509"/>
      <c r="AR37" s="1509"/>
      <c r="AS37" s="1509"/>
      <c r="AT37" s="1509"/>
      <c r="AU37" s="1509"/>
      <c r="AV37" s="1509"/>
      <c r="AW37" s="1509"/>
      <c r="AX37" s="1509"/>
      <c r="AY37" s="1509"/>
      <c r="AZ37" s="1509"/>
      <c r="BA37" s="1509"/>
    </row>
    <row r="38" spans="3:53">
      <c r="C38" s="1509"/>
      <c r="D38" s="1509"/>
      <c r="E38" s="1509"/>
      <c r="F38" s="1509"/>
      <c r="G38" s="1509"/>
      <c r="H38" s="1509"/>
      <c r="I38" s="1509"/>
      <c r="J38" s="1509"/>
      <c r="K38" s="1509"/>
      <c r="L38" s="1509"/>
      <c r="M38" s="1509"/>
      <c r="N38" s="1509"/>
      <c r="O38" s="1509"/>
      <c r="P38" s="1509"/>
      <c r="Q38" s="1509"/>
      <c r="R38" s="1509"/>
      <c r="S38" s="1509"/>
      <c r="T38" s="1509"/>
      <c r="U38" s="1509"/>
      <c r="V38" s="1509"/>
      <c r="W38" s="1509"/>
      <c r="X38" s="1509"/>
      <c r="Y38" s="1509"/>
      <c r="Z38" s="1509"/>
      <c r="AA38" s="1509"/>
      <c r="AB38" s="1509"/>
      <c r="AC38" s="1509"/>
      <c r="AD38" s="1509"/>
      <c r="AE38" s="1509"/>
      <c r="AF38" s="1509"/>
      <c r="AG38" s="1509"/>
      <c r="AH38" s="1509"/>
      <c r="AI38" s="1509"/>
      <c r="AJ38" s="1509"/>
      <c r="AK38" s="1509"/>
      <c r="AL38" s="1509"/>
      <c r="AM38" s="1509"/>
      <c r="AN38" s="1509"/>
      <c r="AO38" s="1509"/>
      <c r="AP38" s="1509"/>
      <c r="AQ38" s="1509"/>
      <c r="AR38" s="1509"/>
      <c r="AS38" s="1509"/>
      <c r="AT38" s="1509"/>
      <c r="AU38" s="1509"/>
      <c r="AV38" s="1509"/>
      <c r="AW38" s="1509"/>
      <c r="AX38" s="1509"/>
      <c r="AY38" s="1509"/>
      <c r="AZ38" s="1509"/>
      <c r="BA38" s="1509"/>
    </row>
    <row r="39" spans="3:53">
      <c r="C39" s="1509"/>
      <c r="D39" s="1509"/>
      <c r="E39" s="1509"/>
      <c r="F39" s="1509"/>
      <c r="G39" s="1509"/>
      <c r="H39" s="1509"/>
      <c r="I39" s="1509"/>
      <c r="J39" s="1509"/>
      <c r="K39" s="1509"/>
      <c r="L39" s="1509"/>
      <c r="M39" s="1509"/>
      <c r="N39" s="1509"/>
      <c r="O39" s="1509"/>
      <c r="P39" s="1509"/>
      <c r="Q39" s="1509"/>
      <c r="R39" s="1509"/>
      <c r="S39" s="1509"/>
      <c r="T39" s="1509"/>
      <c r="U39" s="1509"/>
      <c r="V39" s="1509"/>
      <c r="W39" s="1509"/>
      <c r="X39" s="1509"/>
      <c r="Y39" s="1509"/>
      <c r="Z39" s="1509"/>
      <c r="AA39" s="1509"/>
      <c r="AB39" s="1509"/>
      <c r="AC39" s="1509"/>
      <c r="AD39" s="1509"/>
      <c r="AE39" s="1509"/>
      <c r="AF39" s="1509"/>
      <c r="AG39" s="1509"/>
      <c r="AH39" s="1509"/>
      <c r="AI39" s="1509"/>
      <c r="AJ39" s="1509"/>
      <c r="AK39" s="1509"/>
      <c r="AL39" s="1509"/>
      <c r="AM39" s="1509"/>
      <c r="AN39" s="1509"/>
      <c r="AO39" s="1509"/>
      <c r="AP39" s="1509"/>
      <c r="AQ39" s="1509"/>
      <c r="AR39" s="1509"/>
      <c r="AS39" s="1509"/>
      <c r="AT39" s="1509"/>
      <c r="AU39" s="1509"/>
      <c r="AV39" s="1509"/>
      <c r="AW39" s="1509"/>
      <c r="AX39" s="1509"/>
      <c r="AY39" s="1509"/>
      <c r="AZ39" s="1509"/>
      <c r="BA39" s="1509"/>
    </row>
    <row r="40" spans="3:53">
      <c r="C40" s="1509"/>
      <c r="D40" s="1509"/>
      <c r="E40" s="1509"/>
      <c r="F40" s="1509"/>
      <c r="G40" s="1509"/>
      <c r="H40" s="1509"/>
      <c r="I40" s="1509"/>
      <c r="J40" s="1509"/>
      <c r="K40" s="1509"/>
      <c r="L40" s="1509"/>
      <c r="M40" s="1509"/>
      <c r="N40" s="1509"/>
      <c r="O40" s="1509"/>
      <c r="P40" s="1509"/>
      <c r="Q40" s="1509"/>
      <c r="R40" s="1509"/>
      <c r="S40" s="1509"/>
      <c r="T40" s="1509"/>
      <c r="U40" s="1509"/>
      <c r="V40" s="1509"/>
      <c r="W40" s="1509"/>
      <c r="X40" s="1509"/>
      <c r="Y40" s="1509"/>
      <c r="Z40" s="1509"/>
      <c r="AA40" s="1509"/>
      <c r="AB40" s="1509"/>
      <c r="AC40" s="1509"/>
      <c r="AD40" s="1509"/>
      <c r="AE40" s="1509"/>
      <c r="AF40" s="1509"/>
      <c r="AG40" s="1509"/>
      <c r="AH40" s="1509"/>
      <c r="AI40" s="1509"/>
      <c r="AJ40" s="1509"/>
      <c r="AK40" s="1509"/>
      <c r="AL40" s="1509"/>
      <c r="AM40" s="1509"/>
      <c r="AN40" s="1509"/>
      <c r="AO40" s="1509"/>
      <c r="AP40" s="1509"/>
      <c r="AQ40" s="1509"/>
      <c r="AR40" s="1509"/>
      <c r="AS40" s="1509"/>
      <c r="AT40" s="1509"/>
      <c r="AU40" s="1509"/>
      <c r="AV40" s="1509"/>
      <c r="AW40" s="1509"/>
      <c r="AX40" s="1509"/>
      <c r="AY40" s="1509"/>
      <c r="AZ40" s="1509"/>
      <c r="BA40" s="1509"/>
    </row>
    <row r="41" spans="3:53">
      <c r="C41" s="1509"/>
      <c r="D41" s="1509"/>
      <c r="E41" s="1509"/>
      <c r="F41" s="1509"/>
      <c r="G41" s="1509"/>
      <c r="H41" s="1509"/>
      <c r="I41" s="1509"/>
      <c r="J41" s="1509"/>
      <c r="K41" s="1509"/>
      <c r="L41" s="1509"/>
      <c r="M41" s="1509"/>
      <c r="N41" s="1509"/>
      <c r="O41" s="1509"/>
      <c r="P41" s="1509"/>
      <c r="Q41" s="1509"/>
      <c r="R41" s="1509"/>
      <c r="S41" s="1509"/>
      <c r="T41" s="1509"/>
      <c r="U41" s="1509"/>
      <c r="V41" s="1509"/>
      <c r="W41" s="1509"/>
      <c r="X41" s="1509"/>
      <c r="Y41" s="1509"/>
      <c r="Z41" s="1509"/>
      <c r="AA41" s="1509"/>
      <c r="AB41" s="1509"/>
      <c r="AC41" s="1509"/>
      <c r="AD41" s="1509"/>
      <c r="AE41" s="1509"/>
      <c r="AF41" s="1509"/>
      <c r="AG41" s="1509"/>
      <c r="AH41" s="1509"/>
      <c r="AI41" s="1509"/>
      <c r="AJ41" s="1509"/>
      <c r="AK41" s="1509"/>
      <c r="AL41" s="1509"/>
      <c r="AM41" s="1509"/>
      <c r="AN41" s="1509"/>
      <c r="AO41" s="1509"/>
      <c r="AP41" s="1509"/>
      <c r="AQ41" s="1509"/>
      <c r="AR41" s="1509"/>
      <c r="AS41" s="1509"/>
      <c r="AT41" s="1509"/>
      <c r="AU41" s="1509"/>
      <c r="AV41" s="1509"/>
      <c r="AW41" s="1509"/>
      <c r="AX41" s="1509"/>
      <c r="AY41" s="1509"/>
      <c r="AZ41" s="1509"/>
      <c r="BA41" s="1509"/>
    </row>
    <row r="42" spans="3:53">
      <c r="C42" s="1509"/>
      <c r="D42" s="1509"/>
      <c r="E42" s="1509"/>
      <c r="F42" s="1509"/>
      <c r="G42" s="1509"/>
      <c r="H42" s="1509"/>
      <c r="I42" s="1509"/>
      <c r="J42" s="1509"/>
      <c r="K42" s="1509"/>
      <c r="L42" s="1509"/>
      <c r="M42" s="1509"/>
      <c r="N42" s="1509"/>
      <c r="O42" s="1509"/>
      <c r="P42" s="1509"/>
      <c r="Q42" s="1509"/>
      <c r="R42" s="1509"/>
      <c r="S42" s="1509"/>
      <c r="T42" s="1509"/>
      <c r="U42" s="1509"/>
      <c r="V42" s="1509"/>
      <c r="W42" s="1509"/>
      <c r="X42" s="1509"/>
      <c r="Y42" s="1509"/>
      <c r="Z42" s="1509"/>
      <c r="AA42" s="1509"/>
      <c r="AB42" s="1509"/>
      <c r="AC42" s="1509"/>
      <c r="AD42" s="1509"/>
      <c r="AE42" s="1509"/>
      <c r="AF42" s="1509"/>
      <c r="AG42" s="1509"/>
      <c r="AH42" s="1509"/>
      <c r="AI42" s="1509"/>
      <c r="AJ42" s="1509"/>
      <c r="AK42" s="1509"/>
      <c r="AL42" s="1509"/>
      <c r="AM42" s="1509"/>
      <c r="AN42" s="1509"/>
      <c r="AO42" s="1509"/>
      <c r="AP42" s="1509"/>
      <c r="AQ42" s="1509"/>
      <c r="AR42" s="1509"/>
      <c r="AS42" s="1509"/>
      <c r="AT42" s="1509"/>
      <c r="AU42" s="1509"/>
      <c r="AV42" s="1509"/>
      <c r="AW42" s="1509"/>
      <c r="AX42" s="1509"/>
      <c r="AY42" s="1509"/>
      <c r="AZ42" s="1509"/>
      <c r="BA42" s="1509"/>
    </row>
    <row r="43" spans="3:53">
      <c r="C43" s="1509"/>
      <c r="D43" s="1509"/>
      <c r="E43" s="1509"/>
      <c r="F43" s="1509"/>
      <c r="G43" s="1509"/>
      <c r="H43" s="1509"/>
      <c r="I43" s="1509"/>
      <c r="J43" s="1509"/>
      <c r="K43" s="1509"/>
      <c r="L43" s="1509"/>
      <c r="M43" s="1509"/>
      <c r="N43" s="1509"/>
      <c r="O43" s="1509"/>
      <c r="P43" s="1509"/>
      <c r="Q43" s="1509"/>
      <c r="R43" s="1509"/>
      <c r="S43" s="1509"/>
      <c r="T43" s="1509"/>
      <c r="U43" s="1509"/>
      <c r="V43" s="1509"/>
      <c r="W43" s="1509"/>
      <c r="X43" s="1509"/>
      <c r="Y43" s="1509"/>
      <c r="Z43" s="1509"/>
      <c r="AA43" s="1509"/>
      <c r="AB43" s="1509"/>
      <c r="AC43" s="1509"/>
      <c r="AD43" s="1509"/>
      <c r="AE43" s="1509"/>
      <c r="AF43" s="1509"/>
      <c r="AG43" s="1509"/>
      <c r="AH43" s="1509"/>
      <c r="AI43" s="1509"/>
      <c r="AJ43" s="1509"/>
      <c r="AK43" s="1509"/>
      <c r="AL43" s="1509"/>
      <c r="AM43" s="1509"/>
      <c r="AN43" s="1509"/>
      <c r="AO43" s="1509"/>
      <c r="AP43" s="1509"/>
      <c r="AQ43" s="1509"/>
      <c r="AR43" s="1509"/>
      <c r="AS43" s="1509"/>
      <c r="AT43" s="1509"/>
      <c r="AU43" s="1509"/>
      <c r="AV43" s="1509"/>
      <c r="AW43" s="1509"/>
      <c r="AX43" s="1509"/>
      <c r="AY43" s="1509"/>
      <c r="AZ43" s="1509"/>
      <c r="BA43" s="1509"/>
    </row>
    <row r="44" spans="3:53">
      <c r="C44" s="1509"/>
      <c r="D44" s="1509"/>
      <c r="E44" s="1509"/>
      <c r="F44" s="1509"/>
      <c r="G44" s="1509"/>
      <c r="H44" s="1509"/>
      <c r="I44" s="1509"/>
      <c r="J44" s="1509"/>
      <c r="K44" s="1509"/>
      <c r="L44" s="1509"/>
      <c r="M44" s="1509"/>
      <c r="N44" s="1509"/>
      <c r="O44" s="1509"/>
      <c r="P44" s="1509"/>
      <c r="Q44" s="1509"/>
      <c r="R44" s="1509"/>
      <c r="S44" s="1509"/>
      <c r="T44" s="1509"/>
      <c r="U44" s="1509"/>
      <c r="V44" s="1509"/>
      <c r="W44" s="1509"/>
      <c r="X44" s="1509"/>
      <c r="Y44" s="1509"/>
      <c r="Z44" s="1509"/>
      <c r="AA44" s="1509"/>
      <c r="AB44" s="1509"/>
      <c r="AC44" s="1509"/>
      <c r="AD44" s="1509"/>
      <c r="AE44" s="1509"/>
      <c r="AF44" s="1509"/>
      <c r="AG44" s="1509"/>
      <c r="AH44" s="1509"/>
      <c r="AI44" s="1509"/>
      <c r="AJ44" s="1509"/>
      <c r="AK44" s="1509"/>
      <c r="AL44" s="1509"/>
      <c r="AM44" s="1509"/>
      <c r="AN44" s="1509"/>
      <c r="AO44" s="1509"/>
      <c r="AP44" s="1509"/>
      <c r="AQ44" s="1509"/>
      <c r="AR44" s="1509"/>
      <c r="AS44" s="1509"/>
      <c r="AT44" s="1509"/>
      <c r="AU44" s="1509"/>
      <c r="AV44" s="1509"/>
      <c r="AW44" s="1509"/>
      <c r="AX44" s="1509"/>
      <c r="AY44" s="1509"/>
      <c r="AZ44" s="1509"/>
      <c r="BA44" s="1509"/>
    </row>
    <row r="45" spans="3:53">
      <c r="C45" s="1509"/>
      <c r="D45" s="1509"/>
      <c r="E45" s="1509"/>
      <c r="F45" s="1509"/>
      <c r="G45" s="1509"/>
      <c r="H45" s="1509"/>
      <c r="I45" s="1509"/>
      <c r="J45" s="1509"/>
      <c r="K45" s="1509"/>
      <c r="L45" s="1509"/>
      <c r="M45" s="1509"/>
      <c r="N45" s="1509"/>
      <c r="O45" s="1509"/>
      <c r="P45" s="1509"/>
      <c r="Q45" s="1509"/>
      <c r="R45" s="1509"/>
      <c r="S45" s="1509"/>
      <c r="T45" s="1509"/>
      <c r="U45" s="1509"/>
      <c r="V45" s="1509"/>
      <c r="W45" s="1509"/>
      <c r="X45" s="1509"/>
      <c r="Y45" s="1509"/>
      <c r="Z45" s="1509"/>
      <c r="AA45" s="1509"/>
      <c r="AB45" s="1509"/>
      <c r="AC45" s="1509"/>
      <c r="AD45" s="1509"/>
      <c r="AE45" s="1509"/>
      <c r="AF45" s="1509"/>
      <c r="AG45" s="1509"/>
      <c r="AH45" s="1509"/>
      <c r="AI45" s="1509"/>
      <c r="AJ45" s="1509"/>
      <c r="AK45" s="1509"/>
      <c r="AL45" s="1509"/>
      <c r="AM45" s="1509"/>
      <c r="AN45" s="1509"/>
      <c r="AO45" s="1509"/>
      <c r="AP45" s="1509"/>
      <c r="AQ45" s="1509"/>
      <c r="AR45" s="1509"/>
      <c r="AS45" s="1509"/>
      <c r="AT45" s="1509"/>
      <c r="AU45" s="1509"/>
      <c r="AV45" s="1509"/>
      <c r="AW45" s="1509"/>
      <c r="AX45" s="1509"/>
      <c r="AY45" s="1509"/>
      <c r="AZ45" s="1509"/>
      <c r="BA45" s="1509"/>
    </row>
    <row r="46" spans="3:53">
      <c r="C46" s="1509"/>
      <c r="D46" s="1509"/>
      <c r="E46" s="1509"/>
      <c r="F46" s="1509"/>
      <c r="G46" s="1509"/>
      <c r="H46" s="1509"/>
      <c r="I46" s="1509"/>
      <c r="J46" s="1509"/>
      <c r="K46" s="1509"/>
      <c r="L46" s="1509"/>
      <c r="M46" s="1509"/>
      <c r="N46" s="1509"/>
      <c r="O46" s="1509"/>
      <c r="P46" s="1509"/>
      <c r="Q46" s="1509"/>
      <c r="R46" s="1509"/>
      <c r="S46" s="1509"/>
      <c r="T46" s="1509"/>
      <c r="U46" s="1509"/>
      <c r="V46" s="1509"/>
      <c r="W46" s="1509"/>
      <c r="X46" s="1509"/>
      <c r="Y46" s="1509"/>
      <c r="Z46" s="1509"/>
      <c r="AA46" s="1509"/>
      <c r="AB46" s="1509"/>
      <c r="AC46" s="1509"/>
      <c r="AD46" s="1509"/>
      <c r="AE46" s="1509"/>
      <c r="AF46" s="1509"/>
      <c r="AG46" s="1509"/>
      <c r="AH46" s="1509"/>
      <c r="AI46" s="1509"/>
      <c r="AJ46" s="1509"/>
      <c r="AK46" s="1509"/>
      <c r="AL46" s="1509"/>
      <c r="AM46" s="1509"/>
      <c r="AN46" s="1509"/>
      <c r="AO46" s="1509"/>
      <c r="AP46" s="1509"/>
      <c r="AQ46" s="1509"/>
      <c r="AR46" s="1509"/>
      <c r="AS46" s="1509"/>
      <c r="AT46" s="1509"/>
      <c r="AU46" s="1509"/>
      <c r="AV46" s="1509"/>
      <c r="AW46" s="1509"/>
      <c r="AX46" s="1509"/>
      <c r="AY46" s="1509"/>
      <c r="AZ46" s="1509"/>
      <c r="BA46" s="1509"/>
    </row>
    <row r="47" spans="3:53">
      <c r="C47" s="1509"/>
      <c r="D47" s="1509"/>
      <c r="E47" s="1509"/>
      <c r="F47" s="1509"/>
      <c r="G47" s="1509"/>
      <c r="H47" s="1509"/>
      <c r="I47" s="1509"/>
      <c r="J47" s="1509"/>
      <c r="K47" s="1509"/>
      <c r="L47" s="1509"/>
      <c r="M47" s="1509"/>
      <c r="N47" s="1509"/>
      <c r="O47" s="1509"/>
      <c r="P47" s="1509"/>
      <c r="Q47" s="1509"/>
      <c r="R47" s="1509"/>
      <c r="S47" s="1509"/>
      <c r="T47" s="1509"/>
      <c r="U47" s="1509"/>
      <c r="V47" s="1509"/>
      <c r="W47" s="1509"/>
      <c r="X47" s="1509"/>
      <c r="Y47" s="1509"/>
      <c r="Z47" s="1509"/>
      <c r="AA47" s="1509"/>
      <c r="AB47" s="1509"/>
      <c r="AC47" s="1509"/>
      <c r="AD47" s="1509"/>
      <c r="AE47" s="1509"/>
      <c r="AF47" s="1509"/>
      <c r="AG47" s="1509"/>
      <c r="AH47" s="1509"/>
      <c r="AI47" s="1509"/>
      <c r="AJ47" s="1509"/>
      <c r="AK47" s="1509"/>
      <c r="AL47" s="1509"/>
      <c r="AM47" s="1509"/>
      <c r="AN47" s="1509"/>
      <c r="AO47" s="1509"/>
      <c r="AP47" s="1509"/>
      <c r="AQ47" s="1509"/>
      <c r="AR47" s="1509"/>
      <c r="AS47" s="1509"/>
      <c r="AT47" s="1509"/>
      <c r="AU47" s="1509"/>
      <c r="AV47" s="1509"/>
      <c r="AW47" s="1509"/>
      <c r="AX47" s="1509"/>
      <c r="AY47" s="1509"/>
      <c r="AZ47" s="1509"/>
      <c r="BA47" s="1509"/>
    </row>
    <row r="48" spans="3:53">
      <c r="C48" s="1509"/>
      <c r="D48" s="1509"/>
      <c r="E48" s="1509"/>
      <c r="F48" s="1509"/>
      <c r="G48" s="1509"/>
      <c r="H48" s="1509"/>
      <c r="I48" s="1509"/>
      <c r="J48" s="1509"/>
      <c r="K48" s="1509"/>
      <c r="L48" s="1509"/>
      <c r="M48" s="1509"/>
      <c r="N48" s="1509"/>
      <c r="O48" s="1509"/>
      <c r="P48" s="1509"/>
      <c r="Q48" s="1509"/>
      <c r="R48" s="1509"/>
      <c r="S48" s="1509"/>
      <c r="T48" s="1509"/>
      <c r="U48" s="1509"/>
      <c r="V48" s="1509"/>
      <c r="W48" s="1509"/>
      <c r="X48" s="1509"/>
      <c r="Y48" s="1509"/>
      <c r="Z48" s="1509"/>
      <c r="AA48" s="1509"/>
      <c r="AB48" s="1509"/>
      <c r="AC48" s="1509"/>
      <c r="AD48" s="1509"/>
      <c r="AE48" s="1509"/>
      <c r="AF48" s="1509"/>
      <c r="AG48" s="1509"/>
      <c r="AH48" s="1509"/>
      <c r="AI48" s="1509"/>
      <c r="AJ48" s="1509"/>
      <c r="AK48" s="1509"/>
      <c r="AL48" s="1509"/>
      <c r="AM48" s="1509"/>
      <c r="AN48" s="1509"/>
      <c r="AO48" s="1509"/>
      <c r="AP48" s="1509"/>
      <c r="AQ48" s="1509"/>
      <c r="AR48" s="1509"/>
      <c r="AS48" s="1509"/>
      <c r="AT48" s="1509"/>
      <c r="AU48" s="1509"/>
      <c r="AV48" s="1509"/>
      <c r="AW48" s="1509"/>
      <c r="AX48" s="1509"/>
      <c r="AY48" s="1509"/>
      <c r="AZ48" s="1509"/>
      <c r="BA48" s="1509"/>
    </row>
    <row r="49" spans="3:53">
      <c r="C49" s="1509"/>
      <c r="D49" s="1509"/>
      <c r="E49" s="1509"/>
      <c r="F49" s="1509"/>
      <c r="G49" s="1509"/>
      <c r="H49" s="1509"/>
      <c r="I49" s="1509"/>
      <c r="J49" s="1509"/>
      <c r="K49" s="1509"/>
      <c r="L49" s="1509"/>
      <c r="M49" s="1509"/>
      <c r="N49" s="1509"/>
      <c r="O49" s="1509"/>
      <c r="P49" s="1509"/>
      <c r="Q49" s="1509"/>
      <c r="R49" s="1509"/>
      <c r="S49" s="1509"/>
      <c r="T49" s="1509"/>
      <c r="U49" s="1509"/>
      <c r="V49" s="1509"/>
      <c r="W49" s="1509"/>
      <c r="X49" s="1509"/>
      <c r="Y49" s="1509"/>
      <c r="Z49" s="1509"/>
      <c r="AA49" s="1509"/>
      <c r="AB49" s="1509"/>
      <c r="AC49" s="1509"/>
      <c r="AD49" s="1509"/>
      <c r="AE49" s="1509"/>
      <c r="AF49" s="1509"/>
      <c r="AG49" s="1509"/>
      <c r="AH49" s="1509"/>
      <c r="AI49" s="1509"/>
      <c r="AJ49" s="1509"/>
      <c r="AK49" s="1509"/>
      <c r="AL49" s="1509"/>
      <c r="AM49" s="1509"/>
      <c r="AN49" s="1509"/>
      <c r="AO49" s="1509"/>
      <c r="AP49" s="1509"/>
      <c r="AQ49" s="1509"/>
      <c r="AR49" s="1509"/>
      <c r="AS49" s="1509"/>
      <c r="AT49" s="1509"/>
      <c r="AU49" s="1509"/>
      <c r="AV49" s="1509"/>
      <c r="AW49" s="1509"/>
      <c r="AX49" s="1509"/>
      <c r="AY49" s="1509"/>
      <c r="AZ49" s="1509"/>
      <c r="BA49" s="1509"/>
    </row>
    <row r="50" spans="3:53">
      <c r="C50" s="1509"/>
      <c r="D50" s="1509"/>
      <c r="E50" s="1509"/>
      <c r="F50" s="1509"/>
      <c r="G50" s="1509"/>
      <c r="H50" s="1509"/>
      <c r="I50" s="1509"/>
      <c r="J50" s="1509"/>
      <c r="K50" s="1509"/>
      <c r="L50" s="1509"/>
      <c r="M50" s="1509"/>
      <c r="N50" s="1509"/>
      <c r="O50" s="1509"/>
      <c r="P50" s="1509"/>
      <c r="Q50" s="1509"/>
      <c r="R50" s="1509"/>
      <c r="S50" s="1509"/>
      <c r="T50" s="1509"/>
      <c r="U50" s="1509"/>
      <c r="V50" s="1509"/>
      <c r="W50" s="1509"/>
      <c r="X50" s="1509"/>
      <c r="Y50" s="1509"/>
      <c r="Z50" s="1509"/>
      <c r="AA50" s="1509"/>
      <c r="AB50" s="1509"/>
      <c r="AC50" s="1509"/>
      <c r="AD50" s="1509"/>
      <c r="AE50" s="1509"/>
      <c r="AF50" s="1509"/>
      <c r="AG50" s="1509"/>
      <c r="AH50" s="1509"/>
      <c r="AI50" s="1509"/>
      <c r="AJ50" s="1509"/>
      <c r="AK50" s="1509"/>
      <c r="AL50" s="1509"/>
      <c r="AM50" s="1509"/>
      <c r="AN50" s="1509"/>
      <c r="AO50" s="1509"/>
      <c r="AP50" s="1509"/>
      <c r="AQ50" s="1509"/>
      <c r="AR50" s="1509"/>
      <c r="AS50" s="1509"/>
      <c r="AT50" s="1509"/>
      <c r="AU50" s="1509"/>
      <c r="AV50" s="1509"/>
      <c r="AW50" s="1509"/>
      <c r="AX50" s="1509"/>
      <c r="AY50" s="1509"/>
      <c r="AZ50" s="1509"/>
      <c r="BA50" s="1509"/>
    </row>
    <row r="51" spans="3:53">
      <c r="C51" s="1509"/>
      <c r="D51" s="1509"/>
      <c r="E51" s="1509"/>
      <c r="F51" s="1509"/>
      <c r="G51" s="1509"/>
      <c r="H51" s="1509"/>
      <c r="I51" s="1509"/>
      <c r="J51" s="1509"/>
      <c r="K51" s="1509"/>
      <c r="L51" s="1509"/>
      <c r="M51" s="1509"/>
      <c r="N51" s="1509"/>
      <c r="O51" s="1509"/>
      <c r="P51" s="1509"/>
      <c r="Q51" s="1509"/>
      <c r="R51" s="1509"/>
      <c r="S51" s="1509"/>
      <c r="T51" s="1509"/>
      <c r="U51" s="1509"/>
      <c r="V51" s="1509"/>
      <c r="W51" s="1509"/>
      <c r="X51" s="1509"/>
      <c r="Y51" s="1509"/>
      <c r="Z51" s="1509"/>
      <c r="AA51" s="1509"/>
      <c r="AB51" s="1509"/>
      <c r="AC51" s="1509"/>
      <c r="AD51" s="1509"/>
      <c r="AE51" s="1509"/>
      <c r="AF51" s="1509"/>
      <c r="AG51" s="1509"/>
      <c r="AH51" s="1509"/>
      <c r="AI51" s="1509"/>
      <c r="AJ51" s="1509"/>
      <c r="AK51" s="1509"/>
      <c r="AL51" s="1509"/>
      <c r="AM51" s="1509"/>
      <c r="AN51" s="1509"/>
      <c r="AO51" s="1509"/>
      <c r="AP51" s="1509"/>
      <c r="AQ51" s="1509"/>
      <c r="AR51" s="1509"/>
      <c r="AS51" s="1509"/>
      <c r="AT51" s="1509"/>
      <c r="AU51" s="1509"/>
      <c r="AV51" s="1509"/>
      <c r="AW51" s="1509"/>
      <c r="AX51" s="1509"/>
      <c r="AY51" s="1509"/>
      <c r="AZ51" s="1509"/>
      <c r="BA51" s="1509"/>
    </row>
    <row r="52" spans="3:53">
      <c r="C52" s="1509"/>
      <c r="D52" s="1509"/>
      <c r="E52" s="1509"/>
      <c r="F52" s="1509"/>
      <c r="G52" s="1509"/>
      <c r="H52" s="1509"/>
      <c r="I52" s="1509"/>
      <c r="J52" s="1509"/>
      <c r="K52" s="1509"/>
      <c r="L52" s="1509"/>
      <c r="M52" s="1509"/>
      <c r="N52" s="1509"/>
      <c r="O52" s="1509"/>
      <c r="P52" s="1509"/>
      <c r="Q52" s="1509"/>
      <c r="R52" s="1509"/>
      <c r="S52" s="1509"/>
      <c r="T52" s="1509"/>
      <c r="U52" s="1509"/>
      <c r="V52" s="1509"/>
      <c r="W52" s="1509"/>
      <c r="X52" s="1509"/>
      <c r="Y52" s="1509"/>
      <c r="Z52" s="1509"/>
      <c r="AA52" s="1509"/>
      <c r="AB52" s="1509"/>
      <c r="AC52" s="1509"/>
      <c r="AD52" s="1509"/>
      <c r="AE52" s="1509"/>
      <c r="AF52" s="1509"/>
      <c r="AG52" s="1509"/>
      <c r="AH52" s="1509"/>
      <c r="AI52" s="1509"/>
      <c r="AJ52" s="1509"/>
      <c r="AK52" s="1509"/>
      <c r="AL52" s="1509"/>
      <c r="AM52" s="1509"/>
      <c r="AN52" s="1509"/>
      <c r="AO52" s="1509"/>
      <c r="AP52" s="1509"/>
      <c r="AQ52" s="1509"/>
      <c r="AR52" s="1509"/>
      <c r="AS52" s="1509"/>
      <c r="AT52" s="1509"/>
      <c r="AU52" s="1509"/>
      <c r="AV52" s="1509"/>
      <c r="AW52" s="1509"/>
      <c r="AX52" s="1509"/>
      <c r="AY52" s="1509"/>
      <c r="AZ52" s="1509"/>
      <c r="BA52" s="1509"/>
    </row>
    <row r="53" spans="3:53">
      <c r="C53" s="1509"/>
      <c r="D53" s="1509"/>
      <c r="E53" s="1509"/>
      <c r="F53" s="1509"/>
      <c r="G53" s="1509"/>
      <c r="H53" s="1509"/>
      <c r="I53" s="1509"/>
      <c r="J53" s="1509"/>
      <c r="K53" s="1509"/>
      <c r="L53" s="1509"/>
      <c r="M53" s="1509"/>
      <c r="N53" s="1509"/>
      <c r="O53" s="1509"/>
      <c r="P53" s="1509"/>
      <c r="Q53" s="1509"/>
      <c r="R53" s="1509"/>
      <c r="S53" s="1509"/>
      <c r="T53" s="1509"/>
      <c r="U53" s="1509"/>
      <c r="V53" s="1509"/>
      <c r="W53" s="1509"/>
      <c r="X53" s="1509"/>
      <c r="Y53" s="1509"/>
      <c r="Z53" s="1509"/>
      <c r="AA53" s="1509"/>
      <c r="AB53" s="1509"/>
      <c r="AC53" s="1509"/>
      <c r="AD53" s="1509"/>
      <c r="AE53" s="1509"/>
      <c r="AF53" s="1509"/>
      <c r="AG53" s="1509"/>
      <c r="AH53" s="1509"/>
      <c r="AI53" s="1509"/>
      <c r="AJ53" s="1509"/>
      <c r="AK53" s="1509"/>
      <c r="AL53" s="1509"/>
      <c r="AM53" s="1509"/>
      <c r="AN53" s="1509"/>
      <c r="AO53" s="1509"/>
      <c r="AP53" s="1509"/>
      <c r="AQ53" s="1509"/>
      <c r="AR53" s="1509"/>
      <c r="AS53" s="1509"/>
      <c r="AT53" s="1509"/>
      <c r="AU53" s="1509"/>
      <c r="AV53" s="1509"/>
      <c r="AW53" s="1509"/>
      <c r="AX53" s="1509"/>
      <c r="AY53" s="1509"/>
      <c r="AZ53" s="1509"/>
      <c r="BA53" s="1509"/>
    </row>
    <row r="54" spans="3:53">
      <c r="C54" s="1509"/>
      <c r="D54" s="1509"/>
      <c r="E54" s="1509"/>
      <c r="F54" s="1509"/>
      <c r="G54" s="1509"/>
      <c r="H54" s="1509"/>
      <c r="I54" s="1509"/>
      <c r="J54" s="1509"/>
      <c r="K54" s="1509"/>
      <c r="L54" s="1509"/>
      <c r="M54" s="1509"/>
      <c r="N54" s="1509"/>
      <c r="O54" s="1509"/>
      <c r="P54" s="1509"/>
      <c r="Q54" s="1509"/>
      <c r="R54" s="1509"/>
      <c r="S54" s="1509"/>
      <c r="T54" s="1509"/>
      <c r="U54" s="1509"/>
      <c r="V54" s="1509"/>
      <c r="W54" s="1509"/>
      <c r="X54" s="1509"/>
      <c r="Y54" s="1509"/>
      <c r="Z54" s="1509"/>
      <c r="AA54" s="1509"/>
      <c r="AB54" s="1509"/>
      <c r="AC54" s="1509"/>
      <c r="AD54" s="1509"/>
      <c r="AE54" s="1509"/>
      <c r="AF54" s="1509"/>
      <c r="AG54" s="1509"/>
      <c r="AH54" s="1509"/>
      <c r="AI54" s="1509"/>
      <c r="AJ54" s="1509"/>
      <c r="AK54" s="1509"/>
      <c r="AL54" s="1509"/>
      <c r="AM54" s="1509"/>
      <c r="AN54" s="1509"/>
      <c r="AO54" s="1509"/>
      <c r="AP54" s="1509"/>
      <c r="AQ54" s="1509"/>
      <c r="AR54" s="1509"/>
      <c r="AS54" s="1509"/>
      <c r="AT54" s="1509"/>
      <c r="AU54" s="1509"/>
      <c r="AV54" s="1509"/>
      <c r="AW54" s="1509"/>
      <c r="AX54" s="1509"/>
      <c r="AY54" s="1509"/>
      <c r="AZ54" s="1509"/>
      <c r="BA54" s="1509"/>
    </row>
    <row r="55" spans="3:53">
      <c r="C55" s="1509"/>
      <c r="D55" s="1509"/>
      <c r="E55" s="1509"/>
      <c r="F55" s="1509"/>
      <c r="G55" s="1509"/>
      <c r="H55" s="1509"/>
      <c r="I55" s="1509"/>
      <c r="J55" s="1509"/>
      <c r="K55" s="1509"/>
      <c r="L55" s="1509"/>
      <c r="M55" s="1509"/>
      <c r="N55" s="1509"/>
      <c r="O55" s="1509"/>
      <c r="P55" s="1509"/>
      <c r="Q55" s="1509"/>
      <c r="R55" s="1509"/>
      <c r="S55" s="1509"/>
      <c r="T55" s="1509"/>
      <c r="U55" s="1509"/>
      <c r="V55" s="1509"/>
      <c r="W55" s="1509"/>
      <c r="X55" s="1509"/>
      <c r="Y55" s="1509"/>
      <c r="Z55" s="1509"/>
      <c r="AA55" s="1509"/>
      <c r="AB55" s="1509"/>
      <c r="AC55" s="1509"/>
      <c r="AD55" s="1509"/>
      <c r="AE55" s="1509"/>
      <c r="AF55" s="1509"/>
      <c r="AG55" s="1509"/>
      <c r="AH55" s="1509"/>
      <c r="AI55" s="1509"/>
      <c r="AJ55" s="1509"/>
      <c r="AK55" s="1509"/>
      <c r="AL55" s="1509"/>
      <c r="AM55" s="1509"/>
      <c r="AN55" s="1509"/>
      <c r="AO55" s="1509"/>
      <c r="AP55" s="1509"/>
      <c r="AQ55" s="1509"/>
      <c r="AR55" s="1509"/>
      <c r="AS55" s="1509"/>
      <c r="AT55" s="1509"/>
      <c r="AU55" s="1509"/>
      <c r="AV55" s="1509"/>
      <c r="AW55" s="1509"/>
      <c r="AX55" s="1509"/>
      <c r="AY55" s="1509"/>
      <c r="AZ55" s="1509"/>
      <c r="BA55" s="1509"/>
    </row>
    <row r="56" spans="3:53">
      <c r="C56" s="1509"/>
      <c r="D56" s="1509"/>
      <c r="E56" s="1509"/>
      <c r="F56" s="1509"/>
      <c r="G56" s="1509"/>
      <c r="H56" s="1509"/>
      <c r="I56" s="1509"/>
      <c r="J56" s="1509"/>
      <c r="K56" s="1509"/>
      <c r="L56" s="1509"/>
      <c r="M56" s="1509"/>
      <c r="N56" s="1509"/>
      <c r="O56" s="1509"/>
      <c r="P56" s="1509"/>
      <c r="Q56" s="1509"/>
      <c r="R56" s="1509"/>
      <c r="S56" s="1509"/>
      <c r="T56" s="1509"/>
      <c r="U56" s="1509"/>
      <c r="V56" s="1509"/>
      <c r="W56" s="1509"/>
      <c r="X56" s="1509"/>
      <c r="Y56" s="1509"/>
      <c r="Z56" s="1509"/>
      <c r="AA56" s="1509"/>
      <c r="AB56" s="1509"/>
      <c r="AC56" s="1509"/>
      <c r="AD56" s="1509"/>
      <c r="AE56" s="1509"/>
      <c r="AF56" s="1509"/>
      <c r="AG56" s="1509"/>
      <c r="AH56" s="1509"/>
      <c r="AI56" s="1509"/>
      <c r="AJ56" s="1509"/>
      <c r="AK56" s="1509"/>
      <c r="AL56" s="1509"/>
      <c r="AM56" s="1509"/>
      <c r="AN56" s="1509"/>
      <c r="AO56" s="1509"/>
      <c r="AP56" s="1509"/>
      <c r="AQ56" s="1509"/>
      <c r="AR56" s="1509"/>
      <c r="AS56" s="1509"/>
      <c r="AT56" s="1509"/>
      <c r="AU56" s="1509"/>
      <c r="AV56" s="1509"/>
      <c r="AW56" s="1509"/>
      <c r="AX56" s="1509"/>
      <c r="AY56" s="1509"/>
      <c r="AZ56" s="1509"/>
      <c r="BA56" s="1509"/>
    </row>
    <row r="57" spans="3:53">
      <c r="C57" s="1509"/>
      <c r="D57" s="1509"/>
      <c r="E57" s="1509"/>
      <c r="F57" s="1509"/>
      <c r="G57" s="1509"/>
      <c r="H57" s="1509"/>
      <c r="I57" s="1509"/>
      <c r="J57" s="1509"/>
      <c r="K57" s="1509"/>
      <c r="L57" s="1509"/>
      <c r="M57" s="1509"/>
      <c r="N57" s="1509"/>
      <c r="O57" s="1509"/>
      <c r="P57" s="1509"/>
      <c r="Q57" s="1509"/>
      <c r="R57" s="1509"/>
      <c r="S57" s="1509"/>
      <c r="T57" s="1509"/>
      <c r="U57" s="1509"/>
      <c r="V57" s="1509"/>
      <c r="W57" s="1509"/>
      <c r="X57" s="1509"/>
      <c r="Y57" s="1509"/>
      <c r="Z57" s="1509"/>
      <c r="AA57" s="1509"/>
      <c r="AB57" s="1509"/>
      <c r="AC57" s="1509"/>
      <c r="AD57" s="1509"/>
      <c r="AE57" s="1509"/>
      <c r="AF57" s="1509"/>
      <c r="AG57" s="1509"/>
      <c r="AH57" s="1509"/>
      <c r="AI57" s="1509"/>
      <c r="AJ57" s="1509"/>
      <c r="AK57" s="1509"/>
      <c r="AL57" s="1509"/>
      <c r="AM57" s="1509"/>
      <c r="AN57" s="1509"/>
      <c r="AO57" s="1509"/>
      <c r="AP57" s="1509"/>
      <c r="AQ57" s="1509"/>
      <c r="AR57" s="1509"/>
      <c r="AS57" s="1509"/>
      <c r="AT57" s="1509"/>
      <c r="AU57" s="1509"/>
      <c r="AV57" s="1509"/>
      <c r="AW57" s="1509"/>
      <c r="AX57" s="1509"/>
      <c r="AY57" s="1509"/>
      <c r="AZ57" s="1509"/>
      <c r="BA57" s="1509"/>
    </row>
  </sheetData>
  <mergeCells count="2">
    <mergeCell ref="C17:F19"/>
    <mergeCell ref="H17:K1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BW40"/>
  <sheetViews>
    <sheetView topLeftCell="A4" workbookViewId="0"/>
  </sheetViews>
  <sheetFormatPr baseColWidth="10" defaultColWidth="10.85546875" defaultRowHeight="15"/>
  <cols>
    <col min="1" max="1" width="10.85546875" style="627"/>
    <col min="2" max="2" width="17.42578125" style="627" customWidth="1"/>
    <col min="3" max="3" width="13" style="627" customWidth="1"/>
    <col min="4" max="74" width="6.85546875" style="627" customWidth="1"/>
    <col min="75" max="16384" width="10.85546875" style="627"/>
  </cols>
  <sheetData>
    <row r="1" spans="1:75" ht="15.75">
      <c r="A1" s="612" t="s">
        <v>181</v>
      </c>
    </row>
    <row r="2" spans="1:75" ht="15.75">
      <c r="B2" s="628"/>
    </row>
    <row r="3" spans="1:75" s="629" customFormat="1" ht="15.75" thickBot="1">
      <c r="C3" s="630"/>
      <c r="V3" s="631">
        <f>V5-F5</f>
        <v>2.085190466391261E-2</v>
      </c>
    </row>
    <row r="4" spans="1:75" s="632" customFormat="1" ht="15.75" thickBot="1">
      <c r="B4" s="1716"/>
      <c r="C4" s="1717"/>
      <c r="D4" s="633">
        <v>2000</v>
      </c>
      <c r="E4" s="634">
        <v>2001</v>
      </c>
      <c r="F4" s="634">
        <v>2002</v>
      </c>
      <c r="G4" s="634">
        <v>2003</v>
      </c>
      <c r="H4" s="634">
        <v>2004</v>
      </c>
      <c r="I4" s="634">
        <v>2005</v>
      </c>
      <c r="J4" s="634">
        <v>2006</v>
      </c>
      <c r="K4" s="634">
        <v>2007</v>
      </c>
      <c r="L4" s="634">
        <v>2008</v>
      </c>
      <c r="M4" s="634">
        <v>2009</v>
      </c>
      <c r="N4" s="634">
        <v>2010</v>
      </c>
      <c r="O4" s="634">
        <v>2011</v>
      </c>
      <c r="P4" s="634">
        <v>2012</v>
      </c>
      <c r="Q4" s="634">
        <v>2013</v>
      </c>
      <c r="R4" s="634">
        <v>2014</v>
      </c>
      <c r="S4" s="634">
        <v>2015</v>
      </c>
      <c r="T4" s="634">
        <v>2016</v>
      </c>
      <c r="U4" s="634">
        <v>2017</v>
      </c>
      <c r="V4" s="634">
        <v>2018</v>
      </c>
      <c r="W4" s="634">
        <v>2019</v>
      </c>
      <c r="X4" s="634">
        <v>2020</v>
      </c>
      <c r="Y4" s="634">
        <v>2021</v>
      </c>
      <c r="Z4" s="634">
        <v>2022</v>
      </c>
      <c r="AA4" s="634">
        <v>2023</v>
      </c>
      <c r="AB4" s="634">
        <v>2024</v>
      </c>
      <c r="AC4" s="634">
        <v>2025</v>
      </c>
      <c r="AD4" s="634">
        <v>2026</v>
      </c>
      <c r="AE4" s="634">
        <v>2027</v>
      </c>
      <c r="AF4" s="634">
        <v>2028</v>
      </c>
      <c r="AG4" s="634">
        <v>2029</v>
      </c>
      <c r="AH4" s="634">
        <v>2030</v>
      </c>
      <c r="AI4" s="634">
        <v>2031</v>
      </c>
      <c r="AJ4" s="634">
        <v>2032</v>
      </c>
      <c r="AK4" s="634">
        <v>2033</v>
      </c>
      <c r="AL4" s="634">
        <v>2034</v>
      </c>
      <c r="AM4" s="634">
        <v>2035</v>
      </c>
      <c r="AN4" s="634">
        <v>2036</v>
      </c>
      <c r="AO4" s="634">
        <v>2037</v>
      </c>
      <c r="AP4" s="634">
        <v>2038</v>
      </c>
      <c r="AQ4" s="634">
        <v>2039</v>
      </c>
      <c r="AR4" s="634">
        <v>2040</v>
      </c>
      <c r="AS4" s="634">
        <v>2041</v>
      </c>
      <c r="AT4" s="634">
        <v>2042</v>
      </c>
      <c r="AU4" s="634">
        <v>2043</v>
      </c>
      <c r="AV4" s="634">
        <v>2044</v>
      </c>
      <c r="AW4" s="634">
        <v>2045</v>
      </c>
      <c r="AX4" s="634">
        <v>2046</v>
      </c>
      <c r="AY4" s="634">
        <v>2047</v>
      </c>
      <c r="AZ4" s="634">
        <v>2048</v>
      </c>
      <c r="BA4" s="634">
        <v>2049</v>
      </c>
      <c r="BB4" s="634">
        <v>2050</v>
      </c>
      <c r="BC4" s="634">
        <v>2051</v>
      </c>
      <c r="BD4" s="634">
        <v>2052</v>
      </c>
      <c r="BE4" s="634">
        <v>2053</v>
      </c>
      <c r="BF4" s="634">
        <v>2054</v>
      </c>
      <c r="BG4" s="634">
        <v>2055</v>
      </c>
      <c r="BH4" s="634">
        <v>2056</v>
      </c>
      <c r="BI4" s="634">
        <v>2057</v>
      </c>
      <c r="BJ4" s="634">
        <v>2058</v>
      </c>
      <c r="BK4" s="634">
        <v>2059</v>
      </c>
      <c r="BL4" s="634">
        <v>2060</v>
      </c>
      <c r="BM4" s="634">
        <v>2061</v>
      </c>
      <c r="BN4" s="634">
        <v>2062</v>
      </c>
      <c r="BO4" s="634">
        <v>2063</v>
      </c>
      <c r="BP4" s="634">
        <v>2064</v>
      </c>
      <c r="BQ4" s="634">
        <v>2065</v>
      </c>
      <c r="BR4" s="634">
        <v>2066</v>
      </c>
      <c r="BS4" s="634">
        <v>2067</v>
      </c>
      <c r="BT4" s="634">
        <v>2068</v>
      </c>
      <c r="BU4" s="634">
        <v>2069</v>
      </c>
      <c r="BV4" s="635">
        <v>2070</v>
      </c>
    </row>
    <row r="5" spans="1:75" s="632" customFormat="1" ht="15" customHeight="1">
      <c r="B5" s="1718" t="s">
        <v>182</v>
      </c>
      <c r="C5" s="636" t="s">
        <v>183</v>
      </c>
      <c r="D5" s="637"/>
      <c r="E5" s="638"/>
      <c r="F5" s="638">
        <v>0.11704358342039307</v>
      </c>
      <c r="G5" s="638">
        <v>0.11789521213031849</v>
      </c>
      <c r="H5" s="638">
        <v>0.11878870517405175</v>
      </c>
      <c r="I5" s="638">
        <v>0.12080228634336061</v>
      </c>
      <c r="J5" s="638">
        <v>0.12110314339682009</v>
      </c>
      <c r="K5" s="638">
        <v>0.12250736090675185</v>
      </c>
      <c r="L5" s="638">
        <v>0.12376110404451111</v>
      </c>
      <c r="M5" s="638">
        <v>0.13255875340126819</v>
      </c>
      <c r="N5" s="638">
        <v>0.13294390489212551</v>
      </c>
      <c r="O5" s="638">
        <v>0.1345489242329542</v>
      </c>
      <c r="P5" s="638">
        <v>0.13735528735636846</v>
      </c>
      <c r="Q5" s="638">
        <v>0.13957966787820464</v>
      </c>
      <c r="R5" s="638">
        <v>0.14112712965771884</v>
      </c>
      <c r="S5" s="638">
        <v>0.14004952732904383</v>
      </c>
      <c r="T5" s="638">
        <v>0.14007175693093463</v>
      </c>
      <c r="U5" s="638">
        <v>0.13806169314941102</v>
      </c>
      <c r="V5" s="638">
        <v>0.13789548808430568</v>
      </c>
      <c r="W5" s="638"/>
      <c r="X5" s="638"/>
      <c r="Y5" s="638"/>
      <c r="Z5" s="638"/>
      <c r="AA5" s="638"/>
      <c r="AB5" s="638"/>
      <c r="AC5" s="638"/>
      <c r="AD5" s="638"/>
      <c r="AE5" s="638"/>
      <c r="AF5" s="638"/>
      <c r="AG5" s="638"/>
      <c r="AH5" s="638"/>
      <c r="AI5" s="638"/>
      <c r="AJ5" s="638"/>
      <c r="AK5" s="638"/>
      <c r="AL5" s="638"/>
      <c r="AM5" s="638"/>
      <c r="AN5" s="638"/>
      <c r="AO5" s="638"/>
      <c r="AP5" s="638"/>
      <c r="AQ5" s="638"/>
      <c r="AR5" s="638"/>
      <c r="AS5" s="638"/>
      <c r="AT5" s="638"/>
      <c r="AU5" s="638"/>
      <c r="AV5" s="638"/>
      <c r="AW5" s="638"/>
      <c r="AX5" s="638"/>
      <c r="AY5" s="638"/>
      <c r="AZ5" s="638"/>
      <c r="BA5" s="638"/>
      <c r="BB5" s="638"/>
      <c r="BC5" s="638"/>
      <c r="BD5" s="638"/>
      <c r="BE5" s="638"/>
      <c r="BF5" s="638"/>
      <c r="BG5" s="638"/>
      <c r="BH5" s="638"/>
      <c r="BI5" s="638"/>
      <c r="BJ5" s="638"/>
      <c r="BK5" s="638"/>
      <c r="BL5" s="639"/>
      <c r="BM5" s="639"/>
      <c r="BN5" s="639"/>
      <c r="BO5" s="639"/>
      <c r="BP5" s="639"/>
      <c r="BQ5" s="639"/>
      <c r="BR5" s="639"/>
      <c r="BS5" s="639"/>
      <c r="BT5" s="638"/>
      <c r="BU5" s="638"/>
      <c r="BV5" s="640"/>
    </row>
    <row r="6" spans="1:75" s="632" customFormat="1">
      <c r="B6" s="1719"/>
      <c r="C6" s="641">
        <v>1.7999999999999999E-2</v>
      </c>
      <c r="D6" s="642"/>
      <c r="E6" s="643"/>
      <c r="F6" s="643"/>
      <c r="G6" s="643"/>
      <c r="H6" s="643"/>
      <c r="I6" s="643"/>
      <c r="J6" s="643"/>
      <c r="K6" s="643"/>
      <c r="L6" s="643"/>
      <c r="M6" s="643"/>
      <c r="N6" s="643"/>
      <c r="O6" s="643"/>
      <c r="P6" s="643"/>
      <c r="Q6" s="643"/>
      <c r="R6" s="643"/>
      <c r="S6" s="643"/>
      <c r="T6" s="643"/>
      <c r="U6" s="643"/>
      <c r="V6" s="643">
        <v>0.13789548808430568</v>
      </c>
      <c r="W6" s="643">
        <v>0.13725671764027911</v>
      </c>
      <c r="X6" s="643">
        <v>0.1377757971846893</v>
      </c>
      <c r="Y6" s="643">
        <v>0.13776818890195908</v>
      </c>
      <c r="Z6" s="643">
        <v>0.13788445461310783</v>
      </c>
      <c r="AA6" s="643">
        <v>0.13833608183615054</v>
      </c>
      <c r="AB6" s="643">
        <v>0.13864516902869398</v>
      </c>
      <c r="AC6" s="643">
        <v>0.13880395001310952</v>
      </c>
      <c r="AD6" s="643">
        <v>0.13869596318815564</v>
      </c>
      <c r="AE6" s="643">
        <v>0.1384571780972059</v>
      </c>
      <c r="AF6" s="643">
        <v>0.1381959236329737</v>
      </c>
      <c r="AG6" s="643">
        <v>0.1378135297251358</v>
      </c>
      <c r="AH6" s="643">
        <v>0.13715652216037758</v>
      </c>
      <c r="AI6" s="643">
        <v>0.13642930989872371</v>
      </c>
      <c r="AJ6" s="643">
        <v>0.13565675032191271</v>
      </c>
      <c r="AK6" s="643">
        <v>0.13519606637412823</v>
      </c>
      <c r="AL6" s="643">
        <v>0.1346884355275173</v>
      </c>
      <c r="AM6" s="643">
        <v>0.13413175207936751</v>
      </c>
      <c r="AN6" s="643">
        <v>0.13351186096929993</v>
      </c>
      <c r="AO6" s="643">
        <v>0.13291798678929598</v>
      </c>
      <c r="AP6" s="643">
        <v>0.13226814957748492</v>
      </c>
      <c r="AQ6" s="643">
        <v>0.13157101188520626</v>
      </c>
      <c r="AR6" s="643">
        <v>0.13092530623226567</v>
      </c>
      <c r="AS6" s="643">
        <v>0.13025379434583431</v>
      </c>
      <c r="AT6" s="643">
        <v>0.129639416272676</v>
      </c>
      <c r="AU6" s="643">
        <v>0.12912806249787406</v>
      </c>
      <c r="AV6" s="643">
        <v>0.12859433754087277</v>
      </c>
      <c r="AW6" s="643">
        <v>0.12805312826451307</v>
      </c>
      <c r="AX6" s="643">
        <v>0.12747690070811102</v>
      </c>
      <c r="AY6" s="643">
        <v>0.12691360360402729</v>
      </c>
      <c r="AZ6" s="643">
        <v>0.12632457537488617</v>
      </c>
      <c r="BA6" s="643">
        <v>0.12575488399563317</v>
      </c>
      <c r="BB6" s="643">
        <v>0.12519775694323754</v>
      </c>
      <c r="BC6" s="643">
        <v>0.12468808410134882</v>
      </c>
      <c r="BD6" s="643">
        <v>0.12418779245381339</v>
      </c>
      <c r="BE6" s="643">
        <v>0.12368077149001139</v>
      </c>
      <c r="BF6" s="643">
        <v>0.12332088281630725</v>
      </c>
      <c r="BG6" s="643">
        <v>0.12275164098015762</v>
      </c>
      <c r="BH6" s="643">
        <v>0.12221307250055728</v>
      </c>
      <c r="BI6" s="643">
        <v>0.12168308116007472</v>
      </c>
      <c r="BJ6" s="643">
        <v>0.1211323325773872</v>
      </c>
      <c r="BK6" s="643">
        <v>0.12058381834285294</v>
      </c>
      <c r="BL6" s="644">
        <v>0.12006730231110749</v>
      </c>
      <c r="BM6" s="644">
        <v>0.11961219345040022</v>
      </c>
      <c r="BN6" s="644">
        <v>0.11922105822016013</v>
      </c>
      <c r="BO6" s="644">
        <v>0.11886055616311696</v>
      </c>
      <c r="BP6" s="644">
        <v>0.11855040856978709</v>
      </c>
      <c r="BQ6" s="644">
        <v>0.11831305006800057</v>
      </c>
      <c r="BR6" s="644">
        <v>0.11812456587260904</v>
      </c>
      <c r="BS6" s="644">
        <v>0.11797684220625999</v>
      </c>
      <c r="BT6" s="643">
        <v>0.11784953812014456</v>
      </c>
      <c r="BU6" s="643">
        <v>0.11778515180849614</v>
      </c>
      <c r="BV6" s="645">
        <v>0.11778277647309482</v>
      </c>
    </row>
    <row r="7" spans="1:75" s="632" customFormat="1">
      <c r="B7" s="1719"/>
      <c r="C7" s="641">
        <v>1.4999999999999999E-2</v>
      </c>
      <c r="D7" s="642"/>
      <c r="E7" s="643"/>
      <c r="F7" s="643"/>
      <c r="G7" s="643"/>
      <c r="H7" s="643"/>
      <c r="I7" s="643"/>
      <c r="J7" s="643"/>
      <c r="K7" s="643"/>
      <c r="L7" s="643"/>
      <c r="M7" s="643"/>
      <c r="N7" s="643"/>
      <c r="O7" s="643"/>
      <c r="P7" s="643"/>
      <c r="Q7" s="643"/>
      <c r="R7" s="643"/>
      <c r="S7" s="643"/>
      <c r="T7" s="643"/>
      <c r="U7" s="643"/>
      <c r="V7" s="643">
        <v>0.13789548808430568</v>
      </c>
      <c r="W7" s="643">
        <v>0.1372566509834568</v>
      </c>
      <c r="X7" s="643">
        <v>0.13777573222766243</v>
      </c>
      <c r="Y7" s="643">
        <v>0.13776812578847705</v>
      </c>
      <c r="Z7" s="643">
        <v>0.13788439920027648</v>
      </c>
      <c r="AA7" s="643">
        <v>0.13837235365742362</v>
      </c>
      <c r="AB7" s="643">
        <v>0.13875131254201564</v>
      </c>
      <c r="AC7" s="643">
        <v>0.13901186383606243</v>
      </c>
      <c r="AD7" s="643">
        <v>0.1390316737283305</v>
      </c>
      <c r="AE7" s="643">
        <v>0.13894420888991663</v>
      </c>
      <c r="AF7" s="643">
        <v>0.13886016123445161</v>
      </c>
      <c r="AG7" s="643">
        <v>0.13868379097768763</v>
      </c>
      <c r="AH7" s="643">
        <v>0.13825966976076792</v>
      </c>
      <c r="AI7" s="643">
        <v>0.13778415538797001</v>
      </c>
      <c r="AJ7" s="643">
        <v>0.13728610313007725</v>
      </c>
      <c r="AK7" s="643">
        <v>0.13709189589730333</v>
      </c>
      <c r="AL7" s="643">
        <v>0.13684158488694023</v>
      </c>
      <c r="AM7" s="643">
        <v>0.13653563466320759</v>
      </c>
      <c r="AN7" s="643">
        <v>0.13615802661675927</v>
      </c>
      <c r="AO7" s="643">
        <v>0.1357971545239916</v>
      </c>
      <c r="AP7" s="643">
        <v>0.13538428100313724</v>
      </c>
      <c r="AQ7" s="643">
        <v>0.13490427121918513</v>
      </c>
      <c r="AR7" s="643">
        <v>0.13447148005463402</v>
      </c>
      <c r="AS7" s="643">
        <v>0.13400459274437368</v>
      </c>
      <c r="AT7" s="643">
        <v>0.13358816096857476</v>
      </c>
      <c r="AU7" s="643">
        <v>0.13327024193585202</v>
      </c>
      <c r="AV7" s="643">
        <v>0.13292253444180174</v>
      </c>
      <c r="AW7" s="643">
        <v>0.13256072235437424</v>
      </c>
      <c r="AX7" s="643">
        <v>0.13215928660362089</v>
      </c>
      <c r="AY7" s="643">
        <v>0.13176297678601204</v>
      </c>
      <c r="AZ7" s="643">
        <v>0.13133011570248951</v>
      </c>
      <c r="BA7" s="643">
        <v>0.13091471677988781</v>
      </c>
      <c r="BB7" s="643">
        <v>0.13050818823392635</v>
      </c>
      <c r="BC7" s="643">
        <v>0.1301442218896563</v>
      </c>
      <c r="BD7" s="643">
        <v>0.12978004885693523</v>
      </c>
      <c r="BE7" s="643">
        <v>0.12939954255855449</v>
      </c>
      <c r="BF7" s="643">
        <v>0.12908802319802318</v>
      </c>
      <c r="BG7" s="643">
        <v>0.12873608078544782</v>
      </c>
      <c r="BH7" s="643">
        <v>0.1282960565929312</v>
      </c>
      <c r="BI7" s="643">
        <v>0.12786932825280975</v>
      </c>
      <c r="BJ7" s="643">
        <v>0.12741012563366799</v>
      </c>
      <c r="BK7" s="643">
        <v>0.12695758227960954</v>
      </c>
      <c r="BL7" s="644">
        <v>0.12652890311918361</v>
      </c>
      <c r="BM7" s="644">
        <v>0.12615895406964137</v>
      </c>
      <c r="BN7" s="644">
        <v>0.12585304087235671</v>
      </c>
      <c r="BO7" s="644">
        <v>0.12557561654072052</v>
      </c>
      <c r="BP7" s="644">
        <v>0.12534135496545473</v>
      </c>
      <c r="BQ7" s="644">
        <v>0.12517892801013492</v>
      </c>
      <c r="BR7" s="644">
        <v>0.12506683711148495</v>
      </c>
      <c r="BS7" s="644">
        <v>0.12499112370394265</v>
      </c>
      <c r="BT7" s="643">
        <v>0.12493135927111616</v>
      </c>
      <c r="BU7" s="643">
        <v>0.1249361560618293</v>
      </c>
      <c r="BV7" s="645">
        <v>0.12500349475094327</v>
      </c>
    </row>
    <row r="8" spans="1:75" s="632" customFormat="1">
      <c r="B8" s="1719"/>
      <c r="C8" s="641">
        <v>1.2999999999999999E-2</v>
      </c>
      <c r="D8" s="642"/>
      <c r="E8" s="643"/>
      <c r="F8" s="643"/>
      <c r="G8" s="643"/>
      <c r="H8" s="643"/>
      <c r="I8" s="643"/>
      <c r="J8" s="643"/>
      <c r="K8" s="643"/>
      <c r="L8" s="643"/>
      <c r="M8" s="643"/>
      <c r="N8" s="643"/>
      <c r="O8" s="643"/>
      <c r="P8" s="643"/>
      <c r="Q8" s="643"/>
      <c r="R8" s="643"/>
      <c r="S8" s="643"/>
      <c r="T8" s="643"/>
      <c r="U8" s="643"/>
      <c r="V8" s="643">
        <v>0.13789548808430568</v>
      </c>
      <c r="W8" s="643">
        <v>0.13725671764027911</v>
      </c>
      <c r="X8" s="643">
        <v>0.1377757971846893</v>
      </c>
      <c r="Y8" s="643">
        <v>0.1377685810233939</v>
      </c>
      <c r="Z8" s="643">
        <v>0.13788445461310786</v>
      </c>
      <c r="AA8" s="643">
        <v>0.13839844612602961</v>
      </c>
      <c r="AB8" s="643">
        <v>0.13882417252026544</v>
      </c>
      <c r="AC8" s="643">
        <v>0.13915256078079352</v>
      </c>
      <c r="AD8" s="643">
        <v>0.13926062289773844</v>
      </c>
      <c r="AE8" s="643">
        <v>0.13928049658017735</v>
      </c>
      <c r="AF8" s="643">
        <v>0.13932262804613144</v>
      </c>
      <c r="AG8" s="643">
        <v>0.13929088461287054</v>
      </c>
      <c r="AH8" s="643">
        <v>0.13902709385913167</v>
      </c>
      <c r="AI8" s="643">
        <v>0.13872850789241142</v>
      </c>
      <c r="AJ8" s="643">
        <v>0.13842436215529319</v>
      </c>
      <c r="AK8" s="643">
        <v>0.13841761955732285</v>
      </c>
      <c r="AL8" s="643">
        <v>0.13834880015094869</v>
      </c>
      <c r="AM8" s="643">
        <v>0.13822074096815098</v>
      </c>
      <c r="AN8" s="643">
        <v>0.13801605787018054</v>
      </c>
      <c r="AO8" s="643">
        <v>0.13782410251129706</v>
      </c>
      <c r="AP8" s="643">
        <v>0.13757377801070189</v>
      </c>
      <c r="AQ8" s="643">
        <v>0.13725064146413601</v>
      </c>
      <c r="AR8" s="643">
        <v>0.13697011621548161</v>
      </c>
      <c r="AS8" s="643">
        <v>0.13665064277364053</v>
      </c>
      <c r="AT8" s="643">
        <v>0.13637706788877327</v>
      </c>
      <c r="AU8" s="643">
        <v>0.13619953347911273</v>
      </c>
      <c r="AV8" s="643">
        <v>0.13598686311820185</v>
      </c>
      <c r="AW8" s="643">
        <v>0.13575782154594332</v>
      </c>
      <c r="AX8" s="643">
        <v>0.13548134860879585</v>
      </c>
      <c r="AY8" s="643">
        <v>0.13520717271209534</v>
      </c>
      <c r="AZ8" s="643">
        <v>0.13488985455558558</v>
      </c>
      <c r="BA8" s="643">
        <v>0.13458656473931147</v>
      </c>
      <c r="BB8" s="643">
        <v>0.134286484217366</v>
      </c>
      <c r="BC8" s="643">
        <v>0.13402568448525901</v>
      </c>
      <c r="BD8" s="643">
        <v>0.13375885950788211</v>
      </c>
      <c r="BE8" s="643">
        <v>0.13346886694518029</v>
      </c>
      <c r="BF8" s="643">
        <v>0.13325271693804297</v>
      </c>
      <c r="BG8" s="643">
        <v>0.13299557292426148</v>
      </c>
      <c r="BH8" s="643">
        <v>0.13263423909760644</v>
      </c>
      <c r="BI8" s="643">
        <v>0.13228105880264274</v>
      </c>
      <c r="BJ8" s="643">
        <v>0.13188883271109131</v>
      </c>
      <c r="BK8" s="643">
        <v>0.13149724310868513</v>
      </c>
      <c r="BL8" s="644">
        <v>0.13112445086790925</v>
      </c>
      <c r="BM8" s="644">
        <v>0.13080687130916988</v>
      </c>
      <c r="BN8" s="644">
        <v>0.13054965088687612</v>
      </c>
      <c r="BO8" s="644">
        <v>0.13031629666243807</v>
      </c>
      <c r="BP8" s="644">
        <v>0.13012040652600221</v>
      </c>
      <c r="BQ8" s="644">
        <v>0.12999258272349323</v>
      </c>
      <c r="BR8" s="644">
        <v>0.12991212336499311</v>
      </c>
      <c r="BS8" s="644">
        <v>0.12986222226916255</v>
      </c>
      <c r="BT8" s="643">
        <v>0.12982232426976115</v>
      </c>
      <c r="BU8" s="643">
        <v>0.12984425250772177</v>
      </c>
      <c r="BV8" s="645">
        <v>0.12992600541469557</v>
      </c>
    </row>
    <row r="9" spans="1:75" s="632" customFormat="1" ht="15.75" thickBot="1">
      <c r="B9" s="1720"/>
      <c r="C9" s="646">
        <v>0.01</v>
      </c>
      <c r="D9" s="647"/>
      <c r="E9" s="648"/>
      <c r="F9" s="648"/>
      <c r="G9" s="648"/>
      <c r="H9" s="648"/>
      <c r="I9" s="648"/>
      <c r="J9" s="648"/>
      <c r="K9" s="648"/>
      <c r="L9" s="648"/>
      <c r="M9" s="648"/>
      <c r="N9" s="648"/>
      <c r="O9" s="648"/>
      <c r="P9" s="648"/>
      <c r="Q9" s="648"/>
      <c r="R9" s="648"/>
      <c r="S9" s="648"/>
      <c r="T9" s="648"/>
      <c r="U9" s="648"/>
      <c r="V9" s="648">
        <v>0.13789548808430568</v>
      </c>
      <c r="W9" s="648">
        <v>0.13725671764027911</v>
      </c>
      <c r="X9" s="648">
        <v>0.1377757971846893</v>
      </c>
      <c r="Y9" s="648">
        <v>0.13776818890195908</v>
      </c>
      <c r="Z9" s="648">
        <v>0.13788446040194091</v>
      </c>
      <c r="AA9" s="648">
        <v>0.13844063160083755</v>
      </c>
      <c r="AB9" s="648">
        <v>0.1389368899312125</v>
      </c>
      <c r="AC9" s="648">
        <v>0.13936476506098211</v>
      </c>
      <c r="AD9" s="648">
        <v>0.13960243241805467</v>
      </c>
      <c r="AE9" s="648">
        <v>0.13978084514341746</v>
      </c>
      <c r="AF9" s="648">
        <v>0.14001090058106863</v>
      </c>
      <c r="AG9" s="648">
        <v>0.1401935121863635</v>
      </c>
      <c r="AH9" s="648">
        <v>0.14017208539233889</v>
      </c>
      <c r="AI9" s="648">
        <v>0.14015585979174006</v>
      </c>
      <c r="AJ9" s="648">
        <v>0.14014370965503201</v>
      </c>
      <c r="AK9" s="648">
        <v>0.14042129184564375</v>
      </c>
      <c r="AL9" s="648">
        <v>0.14063156681595548</v>
      </c>
      <c r="AM9" s="648">
        <v>0.14077526031409013</v>
      </c>
      <c r="AN9" s="648">
        <v>0.14084010965448224</v>
      </c>
      <c r="AO9" s="648">
        <v>0.14090977601781188</v>
      </c>
      <c r="AP9" s="648">
        <v>0.1409154012221413</v>
      </c>
      <c r="AQ9" s="648">
        <v>0.14084098231877004</v>
      </c>
      <c r="AR9" s="648">
        <v>0.14080583738823022</v>
      </c>
      <c r="AS9" s="648">
        <v>0.14072290427075396</v>
      </c>
      <c r="AT9" s="648">
        <v>0.14067930014966734</v>
      </c>
      <c r="AU9" s="648">
        <v>0.14073273705563699</v>
      </c>
      <c r="AV9" s="648">
        <v>0.14074717671567752</v>
      </c>
      <c r="AW9" s="648">
        <v>0.14073379219385321</v>
      </c>
      <c r="AX9" s="648">
        <v>0.14066903570576303</v>
      </c>
      <c r="AY9" s="648">
        <v>0.14059825957938232</v>
      </c>
      <c r="AZ9" s="648">
        <v>0.14047760679685059</v>
      </c>
      <c r="BA9" s="648">
        <v>0.14036511292573453</v>
      </c>
      <c r="BB9" s="648">
        <v>0.14024932400735848</v>
      </c>
      <c r="BC9" s="648">
        <v>0.14016952446465936</v>
      </c>
      <c r="BD9" s="648">
        <v>0.14007935347404071</v>
      </c>
      <c r="BE9" s="648">
        <v>0.14000906435758959</v>
      </c>
      <c r="BF9" s="648">
        <v>0.13988992997341179</v>
      </c>
      <c r="BG9" s="648">
        <v>0.13967037678928079</v>
      </c>
      <c r="BH9" s="648">
        <v>0.13946099532313308</v>
      </c>
      <c r="BI9" s="648">
        <v>0.13925180357763506</v>
      </c>
      <c r="BJ9" s="648">
        <v>0.13899241431120202</v>
      </c>
      <c r="BK9" s="648">
        <v>0.13872555524572669</v>
      </c>
      <c r="BL9" s="649">
        <v>0.13846989257288192</v>
      </c>
      <c r="BM9" s="649">
        <v>0.13826217171061569</v>
      </c>
      <c r="BN9" s="649">
        <v>0.13810953018349389</v>
      </c>
      <c r="BO9" s="649">
        <v>0.13797378265319643</v>
      </c>
      <c r="BP9" s="649">
        <v>0.13786693102421577</v>
      </c>
      <c r="BQ9" s="649">
        <v>0.13782207402932975</v>
      </c>
      <c r="BR9" s="649">
        <v>0.13781692449222596</v>
      </c>
      <c r="BS9" s="649">
        <v>0.1378355170842733</v>
      </c>
      <c r="BT9" s="648">
        <v>0.13785835889297132</v>
      </c>
      <c r="BU9" s="648">
        <v>0.13793732674103851</v>
      </c>
      <c r="BV9" s="650">
        <v>0.13807155398652249</v>
      </c>
    </row>
    <row r="10" spans="1:75" s="651" customFormat="1">
      <c r="B10" s="652"/>
      <c r="C10" s="653"/>
      <c r="D10" s="654"/>
      <c r="E10" s="654"/>
      <c r="F10" s="654"/>
      <c r="G10" s="654"/>
      <c r="H10" s="654"/>
      <c r="I10" s="654"/>
      <c r="J10" s="654"/>
      <c r="K10" s="654"/>
      <c r="L10" s="654"/>
      <c r="M10" s="654"/>
      <c r="N10" s="654"/>
      <c r="U10" s="655"/>
      <c r="V10" s="655"/>
    </row>
    <row r="11" spans="1:75" s="651" customFormat="1">
      <c r="B11" s="652"/>
      <c r="C11" s="653"/>
      <c r="D11" s="654"/>
      <c r="E11" s="654"/>
      <c r="F11" s="654"/>
      <c r="G11" s="654"/>
      <c r="H11" s="654"/>
      <c r="I11" s="654"/>
      <c r="J11" s="654"/>
      <c r="K11" s="654"/>
      <c r="L11" s="654"/>
      <c r="M11" s="654"/>
      <c r="N11" s="654"/>
      <c r="U11" s="656"/>
      <c r="V11" s="656"/>
      <c r="W11" s="656"/>
      <c r="X11" s="656"/>
      <c r="Y11" s="656"/>
      <c r="Z11" s="656"/>
      <c r="AA11" s="656"/>
      <c r="AB11" s="656"/>
      <c r="AC11" s="656"/>
      <c r="AD11" s="656"/>
      <c r="AE11" s="656"/>
      <c r="AF11" s="656"/>
      <c r="AG11" s="656"/>
      <c r="AH11" s="656"/>
      <c r="AI11" s="656"/>
      <c r="AJ11" s="656"/>
      <c r="AK11" s="656"/>
      <c r="AL11" s="656"/>
      <c r="AM11" s="656"/>
      <c r="AN11" s="656"/>
      <c r="AO11" s="656"/>
      <c r="AP11" s="656"/>
      <c r="AQ11" s="656"/>
      <c r="AR11" s="656"/>
      <c r="AS11" s="656"/>
      <c r="AT11" s="656"/>
      <c r="AU11" s="656"/>
      <c r="AV11" s="656"/>
      <c r="AW11" s="656"/>
      <c r="AX11" s="656"/>
      <c r="AY11" s="656"/>
      <c r="AZ11" s="656"/>
      <c r="BA11" s="656"/>
      <c r="BB11" s="656"/>
      <c r="BC11" s="656"/>
      <c r="BD11" s="656"/>
      <c r="BE11" s="656"/>
      <c r="BF11" s="656"/>
      <c r="BG11" s="656"/>
      <c r="BH11" s="656"/>
      <c r="BI11" s="656"/>
      <c r="BJ11" s="656"/>
      <c r="BK11" s="656"/>
      <c r="BL11" s="656"/>
      <c r="BM11" s="656"/>
      <c r="BN11" s="656"/>
      <c r="BO11" s="656"/>
      <c r="BP11" s="656"/>
      <c r="BQ11" s="656"/>
      <c r="BR11" s="656"/>
      <c r="BS11" s="656"/>
      <c r="BT11" s="656"/>
      <c r="BU11" s="656"/>
      <c r="BV11" s="656"/>
    </row>
    <row r="12" spans="1:75" s="651" customFormat="1">
      <c r="B12" s="652"/>
      <c r="C12" s="653"/>
      <c r="D12" s="654"/>
      <c r="E12" s="654"/>
      <c r="F12" s="654"/>
      <c r="G12" s="654"/>
      <c r="H12" s="654"/>
      <c r="I12" s="654"/>
      <c r="J12" s="654"/>
      <c r="K12" s="654"/>
      <c r="L12" s="654"/>
      <c r="M12" s="654"/>
      <c r="N12" s="654"/>
      <c r="R12" s="656"/>
      <c r="S12" s="656"/>
      <c r="U12" s="656"/>
      <c r="V12" s="656"/>
      <c r="W12" s="656"/>
      <c r="X12" s="656"/>
      <c r="Y12" s="656"/>
      <c r="Z12" s="656"/>
      <c r="AA12" s="656"/>
      <c r="AB12" s="656"/>
      <c r="AC12" s="656"/>
      <c r="AD12" s="656"/>
      <c r="AE12" s="656"/>
      <c r="AF12" s="656"/>
      <c r="AG12" s="656"/>
      <c r="AH12" s="656"/>
      <c r="AI12" s="656"/>
      <c r="AJ12" s="656"/>
      <c r="AK12" s="656"/>
      <c r="AL12" s="656"/>
      <c r="AM12" s="656"/>
      <c r="AN12" s="656"/>
      <c r="AO12" s="656"/>
      <c r="AP12" s="656"/>
      <c r="AQ12" s="656"/>
      <c r="AR12" s="656"/>
      <c r="AS12" s="656"/>
      <c r="AT12" s="656"/>
      <c r="AU12" s="656"/>
      <c r="AV12" s="656"/>
      <c r="AW12" s="656"/>
      <c r="AX12" s="656"/>
      <c r="AY12" s="656"/>
      <c r="AZ12" s="656"/>
      <c r="BA12" s="656"/>
      <c r="BB12" s="656"/>
      <c r="BC12" s="656"/>
      <c r="BD12" s="656"/>
      <c r="BE12" s="656"/>
      <c r="BF12" s="656"/>
      <c r="BG12" s="656"/>
      <c r="BH12" s="656"/>
      <c r="BI12" s="656"/>
      <c r="BJ12" s="656"/>
      <c r="BK12" s="656"/>
      <c r="BL12" s="656"/>
      <c r="BM12" s="656"/>
      <c r="BN12" s="656"/>
      <c r="BO12" s="656"/>
      <c r="BP12" s="656"/>
      <c r="BQ12" s="656"/>
      <c r="BR12" s="656"/>
      <c r="BS12" s="656"/>
      <c r="BT12" s="656"/>
      <c r="BU12" s="656"/>
      <c r="BV12" s="656"/>
    </row>
    <row r="13" spans="1:75" s="651" customFormat="1">
      <c r="B13" s="652"/>
      <c r="C13" s="653"/>
      <c r="D13" s="654"/>
      <c r="E13" s="654"/>
      <c r="F13" s="654"/>
      <c r="G13" s="654"/>
      <c r="H13" s="654"/>
      <c r="I13" s="654"/>
      <c r="J13" s="654"/>
      <c r="K13" s="654"/>
      <c r="L13" s="654"/>
      <c r="M13" s="654"/>
      <c r="N13" s="654"/>
      <c r="Q13" s="655"/>
      <c r="R13" s="656"/>
      <c r="S13" s="656"/>
      <c r="U13" s="656"/>
      <c r="V13" s="656"/>
      <c r="W13" s="656"/>
      <c r="X13" s="656"/>
      <c r="Y13" s="656"/>
      <c r="Z13" s="656"/>
      <c r="AA13" s="656"/>
      <c r="AB13" s="656"/>
      <c r="AC13" s="656"/>
      <c r="AD13" s="656"/>
      <c r="AE13" s="656"/>
      <c r="AF13" s="656"/>
      <c r="AG13" s="656"/>
      <c r="AH13" s="656"/>
      <c r="AI13" s="656"/>
      <c r="AJ13" s="656"/>
      <c r="AK13" s="656"/>
      <c r="AL13" s="656"/>
      <c r="AM13" s="656"/>
      <c r="AN13" s="656"/>
      <c r="AO13" s="656"/>
      <c r="AP13" s="656"/>
      <c r="AQ13" s="656"/>
      <c r="AR13" s="656"/>
      <c r="AS13" s="656"/>
      <c r="AT13" s="656"/>
      <c r="AU13" s="656"/>
      <c r="AV13" s="656"/>
      <c r="AW13" s="656"/>
      <c r="AX13" s="656"/>
      <c r="AY13" s="656"/>
      <c r="AZ13" s="656"/>
      <c r="BA13" s="656"/>
      <c r="BB13" s="656"/>
      <c r="BC13" s="656"/>
      <c r="BD13" s="656"/>
      <c r="BE13" s="656"/>
      <c r="BF13" s="656"/>
      <c r="BG13" s="656"/>
      <c r="BH13" s="656"/>
      <c r="BI13" s="656"/>
      <c r="BJ13" s="656"/>
      <c r="BK13" s="656"/>
      <c r="BL13" s="656"/>
      <c r="BM13" s="656"/>
      <c r="BN13" s="656"/>
      <c r="BO13" s="656"/>
      <c r="BP13" s="656"/>
      <c r="BQ13" s="656"/>
      <c r="BR13" s="656"/>
      <c r="BS13" s="656"/>
      <c r="BT13" s="656"/>
      <c r="BU13" s="656"/>
      <c r="BV13" s="656"/>
    </row>
    <row r="14" spans="1:75" s="651" customFormat="1">
      <c r="B14" s="652"/>
      <c r="C14" s="653"/>
      <c r="D14" s="654"/>
      <c r="E14" s="654"/>
      <c r="F14" s="654"/>
      <c r="G14" s="654"/>
      <c r="H14" s="654"/>
      <c r="I14" s="654"/>
      <c r="J14" s="654"/>
      <c r="K14" s="654"/>
      <c r="L14" s="654"/>
      <c r="M14" s="654"/>
      <c r="N14" s="654"/>
      <c r="Q14" s="655"/>
      <c r="U14" s="656"/>
      <c r="V14" s="656"/>
      <c r="W14" s="656"/>
      <c r="X14" s="656"/>
      <c r="Y14" s="656"/>
      <c r="Z14" s="656"/>
      <c r="AA14" s="656"/>
      <c r="AB14" s="656"/>
      <c r="AC14" s="656"/>
      <c r="AD14" s="656"/>
      <c r="AE14" s="656"/>
      <c r="AF14" s="656"/>
      <c r="AG14" s="656"/>
      <c r="AH14" s="656"/>
      <c r="AI14" s="656"/>
      <c r="AJ14" s="656"/>
      <c r="AK14" s="656"/>
      <c r="AL14" s="656"/>
      <c r="AM14" s="656"/>
      <c r="AN14" s="656"/>
      <c r="AO14" s="656"/>
      <c r="AP14" s="656"/>
      <c r="AQ14" s="656"/>
      <c r="AR14" s="656"/>
      <c r="AS14" s="656"/>
      <c r="AT14" s="656"/>
      <c r="AU14" s="656"/>
      <c r="AV14" s="656"/>
      <c r="AW14" s="656"/>
      <c r="AX14" s="656"/>
      <c r="AY14" s="656"/>
      <c r="AZ14" s="656"/>
      <c r="BA14" s="656"/>
      <c r="BB14" s="656"/>
      <c r="BC14" s="656"/>
      <c r="BD14" s="656"/>
      <c r="BE14" s="656"/>
      <c r="BF14" s="656"/>
      <c r="BG14" s="656"/>
      <c r="BH14" s="656"/>
      <c r="BI14" s="656"/>
      <c r="BJ14" s="656"/>
      <c r="BK14" s="656"/>
      <c r="BL14" s="656"/>
      <c r="BM14" s="656"/>
      <c r="BN14" s="656"/>
      <c r="BO14" s="656"/>
      <c r="BP14" s="656"/>
      <c r="BQ14" s="656"/>
      <c r="BR14" s="656"/>
      <c r="BS14" s="656"/>
      <c r="BT14" s="656"/>
      <c r="BU14" s="656"/>
      <c r="BV14" s="656"/>
    </row>
    <row r="15" spans="1:75">
      <c r="B15" s="657"/>
      <c r="C15" s="658"/>
      <c r="D15" s="659"/>
      <c r="E15" s="659"/>
      <c r="F15" s="659"/>
      <c r="G15" s="659"/>
      <c r="H15" s="659"/>
      <c r="I15" s="659"/>
      <c r="J15" s="659"/>
      <c r="K15" s="659"/>
      <c r="L15" s="659"/>
      <c r="M15" s="659"/>
      <c r="N15" s="659"/>
      <c r="BT15" s="660"/>
      <c r="BV15" s="661"/>
      <c r="BW15" s="651"/>
    </row>
    <row r="16" spans="1:75">
      <c r="Y16" s="662"/>
      <c r="BT16" s="660"/>
      <c r="BV16" s="661"/>
      <c r="BW16" s="651"/>
    </row>
    <row r="17" spans="4:75" ht="15.75">
      <c r="D17" s="1721"/>
      <c r="E17" s="1721"/>
      <c r="F17" s="1721"/>
      <c r="G17" s="1721"/>
      <c r="M17" s="1721"/>
      <c r="N17" s="1721"/>
      <c r="O17" s="1721"/>
      <c r="P17" s="1721"/>
      <c r="BV17" s="661"/>
      <c r="BW17" s="651"/>
    </row>
    <row r="18" spans="4:75">
      <c r="BV18" s="661"/>
      <c r="BW18" s="651"/>
    </row>
    <row r="19" spans="4:75">
      <c r="BV19" s="651"/>
      <c r="BW19" s="651"/>
    </row>
    <row r="20" spans="4:75">
      <c r="BV20" s="651"/>
      <c r="BW20" s="651"/>
    </row>
    <row r="21" spans="4:75">
      <c r="BV21" s="651"/>
      <c r="BW21" s="651"/>
    </row>
    <row r="31" spans="4:75" ht="18" customHeight="1"/>
    <row r="35" spans="2:74">
      <c r="C35" s="629"/>
    </row>
    <row r="36" spans="2:74">
      <c r="B36" s="663" t="s">
        <v>184</v>
      </c>
      <c r="C36" s="629"/>
    </row>
    <row r="37" spans="2:74" ht="15.75" thickBot="1"/>
    <row r="38" spans="2:74" s="632" customFormat="1" ht="15.75" thickBot="1">
      <c r="B38" s="664"/>
      <c r="C38" s="635"/>
      <c r="D38" s="633">
        <v>2000</v>
      </c>
      <c r="E38" s="634">
        <v>2001</v>
      </c>
      <c r="F38" s="634">
        <v>2002</v>
      </c>
      <c r="G38" s="634">
        <v>2003</v>
      </c>
      <c r="H38" s="634">
        <v>2004</v>
      </c>
      <c r="I38" s="634">
        <v>2005</v>
      </c>
      <c r="J38" s="634">
        <v>2006</v>
      </c>
      <c r="K38" s="634">
        <v>2007</v>
      </c>
      <c r="L38" s="634">
        <v>2008</v>
      </c>
      <c r="M38" s="634">
        <v>2009</v>
      </c>
      <c r="N38" s="634">
        <v>2010</v>
      </c>
      <c r="O38" s="634">
        <v>2011</v>
      </c>
      <c r="P38" s="634">
        <v>2012</v>
      </c>
      <c r="Q38" s="634">
        <v>2013</v>
      </c>
      <c r="R38" s="634">
        <v>2014</v>
      </c>
      <c r="S38" s="634">
        <v>2015</v>
      </c>
      <c r="T38" s="634">
        <v>2016</v>
      </c>
      <c r="U38" s="634">
        <v>2017</v>
      </c>
      <c r="V38" s="634">
        <v>2018</v>
      </c>
      <c r="W38" s="634">
        <v>2019</v>
      </c>
      <c r="X38" s="634">
        <v>2020</v>
      </c>
      <c r="Y38" s="634">
        <v>2021</v>
      </c>
      <c r="Z38" s="634">
        <v>2022</v>
      </c>
      <c r="AA38" s="634">
        <v>2023</v>
      </c>
      <c r="AB38" s="634">
        <v>2024</v>
      </c>
      <c r="AC38" s="634">
        <v>2025</v>
      </c>
      <c r="AD38" s="634">
        <v>2026</v>
      </c>
      <c r="AE38" s="634">
        <v>2027</v>
      </c>
      <c r="AF38" s="634">
        <v>2028</v>
      </c>
      <c r="AG38" s="634">
        <v>2029</v>
      </c>
      <c r="AH38" s="634">
        <v>2030</v>
      </c>
      <c r="AI38" s="634">
        <v>2031</v>
      </c>
      <c r="AJ38" s="634">
        <v>2032</v>
      </c>
      <c r="AK38" s="634">
        <v>2033</v>
      </c>
      <c r="AL38" s="634">
        <v>2034</v>
      </c>
      <c r="AM38" s="634">
        <v>2035</v>
      </c>
      <c r="AN38" s="634">
        <v>2036</v>
      </c>
      <c r="AO38" s="634">
        <v>2037</v>
      </c>
      <c r="AP38" s="634">
        <v>2038</v>
      </c>
      <c r="AQ38" s="634">
        <v>2039</v>
      </c>
      <c r="AR38" s="634">
        <v>2040</v>
      </c>
      <c r="AS38" s="634">
        <v>2041</v>
      </c>
      <c r="AT38" s="634">
        <v>2042</v>
      </c>
      <c r="AU38" s="634">
        <v>2043</v>
      </c>
      <c r="AV38" s="634">
        <v>2044</v>
      </c>
      <c r="AW38" s="634">
        <v>2045</v>
      </c>
      <c r="AX38" s="634">
        <v>2046</v>
      </c>
      <c r="AY38" s="634">
        <v>2047</v>
      </c>
      <c r="AZ38" s="634">
        <v>2048</v>
      </c>
      <c r="BA38" s="634">
        <v>2049</v>
      </c>
      <c r="BB38" s="634">
        <v>2050</v>
      </c>
      <c r="BC38" s="634">
        <v>2051</v>
      </c>
      <c r="BD38" s="634">
        <v>2052</v>
      </c>
      <c r="BE38" s="634">
        <v>2053</v>
      </c>
      <c r="BF38" s="634">
        <v>2054</v>
      </c>
      <c r="BG38" s="634">
        <v>2055</v>
      </c>
      <c r="BH38" s="634">
        <v>2056</v>
      </c>
      <c r="BI38" s="634">
        <v>2057</v>
      </c>
      <c r="BJ38" s="634">
        <v>2058</v>
      </c>
      <c r="BK38" s="634">
        <v>2059</v>
      </c>
      <c r="BL38" s="634">
        <v>2060</v>
      </c>
      <c r="BM38" s="634">
        <v>2061</v>
      </c>
      <c r="BN38" s="634">
        <v>2062</v>
      </c>
      <c r="BO38" s="634">
        <v>2063</v>
      </c>
      <c r="BP38" s="634">
        <v>2064</v>
      </c>
      <c r="BQ38" s="634">
        <v>2065</v>
      </c>
      <c r="BR38" s="634">
        <v>2066</v>
      </c>
      <c r="BS38" s="634">
        <v>2067</v>
      </c>
      <c r="BT38" s="634">
        <v>2068</v>
      </c>
      <c r="BU38" s="634">
        <v>2069</v>
      </c>
      <c r="BV38" s="635">
        <v>2070</v>
      </c>
    </row>
    <row r="39" spans="2:74" s="632" customFormat="1">
      <c r="B39" s="1722" t="s">
        <v>182</v>
      </c>
      <c r="C39" s="665" t="s">
        <v>185</v>
      </c>
      <c r="D39" s="666"/>
      <c r="E39" s="667"/>
      <c r="F39" s="667"/>
      <c r="G39" s="667"/>
      <c r="H39" s="667"/>
      <c r="I39" s="667"/>
      <c r="J39" s="667"/>
      <c r="K39" s="667"/>
      <c r="L39" s="667"/>
      <c r="M39" s="667"/>
      <c r="N39" s="667"/>
      <c r="O39" s="667"/>
      <c r="P39" s="667"/>
      <c r="Q39" s="667"/>
      <c r="R39" s="668"/>
      <c r="S39" s="668"/>
      <c r="T39" s="668">
        <v>0.14007175693093463</v>
      </c>
      <c r="U39" s="668">
        <v>0.13806169314941102</v>
      </c>
      <c r="V39" s="668">
        <v>0.13789548808430568</v>
      </c>
      <c r="W39" s="668">
        <v>0.13725671764027911</v>
      </c>
      <c r="X39" s="668">
        <v>0.1377757971846893</v>
      </c>
      <c r="Y39" s="668">
        <v>0.13776818890195908</v>
      </c>
      <c r="Z39" s="668">
        <v>0.13788446040194091</v>
      </c>
      <c r="AA39" s="668">
        <v>0.13803585473666355</v>
      </c>
      <c r="AB39" s="668">
        <v>0.13807308240762853</v>
      </c>
      <c r="AC39" s="668">
        <v>0.13795314747907367</v>
      </c>
      <c r="AD39" s="668">
        <v>0.13756614010132842</v>
      </c>
      <c r="AE39" s="668">
        <v>0.13705799036332372</v>
      </c>
      <c r="AF39" s="668">
        <v>0.13652917868357725</v>
      </c>
      <c r="AG39" s="668">
        <v>0.13589472016448317</v>
      </c>
      <c r="AH39" s="668">
        <v>0.13499495386001739</v>
      </c>
      <c r="AI39" s="668">
        <v>0.13402863158470518</v>
      </c>
      <c r="AJ39" s="668">
        <v>0.13302783403271659</v>
      </c>
      <c r="AK39" s="668">
        <v>0.13258924849554871</v>
      </c>
      <c r="AL39" s="668">
        <v>0.13209963099999081</v>
      </c>
      <c r="AM39" s="668">
        <v>0.13156810677017089</v>
      </c>
      <c r="AN39" s="668">
        <v>0.13097471608289288</v>
      </c>
      <c r="AO39" s="668">
        <v>0.13040025598989774</v>
      </c>
      <c r="AP39" s="668">
        <v>0.12977750987103392</v>
      </c>
      <c r="AQ39" s="668">
        <v>0.12910931552197716</v>
      </c>
      <c r="AR39" s="668">
        <v>0.12849231637235248</v>
      </c>
      <c r="AS39" s="668">
        <v>0.12784715801662827</v>
      </c>
      <c r="AT39" s="668">
        <v>0.12725908019791096</v>
      </c>
      <c r="AU39" s="668">
        <v>0.12676988552477736</v>
      </c>
      <c r="AV39" s="668">
        <v>0.12626598504669795</v>
      </c>
      <c r="AW39" s="668">
        <v>0.12575828388330657</v>
      </c>
      <c r="AX39" s="668">
        <v>0.12522318997140972</v>
      </c>
      <c r="AY39" s="668">
        <v>0.12469718314169907</v>
      </c>
      <c r="AZ39" s="668">
        <v>0.12414683651931384</v>
      </c>
      <c r="BA39" s="668">
        <v>0.12362421467480197</v>
      </c>
      <c r="BB39" s="668">
        <v>0.12311677478560618</v>
      </c>
      <c r="BC39" s="668">
        <v>0.12264517204189065</v>
      </c>
      <c r="BD39" s="668">
        <v>0.12217747395152385</v>
      </c>
      <c r="BE39" s="668">
        <v>0.12170893135509564</v>
      </c>
      <c r="BF39" s="668">
        <v>0.12126995446635336</v>
      </c>
      <c r="BG39" s="668">
        <v>0.12087031242396365</v>
      </c>
      <c r="BH39" s="668">
        <v>0.12033308691506633</v>
      </c>
      <c r="BI39" s="668">
        <v>0.11983617751171757</v>
      </c>
      <c r="BJ39" s="668">
        <v>0.1193200984506132</v>
      </c>
      <c r="BK39" s="668">
        <v>0.11880588574478892</v>
      </c>
      <c r="BL39" s="668">
        <v>0.11832491983071732</v>
      </c>
      <c r="BM39" s="668">
        <v>0.11790525141655632</v>
      </c>
      <c r="BN39" s="668">
        <v>0.11754960216209849</v>
      </c>
      <c r="BO39" s="668">
        <v>0.11722356626905786</v>
      </c>
      <c r="BP39" s="668">
        <v>0.11694504190515112</v>
      </c>
      <c r="BQ39" s="668">
        <v>0.11673945065963616</v>
      </c>
      <c r="BR39" s="668">
        <v>0.11658495897489235</v>
      </c>
      <c r="BS39" s="668">
        <v>0.11647035405305733</v>
      </c>
      <c r="BT39" s="668">
        <v>0.11637423104825412</v>
      </c>
      <c r="BU39" s="668">
        <v>0.11634070990046853</v>
      </c>
      <c r="BV39" s="669">
        <v>0.11637019162383243</v>
      </c>
    </row>
    <row r="40" spans="2:74" s="651" customFormat="1" ht="15.75" thickBot="1">
      <c r="B40" s="1723"/>
      <c r="C40" s="670" t="s">
        <v>186</v>
      </c>
      <c r="D40" s="671"/>
      <c r="E40" s="672"/>
      <c r="F40" s="672"/>
      <c r="G40" s="672"/>
      <c r="H40" s="672"/>
      <c r="I40" s="672"/>
      <c r="J40" s="672"/>
      <c r="K40" s="672"/>
      <c r="L40" s="672"/>
      <c r="M40" s="672"/>
      <c r="N40" s="672"/>
      <c r="O40" s="672"/>
      <c r="P40" s="672"/>
      <c r="Q40" s="672"/>
      <c r="R40" s="673"/>
      <c r="S40" s="673"/>
      <c r="T40" s="673">
        <v>0.14007175693093463</v>
      </c>
      <c r="U40" s="673">
        <v>0.13806169314941102</v>
      </c>
      <c r="V40" s="673">
        <v>0.13789548808430568</v>
      </c>
      <c r="W40" s="673">
        <v>0.13725671764027911</v>
      </c>
      <c r="X40" s="673">
        <v>0.1377757971846893</v>
      </c>
      <c r="Y40" s="673">
        <v>0.13776818890195908</v>
      </c>
      <c r="Z40" s="673">
        <v>0.13788446040194091</v>
      </c>
      <c r="AA40" s="673">
        <v>0.13877082852390393</v>
      </c>
      <c r="AB40" s="673">
        <v>0.13961903931980679</v>
      </c>
      <c r="AC40" s="673">
        <v>0.14038836374573099</v>
      </c>
      <c r="AD40" s="673">
        <v>0.14097068163424473</v>
      </c>
      <c r="AE40" s="673">
        <v>0.1414914897125355</v>
      </c>
      <c r="AF40" s="673">
        <v>0.14207142759611247</v>
      </c>
      <c r="AG40" s="673">
        <v>0.14259974237462678</v>
      </c>
      <c r="AH40" s="673">
        <v>0.1429207418487356</v>
      </c>
      <c r="AI40" s="673">
        <v>0.14324941794514973</v>
      </c>
      <c r="AJ40" s="673">
        <v>0.14358929714084451</v>
      </c>
      <c r="AK40" s="673">
        <v>0.1438620025201218</v>
      </c>
      <c r="AL40" s="673">
        <v>0.14407100804272355</v>
      </c>
      <c r="AM40" s="673">
        <v>0.14420958929457359</v>
      </c>
      <c r="AN40" s="673">
        <v>0.14425929894873446</v>
      </c>
      <c r="AO40" s="673">
        <v>0.14432317357250013</v>
      </c>
      <c r="AP40" s="673">
        <v>0.14432215398752377</v>
      </c>
      <c r="AQ40" s="673">
        <v>0.14422577495038386</v>
      </c>
      <c r="AR40" s="673">
        <v>0.14417045216396052</v>
      </c>
      <c r="AS40" s="673">
        <v>0.14405859002977767</v>
      </c>
      <c r="AT40" s="673">
        <v>0.14398659392817253</v>
      </c>
      <c r="AU40" s="673">
        <v>0.14401140844626442</v>
      </c>
      <c r="AV40" s="673">
        <v>0.14400211153975434</v>
      </c>
      <c r="AW40" s="673">
        <v>0.14396347320477346</v>
      </c>
      <c r="AX40" s="673">
        <v>0.14386454586178446</v>
      </c>
      <c r="AY40" s="673">
        <v>0.14376505051943014</v>
      </c>
      <c r="AZ40" s="673">
        <v>0.14361292049293634</v>
      </c>
      <c r="BA40" s="673">
        <v>0.14345997473846736</v>
      </c>
      <c r="BB40" s="673">
        <v>0.14330898307845458</v>
      </c>
      <c r="BC40" s="673">
        <v>0.14317869259676858</v>
      </c>
      <c r="BD40" s="673">
        <v>0.1430550332183064</v>
      </c>
      <c r="BE40" s="673">
        <v>0.14289443687088993</v>
      </c>
      <c r="BF40" s="673">
        <v>0.14276374944459963</v>
      </c>
      <c r="BG40" s="673">
        <v>0.14259128427538792</v>
      </c>
      <c r="BH40" s="673">
        <v>0.14231313245217742</v>
      </c>
      <c r="BI40" s="673">
        <v>0.14203671365389603</v>
      </c>
      <c r="BJ40" s="673">
        <v>0.14170887970365997</v>
      </c>
      <c r="BK40" s="673">
        <v>0.1413731524372096</v>
      </c>
      <c r="BL40" s="673">
        <v>0.14104916528431974</v>
      </c>
      <c r="BM40" s="673">
        <v>0.14077518156514815</v>
      </c>
      <c r="BN40" s="673">
        <v>0.14055745466009548</v>
      </c>
      <c r="BO40" s="673">
        <v>0.14035512469656292</v>
      </c>
      <c r="BP40" s="673">
        <v>0.14018798348885034</v>
      </c>
      <c r="BQ40" s="673">
        <v>0.14008251174013975</v>
      </c>
      <c r="BR40" s="673">
        <v>0.14001597478756436</v>
      </c>
      <c r="BS40" s="673">
        <v>0.1399785404922331</v>
      </c>
      <c r="BT40" s="673">
        <v>0.13994570506834181</v>
      </c>
      <c r="BU40" s="673">
        <v>0.13996770396094149</v>
      </c>
      <c r="BV40" s="674">
        <v>0.14004756072916041</v>
      </c>
    </row>
  </sheetData>
  <mergeCells count="5">
    <mergeCell ref="B4:C4"/>
    <mergeCell ref="B5:B9"/>
    <mergeCell ref="D17:G17"/>
    <mergeCell ref="M17:P17"/>
    <mergeCell ref="B39:B40"/>
  </mergeCell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BV62"/>
  <sheetViews>
    <sheetView zoomScale="71" zoomScaleNormal="71" workbookViewId="0"/>
  </sheetViews>
  <sheetFormatPr baseColWidth="10" defaultColWidth="11.42578125" defaultRowHeight="15"/>
  <cols>
    <col min="1" max="1" width="11.42578125" style="1610"/>
    <col min="2" max="2" width="40.140625" style="1610" customWidth="1"/>
    <col min="3" max="53" width="6.85546875" style="1614" customWidth="1"/>
    <col min="54" max="65" width="6.85546875" style="1610" customWidth="1"/>
    <col min="66" max="16384" width="11.42578125" style="1610"/>
  </cols>
  <sheetData>
    <row r="1" spans="1:64" s="1581" customFormat="1" ht="15.75">
      <c r="A1" s="1580" t="s">
        <v>619</v>
      </c>
      <c r="C1" s="1582"/>
      <c r="D1" s="1582"/>
      <c r="E1" s="1582"/>
      <c r="F1" s="1582"/>
      <c r="G1" s="1582"/>
      <c r="H1" s="1582"/>
      <c r="I1" s="1582"/>
      <c r="J1" s="1582"/>
      <c r="K1" s="1582"/>
      <c r="L1" s="1582"/>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c r="AN1" s="1582"/>
      <c r="AO1" s="1582"/>
      <c r="AP1" s="1582"/>
      <c r="AQ1" s="1582"/>
      <c r="AR1" s="1582"/>
      <c r="AS1" s="1582"/>
      <c r="AT1" s="1582"/>
      <c r="AU1" s="1582"/>
      <c r="AV1" s="1582"/>
      <c r="AW1" s="1582"/>
      <c r="AX1" s="1582"/>
      <c r="AY1" s="1582"/>
      <c r="AZ1" s="1582"/>
      <c r="BA1" s="1582"/>
    </row>
    <row r="2" spans="1:64" s="1581" customFormat="1" ht="15.75">
      <c r="B2" s="1583"/>
      <c r="C2" s="1582"/>
      <c r="D2" s="1582"/>
      <c r="E2" s="1582"/>
      <c r="F2" s="1582"/>
      <c r="G2" s="1582"/>
      <c r="H2" s="1582"/>
      <c r="I2" s="1582"/>
      <c r="J2" s="1582"/>
      <c r="K2" s="1582"/>
      <c r="L2" s="1582"/>
      <c r="M2" s="1582"/>
      <c r="N2" s="1582"/>
      <c r="O2" s="1582"/>
      <c r="P2" s="1582"/>
      <c r="Q2" s="1582"/>
      <c r="R2" s="1582"/>
      <c r="S2" s="1582"/>
      <c r="T2" s="1582"/>
      <c r="U2" s="1582"/>
      <c r="V2" s="1582"/>
      <c r="W2" s="1582"/>
      <c r="X2" s="1582"/>
      <c r="Y2" s="1582"/>
      <c r="Z2" s="1582"/>
      <c r="AA2" s="1582"/>
      <c r="AB2" s="1582"/>
      <c r="AC2" s="1582"/>
      <c r="AD2" s="1582"/>
      <c r="AE2" s="1582"/>
      <c r="AF2" s="1582"/>
      <c r="AG2" s="1582"/>
      <c r="AH2" s="1582"/>
      <c r="AI2" s="1582"/>
      <c r="AJ2" s="1582"/>
      <c r="AK2" s="1582"/>
      <c r="AL2" s="1582"/>
      <c r="AM2" s="1582"/>
      <c r="AN2" s="1582"/>
      <c r="AO2" s="1582"/>
      <c r="AP2" s="1582"/>
      <c r="AQ2" s="1582"/>
      <c r="AR2" s="1582"/>
      <c r="AS2" s="1582"/>
      <c r="AT2" s="1582"/>
      <c r="AU2" s="1582"/>
      <c r="AV2" s="1582"/>
      <c r="AW2" s="1582"/>
      <c r="AX2" s="1582"/>
      <c r="AY2" s="1582"/>
      <c r="AZ2" s="1582"/>
      <c r="BA2" s="1582"/>
    </row>
    <row r="3" spans="1:64" s="1581" customFormat="1" ht="15.75" thickBot="1">
      <c r="C3" s="1582"/>
      <c r="D3" s="1582"/>
      <c r="E3" s="1582"/>
      <c r="F3" s="1582"/>
      <c r="G3" s="1582"/>
      <c r="H3" s="1582"/>
      <c r="I3" s="1584"/>
      <c r="J3" s="1582"/>
      <c r="K3" s="1582"/>
      <c r="L3" s="1582"/>
      <c r="M3" s="1582"/>
      <c r="N3" s="1582"/>
      <c r="O3" s="1582"/>
      <c r="P3" s="1582"/>
      <c r="Q3" s="1582"/>
      <c r="R3" s="1582"/>
      <c r="S3" s="1582"/>
      <c r="T3" s="1582"/>
      <c r="U3" s="1582"/>
      <c r="V3" s="1582"/>
      <c r="W3" s="1582"/>
      <c r="X3" s="1582"/>
      <c r="Y3" s="1582"/>
      <c r="Z3" s="1582"/>
      <c r="AA3" s="1582"/>
      <c r="AB3" s="1582"/>
      <c r="AC3" s="1582"/>
      <c r="AD3" s="1582"/>
      <c r="AE3" s="1582"/>
      <c r="AF3" s="1582"/>
      <c r="AG3" s="1582"/>
      <c r="AH3" s="1582"/>
      <c r="AI3" s="1582"/>
      <c r="AJ3" s="1582"/>
      <c r="AK3" s="1582"/>
      <c r="AL3" s="1582"/>
      <c r="AM3" s="1582"/>
      <c r="AN3" s="1582"/>
      <c r="AO3" s="1582"/>
      <c r="AP3" s="1582"/>
      <c r="AQ3" s="1582"/>
      <c r="AR3" s="1582"/>
      <c r="AS3" s="1582"/>
      <c r="AT3" s="1582"/>
      <c r="AU3" s="1582"/>
      <c r="AV3" s="1582"/>
      <c r="AW3" s="1582"/>
      <c r="AX3" s="1582"/>
      <c r="AY3" s="1582"/>
      <c r="AZ3" s="1582"/>
      <c r="BA3" s="1582"/>
    </row>
    <row r="4" spans="1:64" s="1585" customFormat="1" ht="26.25" thickBot="1">
      <c r="B4" s="1586" t="s">
        <v>620</v>
      </c>
      <c r="C4" s="1587">
        <v>1940</v>
      </c>
      <c r="D4" s="1588">
        <v>1941</v>
      </c>
      <c r="E4" s="1588">
        <v>1942</v>
      </c>
      <c r="F4" s="1588">
        <v>1943</v>
      </c>
      <c r="G4" s="1588">
        <v>1944</v>
      </c>
      <c r="H4" s="1588">
        <v>1945</v>
      </c>
      <c r="I4" s="1588">
        <v>1946</v>
      </c>
      <c r="J4" s="1588">
        <v>1947</v>
      </c>
      <c r="K4" s="1588">
        <v>1948</v>
      </c>
      <c r="L4" s="1588">
        <v>1949</v>
      </c>
      <c r="M4" s="1588">
        <v>1950</v>
      </c>
      <c r="N4" s="1588">
        <v>1951</v>
      </c>
      <c r="O4" s="1588">
        <v>1952</v>
      </c>
      <c r="P4" s="1588">
        <v>1953</v>
      </c>
      <c r="Q4" s="1588">
        <v>1954</v>
      </c>
      <c r="R4" s="1588">
        <v>1955</v>
      </c>
      <c r="S4" s="1588">
        <v>1956</v>
      </c>
      <c r="T4" s="1588">
        <v>1957</v>
      </c>
      <c r="U4" s="1588">
        <v>1958</v>
      </c>
      <c r="V4" s="1588">
        <v>1959</v>
      </c>
      <c r="W4" s="1588">
        <v>1960</v>
      </c>
      <c r="X4" s="1588">
        <v>1961</v>
      </c>
      <c r="Y4" s="1588">
        <v>1962</v>
      </c>
      <c r="Z4" s="1588">
        <v>1963</v>
      </c>
      <c r="AA4" s="1588">
        <v>1964</v>
      </c>
      <c r="AB4" s="1588">
        <v>1965</v>
      </c>
      <c r="AC4" s="1588">
        <v>1966</v>
      </c>
      <c r="AD4" s="1588">
        <v>1967</v>
      </c>
      <c r="AE4" s="1588">
        <v>1968</v>
      </c>
      <c r="AF4" s="1588">
        <v>1969</v>
      </c>
      <c r="AG4" s="1588">
        <v>1970</v>
      </c>
      <c r="AH4" s="1588">
        <v>1971</v>
      </c>
      <c r="AI4" s="1588">
        <v>1972</v>
      </c>
      <c r="AJ4" s="1588">
        <v>1973</v>
      </c>
      <c r="AK4" s="1588">
        <v>1974</v>
      </c>
      <c r="AL4" s="1588">
        <v>1975</v>
      </c>
      <c r="AM4" s="1588">
        <v>1976</v>
      </c>
      <c r="AN4" s="1588">
        <v>1977</v>
      </c>
      <c r="AO4" s="1588">
        <v>1978</v>
      </c>
      <c r="AP4" s="1588">
        <v>1979</v>
      </c>
      <c r="AQ4" s="1588">
        <v>1980</v>
      </c>
      <c r="AR4" s="1588">
        <v>1981</v>
      </c>
      <c r="AS4" s="1588">
        <v>1982</v>
      </c>
      <c r="AT4" s="1588">
        <v>1983</v>
      </c>
      <c r="AU4" s="1588">
        <v>1984</v>
      </c>
      <c r="AV4" s="1588">
        <v>1985</v>
      </c>
      <c r="AW4" s="1588">
        <v>1986</v>
      </c>
      <c r="AX4" s="1588">
        <v>1987</v>
      </c>
      <c r="AY4" s="1588">
        <v>1988</v>
      </c>
      <c r="AZ4" s="1588">
        <v>1989</v>
      </c>
      <c r="BA4" s="1588">
        <v>1990</v>
      </c>
      <c r="BB4" s="1588">
        <v>1991</v>
      </c>
      <c r="BC4" s="1588">
        <v>1992</v>
      </c>
      <c r="BD4" s="1588">
        <v>1993</v>
      </c>
      <c r="BE4" s="1588">
        <v>1994</v>
      </c>
      <c r="BF4" s="1588">
        <v>1995</v>
      </c>
      <c r="BG4" s="1588">
        <v>1996</v>
      </c>
      <c r="BH4" s="1588">
        <v>1997</v>
      </c>
      <c r="BI4" s="1588">
        <v>1998</v>
      </c>
      <c r="BJ4" s="1588">
        <v>1999</v>
      </c>
      <c r="BK4" s="1589">
        <v>2000</v>
      </c>
    </row>
    <row r="5" spans="1:64" s="1585" customFormat="1">
      <c r="B5" s="1590">
        <v>1.7999999999999999E-2</v>
      </c>
      <c r="C5" s="1591">
        <v>0.80522855733465837</v>
      </c>
      <c r="D5" s="1592">
        <v>0.80305144068411105</v>
      </c>
      <c r="E5" s="1592">
        <v>0.78556107116459106</v>
      </c>
      <c r="F5" s="1592">
        <v>0.7802145505546112</v>
      </c>
      <c r="G5" s="1592">
        <v>0.77314631676059742</v>
      </c>
      <c r="H5" s="1592">
        <v>0.76298485452805576</v>
      </c>
      <c r="I5" s="1592">
        <v>0.75592513465501709</v>
      </c>
      <c r="J5" s="1592">
        <v>0.74990224273374162</v>
      </c>
      <c r="K5" s="1592">
        <v>0.74053357911550644</v>
      </c>
      <c r="L5" s="1592">
        <v>0.74151693268190011</v>
      </c>
      <c r="M5" s="1592">
        <v>0.73234329473474791</v>
      </c>
      <c r="N5" s="1592">
        <v>0.73698932312821508</v>
      </c>
      <c r="O5" s="1592">
        <v>0.74469397584086816</v>
      </c>
      <c r="P5" s="1592">
        <v>0.74983293325413503</v>
      </c>
      <c r="Q5" s="1592">
        <v>0.75440958186038409</v>
      </c>
      <c r="R5" s="1592">
        <v>0.75160850253821587</v>
      </c>
      <c r="S5" s="1592">
        <v>0.74895428828105948</v>
      </c>
      <c r="T5" s="1592">
        <v>0.74345323075632985</v>
      </c>
      <c r="U5" s="1592">
        <v>0.72477020352282051</v>
      </c>
      <c r="V5" s="1592">
        <v>0.72592351799392074</v>
      </c>
      <c r="W5" s="1592">
        <v>0.70970299551054661</v>
      </c>
      <c r="X5" s="1592">
        <v>0.70485996159579511</v>
      </c>
      <c r="Y5" s="1592">
        <v>0.70134327138074448</v>
      </c>
      <c r="Z5" s="1592">
        <v>0.69649857713006957</v>
      </c>
      <c r="AA5" s="1592">
        <v>0.69702868490882142</v>
      </c>
      <c r="AB5" s="1592">
        <v>0.69226591813325589</v>
      </c>
      <c r="AC5" s="1592">
        <v>0.68742222811133535</v>
      </c>
      <c r="AD5" s="1592">
        <v>0.68000299948046106</v>
      </c>
      <c r="AE5" s="1592">
        <v>0.68077873048573612</v>
      </c>
      <c r="AF5" s="1592">
        <v>0.67558026403061633</v>
      </c>
      <c r="AG5" s="1592">
        <v>0.66688987650574061</v>
      </c>
      <c r="AH5" s="1592">
        <v>0.66020349306489046</v>
      </c>
      <c r="AI5" s="1592">
        <v>0.6552843579456078</v>
      </c>
      <c r="AJ5" s="1592">
        <v>0.65552828627202098</v>
      </c>
      <c r="AK5" s="1592">
        <v>0.6510958738302105</v>
      </c>
      <c r="AL5" s="1592">
        <v>0.64580345738298561</v>
      </c>
      <c r="AM5" s="1592">
        <v>0.64262205145114981</v>
      </c>
      <c r="AN5" s="1592">
        <v>0.63978018948432358</v>
      </c>
      <c r="AO5" s="1592">
        <v>0.63562921678892548</v>
      </c>
      <c r="AP5" s="1592">
        <v>0.63325812208175369</v>
      </c>
      <c r="AQ5" s="1592">
        <v>0.63096019061228814</v>
      </c>
      <c r="AR5" s="1592">
        <v>0.62882980784195663</v>
      </c>
      <c r="AS5" s="1592">
        <v>0.62695228225571553</v>
      </c>
      <c r="AT5" s="1592">
        <v>0.62520886917150809</v>
      </c>
      <c r="AU5" s="1592">
        <v>0.62371740839359624</v>
      </c>
      <c r="AV5" s="1592">
        <v>0.6222483834363115</v>
      </c>
      <c r="AW5" s="1592">
        <v>0.62102655956168296</v>
      </c>
      <c r="AX5" s="1592">
        <v>0.6198262262363865</v>
      </c>
      <c r="AY5" s="1592">
        <v>0.61886352991718174</v>
      </c>
      <c r="AZ5" s="1592">
        <v>0.61790938105352611</v>
      </c>
      <c r="BA5" s="1592">
        <v>0.6170526131008337</v>
      </c>
      <c r="BB5" s="1592">
        <v>0.61629114654090011</v>
      </c>
      <c r="BC5" s="1592">
        <v>0.61562451801306839</v>
      </c>
      <c r="BD5" s="1592">
        <v>0.61494488555399696</v>
      </c>
      <c r="BE5" s="1592">
        <v>0.6157953801392505</v>
      </c>
      <c r="BF5" s="1592">
        <v>0.61524943514061947</v>
      </c>
      <c r="BG5" s="1592">
        <v>0.61478291712757649</v>
      </c>
      <c r="BH5" s="1592">
        <v>0.61432094719944386</v>
      </c>
      <c r="BI5" s="1592">
        <v>0.61394552450630091</v>
      </c>
      <c r="BJ5" s="1592">
        <v>0.61354603613766812</v>
      </c>
      <c r="BK5" s="1593">
        <v>0.61328956375924004</v>
      </c>
    </row>
    <row r="6" spans="1:64" s="1585" customFormat="1">
      <c r="B6" s="1590">
        <v>1.4999999999999999E-2</v>
      </c>
      <c r="C6" s="1594">
        <v>0.8052285791811018</v>
      </c>
      <c r="D6" s="1595">
        <v>0.80305184701438681</v>
      </c>
      <c r="E6" s="1595">
        <v>0.78556101607698048</v>
      </c>
      <c r="F6" s="1595">
        <v>0.78021455980925869</v>
      </c>
      <c r="G6" s="1595">
        <v>0.77314675987656467</v>
      </c>
      <c r="H6" s="1595">
        <v>0.7629847814812365</v>
      </c>
      <c r="I6" s="1595">
        <v>0.75592614204565145</v>
      </c>
      <c r="J6" s="1595">
        <v>0.74990209875861047</v>
      </c>
      <c r="K6" s="1595">
        <v>0.74053244356115167</v>
      </c>
      <c r="L6" s="1595">
        <v>0.74151597050350115</v>
      </c>
      <c r="M6" s="1595">
        <v>0.73234277832333805</v>
      </c>
      <c r="N6" s="1595">
        <v>0.7369886645127226</v>
      </c>
      <c r="O6" s="1595">
        <v>0.74469298602124023</v>
      </c>
      <c r="P6" s="1595">
        <v>0.74983301567845984</v>
      </c>
      <c r="Q6" s="1595">
        <v>0.75440833686191211</v>
      </c>
      <c r="R6" s="1595">
        <v>0.75160856830696232</v>
      </c>
      <c r="S6" s="1595">
        <v>0.74895433348554197</v>
      </c>
      <c r="T6" s="1595">
        <v>0.74345326660030708</v>
      </c>
      <c r="U6" s="1595">
        <v>0.72477047372335746</v>
      </c>
      <c r="V6" s="1595">
        <v>0.72592280954194677</v>
      </c>
      <c r="W6" s="1595">
        <v>0.70970298486213246</v>
      </c>
      <c r="X6" s="1595">
        <v>0.70485994134423624</v>
      </c>
      <c r="Y6" s="1595">
        <v>0.70144991088728736</v>
      </c>
      <c r="Z6" s="1595">
        <v>0.69701758753574405</v>
      </c>
      <c r="AA6" s="1595">
        <v>0.69810602870205796</v>
      </c>
      <c r="AB6" s="1595">
        <v>0.69403526961847828</v>
      </c>
      <c r="AC6" s="1595">
        <v>0.69002773397388162</v>
      </c>
      <c r="AD6" s="1595">
        <v>0.68413315873284564</v>
      </c>
      <c r="AE6" s="1595">
        <v>0.68595743785530172</v>
      </c>
      <c r="AF6" s="1595">
        <v>0.68198459239442122</v>
      </c>
      <c r="AG6" s="1595">
        <v>0.67523623274073985</v>
      </c>
      <c r="AH6" s="1595">
        <v>0.66986181437245484</v>
      </c>
      <c r="AI6" s="1595">
        <v>0.66592956254276614</v>
      </c>
      <c r="AJ6" s="1595">
        <v>0.66696782654486231</v>
      </c>
      <c r="AK6" s="1595">
        <v>0.66343558026978</v>
      </c>
      <c r="AL6" s="1595">
        <v>0.65911061457327902</v>
      </c>
      <c r="AM6" s="1595">
        <v>0.6565964151599416</v>
      </c>
      <c r="AN6" s="1595">
        <v>0.65432548587624118</v>
      </c>
      <c r="AO6" s="1595">
        <v>0.65107096532750008</v>
      </c>
      <c r="AP6" s="1595">
        <v>0.64919694192726274</v>
      </c>
      <c r="AQ6" s="1595">
        <v>0.64728923839574515</v>
      </c>
      <c r="AR6" s="1595">
        <v>0.64558530763102362</v>
      </c>
      <c r="AS6" s="1595">
        <v>0.64405979850953832</v>
      </c>
      <c r="AT6" s="1595">
        <v>0.64257866475129566</v>
      </c>
      <c r="AU6" s="1595">
        <v>0.64129745364456447</v>
      </c>
      <c r="AV6" s="1595">
        <v>0.64006471155529299</v>
      </c>
      <c r="AW6" s="1595">
        <v>0.63902692275603035</v>
      </c>
      <c r="AX6" s="1595">
        <v>0.63793548811259526</v>
      </c>
      <c r="AY6" s="1595">
        <v>0.63701368532635161</v>
      </c>
      <c r="AZ6" s="1595">
        <v>0.63617347594642659</v>
      </c>
      <c r="BA6" s="1595">
        <v>0.63536072411976907</v>
      </c>
      <c r="BB6" s="1595">
        <v>0.63459270454350447</v>
      </c>
      <c r="BC6" s="1595">
        <v>0.63387527531352073</v>
      </c>
      <c r="BD6" s="1595">
        <v>0.63329942970096631</v>
      </c>
      <c r="BE6" s="1595">
        <v>0.63391511803886824</v>
      </c>
      <c r="BF6" s="1595">
        <v>0.63327756369515531</v>
      </c>
      <c r="BG6" s="1595">
        <v>0.63278287786305043</v>
      </c>
      <c r="BH6" s="1595">
        <v>0.63234148754540975</v>
      </c>
      <c r="BI6" s="1595">
        <v>0.63195009567523053</v>
      </c>
      <c r="BJ6" s="1595">
        <v>0.63158992465812069</v>
      </c>
      <c r="BK6" s="1596">
        <v>0.63125029977888514</v>
      </c>
    </row>
    <row r="7" spans="1:64" s="1585" customFormat="1">
      <c r="B7" s="1590">
        <v>1.2999999999999999E-2</v>
      </c>
      <c r="C7" s="1594">
        <v>0.80523019502714432</v>
      </c>
      <c r="D7" s="1595">
        <v>0.80305182830443722</v>
      </c>
      <c r="E7" s="1595">
        <v>0.78556215084237413</v>
      </c>
      <c r="F7" s="1595">
        <v>0.78021361299258374</v>
      </c>
      <c r="G7" s="1595">
        <v>0.77314635939821796</v>
      </c>
      <c r="H7" s="1595">
        <v>0.76298564154430581</v>
      </c>
      <c r="I7" s="1595">
        <v>0.7559259690043274</v>
      </c>
      <c r="J7" s="1595">
        <v>0.74990228958503802</v>
      </c>
      <c r="K7" s="1595">
        <v>0.74053272584243257</v>
      </c>
      <c r="L7" s="1595">
        <v>0.74151591911069059</v>
      </c>
      <c r="M7" s="1595">
        <v>0.73234241673786815</v>
      </c>
      <c r="N7" s="1595">
        <v>0.7369893440479407</v>
      </c>
      <c r="O7" s="1595">
        <v>0.74469327964271492</v>
      </c>
      <c r="P7" s="1595">
        <v>0.74983251800132467</v>
      </c>
      <c r="Q7" s="1595">
        <v>0.75440811336137981</v>
      </c>
      <c r="R7" s="1595">
        <v>0.75160810735161532</v>
      </c>
      <c r="S7" s="1595">
        <v>0.74895516183660049</v>
      </c>
      <c r="T7" s="1595">
        <v>0.74345311787491741</v>
      </c>
      <c r="U7" s="1595">
        <v>0.72477011161668092</v>
      </c>
      <c r="V7" s="1595">
        <v>0.72592367868242125</v>
      </c>
      <c r="W7" s="1595">
        <v>0.70970335615046387</v>
      </c>
      <c r="X7" s="1595">
        <v>0.70486032568314994</v>
      </c>
      <c r="Y7" s="1595">
        <v>0.70151934473641309</v>
      </c>
      <c r="Z7" s="1595">
        <v>0.69736333875959688</v>
      </c>
      <c r="AA7" s="1595">
        <v>0.69894581274053558</v>
      </c>
      <c r="AB7" s="1595">
        <v>0.69533152738278281</v>
      </c>
      <c r="AC7" s="1595">
        <v>0.69172115848366911</v>
      </c>
      <c r="AD7" s="1595">
        <v>0.68686987872254002</v>
      </c>
      <c r="AE7" s="1595">
        <v>0.68955225166622791</v>
      </c>
      <c r="AF7" s="1595">
        <v>0.68635202914458671</v>
      </c>
      <c r="AG7" s="1595">
        <v>0.68082518056176355</v>
      </c>
      <c r="AH7" s="1595">
        <v>0.67648586874313854</v>
      </c>
      <c r="AI7" s="1595">
        <v>0.67311562468545794</v>
      </c>
      <c r="AJ7" s="1595">
        <v>0.67488163834603632</v>
      </c>
      <c r="AK7" s="1595">
        <v>0.67177259883190965</v>
      </c>
      <c r="AL7" s="1595">
        <v>0.66825508589735994</v>
      </c>
      <c r="AM7" s="1595">
        <v>0.66606135755959262</v>
      </c>
      <c r="AN7" s="1595">
        <v>0.66427329354545572</v>
      </c>
      <c r="AO7" s="1595">
        <v>0.66160376513557018</v>
      </c>
      <c r="AP7" s="1595">
        <v>0.66009500860928083</v>
      </c>
      <c r="AQ7" s="1595">
        <v>0.6585816031128523</v>
      </c>
      <c r="AR7" s="1595">
        <v>0.65716398297864442</v>
      </c>
      <c r="AS7" s="1595">
        <v>0.6558174312358338</v>
      </c>
      <c r="AT7" s="1595">
        <v>0.65467565777231118</v>
      </c>
      <c r="AU7" s="1595">
        <v>0.65361492290258816</v>
      </c>
      <c r="AV7" s="1595">
        <v>0.65252082474892203</v>
      </c>
      <c r="AW7" s="1595">
        <v>0.651512480710149</v>
      </c>
      <c r="AX7" s="1595">
        <v>0.65048431809826246</v>
      </c>
      <c r="AY7" s="1595">
        <v>0.64967042545431863</v>
      </c>
      <c r="AZ7" s="1595">
        <v>0.64882503855760443</v>
      </c>
      <c r="BA7" s="1595">
        <v>0.64804928969024889</v>
      </c>
      <c r="BB7" s="1595">
        <v>0.64734948239614432</v>
      </c>
      <c r="BC7" s="1595">
        <v>0.64661424001493495</v>
      </c>
      <c r="BD7" s="1595">
        <v>0.64605959886099762</v>
      </c>
      <c r="BE7" s="1595">
        <v>0.64641299396438778</v>
      </c>
      <c r="BF7" s="1595">
        <v>0.6458545167623061</v>
      </c>
      <c r="BG7" s="1595">
        <v>0.64536545029511416</v>
      </c>
      <c r="BH7" s="1595">
        <v>0.64485475211807719</v>
      </c>
      <c r="BI7" s="1595">
        <v>0.6444278241966187</v>
      </c>
      <c r="BJ7" s="1595">
        <v>0.64406366897122391</v>
      </c>
      <c r="BK7" s="1596">
        <v>0.64375277537413611</v>
      </c>
    </row>
    <row r="8" spans="1:64" s="1585" customFormat="1" ht="15.75" thickBot="1">
      <c r="B8" s="1597">
        <v>0.01</v>
      </c>
      <c r="C8" s="1598">
        <v>0.8052302064147181</v>
      </c>
      <c r="D8" s="1599">
        <v>0.80305001825399502</v>
      </c>
      <c r="E8" s="1599">
        <v>0.78556200358957962</v>
      </c>
      <c r="F8" s="1599">
        <v>0.78021503991321384</v>
      </c>
      <c r="G8" s="1599">
        <v>0.77314660510536737</v>
      </c>
      <c r="H8" s="1599">
        <v>0.7629858830783246</v>
      </c>
      <c r="I8" s="1599">
        <v>0.75592466170494532</v>
      </c>
      <c r="J8" s="1599">
        <v>0.74990192432914737</v>
      </c>
      <c r="K8" s="1599">
        <v>0.74053309760346364</v>
      </c>
      <c r="L8" s="1599">
        <v>0.74151645139683409</v>
      </c>
      <c r="M8" s="1599">
        <v>0.73234323620124575</v>
      </c>
      <c r="N8" s="1599">
        <v>0.73698797655343329</v>
      </c>
      <c r="O8" s="1599">
        <v>0.74469358947642239</v>
      </c>
      <c r="P8" s="1599">
        <v>0.74983408645001015</v>
      </c>
      <c r="Q8" s="1599">
        <v>0.75440798811548326</v>
      </c>
      <c r="R8" s="1599">
        <v>0.75160987001946433</v>
      </c>
      <c r="S8" s="1599">
        <v>0.74895508680397183</v>
      </c>
      <c r="T8" s="1599">
        <v>0.74345248001991049</v>
      </c>
      <c r="U8" s="1599">
        <v>0.72477042811049297</v>
      </c>
      <c r="V8" s="1599">
        <v>0.72592322939937282</v>
      </c>
      <c r="W8" s="1599">
        <v>0.70970231170380216</v>
      </c>
      <c r="X8" s="1599">
        <v>0.70486010148241973</v>
      </c>
      <c r="Y8" s="1599">
        <v>0.70162528399967716</v>
      </c>
      <c r="Z8" s="1599">
        <v>0.69788216306714246</v>
      </c>
      <c r="AA8" s="1599">
        <v>0.70020604746180826</v>
      </c>
      <c r="AB8" s="1599">
        <v>0.69730112031156766</v>
      </c>
      <c r="AC8" s="1599">
        <v>0.69438375559344256</v>
      </c>
      <c r="AD8" s="1599">
        <v>0.69094487846881791</v>
      </c>
      <c r="AE8" s="1599">
        <v>0.69486771956238136</v>
      </c>
      <c r="AF8" s="1599">
        <v>0.69279516781575412</v>
      </c>
      <c r="AG8" s="1599">
        <v>0.68931032204791576</v>
      </c>
      <c r="AH8" s="1599">
        <v>0.68652378418536408</v>
      </c>
      <c r="AI8" s="1599">
        <v>0.68422370771053043</v>
      </c>
      <c r="AJ8" s="1599">
        <v>0.68681571453596235</v>
      </c>
      <c r="AK8" s="1599">
        <v>0.68467284404538875</v>
      </c>
      <c r="AL8" s="1599">
        <v>0.68235295664166851</v>
      </c>
      <c r="AM8" s="1599">
        <v>0.68087375451607335</v>
      </c>
      <c r="AN8" s="1599">
        <v>0.67983152596712249</v>
      </c>
      <c r="AO8" s="1599">
        <v>0.67826239909829067</v>
      </c>
      <c r="AP8" s="1599">
        <v>0.67727331340028607</v>
      </c>
      <c r="AQ8" s="1599">
        <v>0.67627399389385656</v>
      </c>
      <c r="AR8" s="1599">
        <v>0.67528287858814029</v>
      </c>
      <c r="AS8" s="1599">
        <v>0.67438531688292824</v>
      </c>
      <c r="AT8" s="1599">
        <v>0.67359888321756123</v>
      </c>
      <c r="AU8" s="1599">
        <v>0.67278699902826322</v>
      </c>
      <c r="AV8" s="1599">
        <v>0.67183505854408909</v>
      </c>
      <c r="AW8" s="1599">
        <v>0.67101048601646807</v>
      </c>
      <c r="AX8" s="1599">
        <v>0.67032636187590078</v>
      </c>
      <c r="AY8" s="1599">
        <v>0.66951461628245379</v>
      </c>
      <c r="AZ8" s="1599">
        <v>0.6688276379340421</v>
      </c>
      <c r="BA8" s="1599">
        <v>0.66800420419156814</v>
      </c>
      <c r="BB8" s="1599">
        <v>0.6672921128364937</v>
      </c>
      <c r="BC8" s="1599">
        <v>0.66670395679302563</v>
      </c>
      <c r="BD8" s="1599">
        <v>0.66609771432947151</v>
      </c>
      <c r="BE8" s="1599">
        <v>0.66610108830057357</v>
      </c>
      <c r="BF8" s="1599">
        <v>0.6655690382668924</v>
      </c>
      <c r="BG8" s="1599">
        <v>0.66503234251309862</v>
      </c>
      <c r="BH8" s="1599">
        <v>0.66450915873821925</v>
      </c>
      <c r="BI8" s="1599">
        <v>0.66422477826210569</v>
      </c>
      <c r="BJ8" s="1599">
        <v>0.66381213843811981</v>
      </c>
      <c r="BK8" s="1600">
        <v>0.66350133637123943</v>
      </c>
      <c r="BL8" s="1601"/>
    </row>
    <row r="9" spans="1:64" s="1585" customFormat="1" ht="26.25" thickBot="1">
      <c r="B9" s="1586" t="s">
        <v>621</v>
      </c>
      <c r="C9" s="1587">
        <v>1940</v>
      </c>
      <c r="D9" s="1588">
        <v>1941</v>
      </c>
      <c r="E9" s="1588">
        <v>1942</v>
      </c>
      <c r="F9" s="1588">
        <v>1943</v>
      </c>
      <c r="G9" s="1588">
        <v>1944</v>
      </c>
      <c r="H9" s="1588">
        <v>1945</v>
      </c>
      <c r="I9" s="1588">
        <v>1946</v>
      </c>
      <c r="J9" s="1588">
        <v>1947</v>
      </c>
      <c r="K9" s="1588">
        <v>1948</v>
      </c>
      <c r="L9" s="1588">
        <v>1949</v>
      </c>
      <c r="M9" s="1588">
        <v>1950</v>
      </c>
      <c r="N9" s="1588">
        <v>1951</v>
      </c>
      <c r="O9" s="1588">
        <v>1952</v>
      </c>
      <c r="P9" s="1588">
        <v>1953</v>
      </c>
      <c r="Q9" s="1588">
        <v>1954</v>
      </c>
      <c r="R9" s="1588">
        <v>1955</v>
      </c>
      <c r="S9" s="1588">
        <v>1956</v>
      </c>
      <c r="T9" s="1588">
        <v>1957</v>
      </c>
      <c r="U9" s="1588">
        <v>1958</v>
      </c>
      <c r="V9" s="1588">
        <v>1959</v>
      </c>
      <c r="W9" s="1588">
        <v>1960</v>
      </c>
      <c r="X9" s="1588">
        <v>1961</v>
      </c>
      <c r="Y9" s="1588">
        <v>1962</v>
      </c>
      <c r="Z9" s="1588">
        <v>1963</v>
      </c>
      <c r="AA9" s="1588">
        <v>1964</v>
      </c>
      <c r="AB9" s="1588">
        <v>1965</v>
      </c>
      <c r="AC9" s="1588">
        <v>1966</v>
      </c>
      <c r="AD9" s="1588">
        <v>1967</v>
      </c>
      <c r="AE9" s="1588">
        <v>1968</v>
      </c>
      <c r="AF9" s="1588">
        <v>1969</v>
      </c>
      <c r="AG9" s="1588">
        <v>1970</v>
      </c>
      <c r="AH9" s="1588">
        <v>1971</v>
      </c>
      <c r="AI9" s="1588">
        <v>1972</v>
      </c>
      <c r="AJ9" s="1588">
        <v>1973</v>
      </c>
      <c r="AK9" s="1588">
        <v>1974</v>
      </c>
      <c r="AL9" s="1588">
        <v>1975</v>
      </c>
      <c r="AM9" s="1588">
        <v>1976</v>
      </c>
      <c r="AN9" s="1588">
        <v>1977</v>
      </c>
      <c r="AO9" s="1588">
        <v>1978</v>
      </c>
      <c r="AP9" s="1588">
        <v>1979</v>
      </c>
      <c r="AQ9" s="1588">
        <v>1980</v>
      </c>
      <c r="AR9" s="1588">
        <v>1981</v>
      </c>
      <c r="AS9" s="1588">
        <v>1982</v>
      </c>
      <c r="AT9" s="1588">
        <v>1983</v>
      </c>
      <c r="AU9" s="1588">
        <v>1984</v>
      </c>
      <c r="AV9" s="1588">
        <v>1985</v>
      </c>
      <c r="AW9" s="1588">
        <v>1986</v>
      </c>
      <c r="AX9" s="1588">
        <v>1987</v>
      </c>
      <c r="AY9" s="1588">
        <v>1988</v>
      </c>
      <c r="AZ9" s="1588">
        <v>1989</v>
      </c>
      <c r="BA9" s="1588">
        <v>1990</v>
      </c>
      <c r="BB9" s="1588">
        <v>1991</v>
      </c>
      <c r="BC9" s="1588">
        <v>1992</v>
      </c>
      <c r="BD9" s="1588">
        <v>1993</v>
      </c>
      <c r="BE9" s="1588">
        <v>1994</v>
      </c>
      <c r="BF9" s="1588">
        <v>1995</v>
      </c>
      <c r="BG9" s="1588">
        <v>1996</v>
      </c>
      <c r="BH9" s="1588">
        <v>1997</v>
      </c>
      <c r="BI9" s="1588">
        <v>1998</v>
      </c>
      <c r="BJ9" s="1588">
        <v>1999</v>
      </c>
      <c r="BK9" s="1589">
        <v>2000</v>
      </c>
    </row>
    <row r="10" spans="1:64" s="1585" customFormat="1">
      <c r="B10" s="1590">
        <v>1.7999999999999999E-2</v>
      </c>
      <c r="C10" s="1591">
        <v>0.80522855733465837</v>
      </c>
      <c r="D10" s="1592">
        <v>0.80305144068411105</v>
      </c>
      <c r="E10" s="1592">
        <v>0.78556107116459106</v>
      </c>
      <c r="F10" s="1592">
        <v>0.7802145505546112</v>
      </c>
      <c r="G10" s="1592">
        <v>0.77314631676059742</v>
      </c>
      <c r="H10" s="1592">
        <v>0.76298485452805576</v>
      </c>
      <c r="I10" s="1592">
        <v>0.75592513465501709</v>
      </c>
      <c r="J10" s="1592">
        <v>0.74990224273374162</v>
      </c>
      <c r="K10" s="1592">
        <v>0.74053357911550644</v>
      </c>
      <c r="L10" s="1592">
        <v>0.74151693268190011</v>
      </c>
      <c r="M10" s="1592">
        <v>0.73234329473474791</v>
      </c>
      <c r="N10" s="1592">
        <v>0.73698932312821508</v>
      </c>
      <c r="O10" s="1592">
        <v>0.74469397584086816</v>
      </c>
      <c r="P10" s="1592">
        <v>0.74983293325413503</v>
      </c>
      <c r="Q10" s="1592">
        <v>0.75440958186038409</v>
      </c>
      <c r="R10" s="1592">
        <v>0.75160850253821587</v>
      </c>
      <c r="S10" s="1592">
        <v>0.74895428828105948</v>
      </c>
      <c r="T10" s="1592">
        <v>0.74345323075632985</v>
      </c>
      <c r="U10" s="1592">
        <v>0.72477020352282051</v>
      </c>
      <c r="V10" s="1592">
        <v>0.74653410409980614</v>
      </c>
      <c r="W10" s="1592">
        <v>0.72968914792715589</v>
      </c>
      <c r="X10" s="1592">
        <v>0.72459975925326048</v>
      </c>
      <c r="Y10" s="1592">
        <v>0.72088753408046014</v>
      </c>
      <c r="Z10" s="1592">
        <v>0.71585941159369204</v>
      </c>
      <c r="AA10" s="1592">
        <v>0.71631399125811446</v>
      </c>
      <c r="AB10" s="1592">
        <v>0.71129659438394577</v>
      </c>
      <c r="AC10" s="1592">
        <v>0.70620347869727973</v>
      </c>
      <c r="AD10" s="1592">
        <v>0.69871858705780399</v>
      </c>
      <c r="AE10" s="1592">
        <v>0.69936121634532356</v>
      </c>
      <c r="AF10" s="1592">
        <v>0.6939459008122959</v>
      </c>
      <c r="AG10" s="1592">
        <v>0.68517279237804218</v>
      </c>
      <c r="AH10" s="1592">
        <v>0.67834973467123261</v>
      </c>
      <c r="AI10" s="1592">
        <v>0.67321683686756606</v>
      </c>
      <c r="AJ10" s="1592">
        <v>0.67332743287748809</v>
      </c>
      <c r="AK10" s="1592">
        <v>0.66869724474418712</v>
      </c>
      <c r="AL10" s="1592">
        <v>0.6633063710061724</v>
      </c>
      <c r="AM10" s="1592">
        <v>0.65996321713003714</v>
      </c>
      <c r="AN10" s="1592">
        <v>0.65696483775533643</v>
      </c>
      <c r="AO10" s="1592">
        <v>0.65273598000621136</v>
      </c>
      <c r="AP10" s="1592">
        <v>0.65022778448536056</v>
      </c>
      <c r="AQ10" s="1592">
        <v>0.64779972122558116</v>
      </c>
      <c r="AR10" s="1592">
        <v>0.64554371503031116</v>
      </c>
      <c r="AS10" s="1592">
        <v>0.6435425255545093</v>
      </c>
      <c r="AT10" s="1592">
        <v>0.64167851552152722</v>
      </c>
      <c r="AU10" s="1592">
        <v>0.64007096036328315</v>
      </c>
      <c r="AV10" s="1592">
        <v>0.63849086991733939</v>
      </c>
      <c r="AW10" s="1592">
        <v>0.63716397228104094</v>
      </c>
      <c r="AX10" s="1592">
        <v>0.63586455735869529</v>
      </c>
      <c r="AY10" s="1592">
        <v>0.6348095828603828</v>
      </c>
      <c r="AZ10" s="1592">
        <v>0.63376867052418273</v>
      </c>
      <c r="BA10" s="1592">
        <v>0.63282932953357163</v>
      </c>
      <c r="BB10" s="1592">
        <v>0.63198987490071123</v>
      </c>
      <c r="BC10" s="1592">
        <v>0.63125039029567698</v>
      </c>
      <c r="BD10" s="1592">
        <v>0.63050226915990204</v>
      </c>
      <c r="BE10" s="1592">
        <v>0.63121223872277277</v>
      </c>
      <c r="BF10" s="1592">
        <v>0.63060385837031119</v>
      </c>
      <c r="BG10" s="1592">
        <v>0.63008009232110984</v>
      </c>
      <c r="BH10" s="1592">
        <v>0.62956818636980894</v>
      </c>
      <c r="BI10" s="1592">
        <v>0.6291494068588136</v>
      </c>
      <c r="BJ10" s="1592">
        <v>0.62871091133008028</v>
      </c>
      <c r="BK10" s="1593">
        <v>0.62841939202269548</v>
      </c>
    </row>
    <row r="11" spans="1:64" s="1585" customFormat="1">
      <c r="B11" s="1590">
        <v>1.4999999999999999E-2</v>
      </c>
      <c r="C11" s="1594">
        <v>0.8052285791811018</v>
      </c>
      <c r="D11" s="1595">
        <v>0.80305184701438681</v>
      </c>
      <c r="E11" s="1595">
        <v>0.78556101607698048</v>
      </c>
      <c r="F11" s="1595">
        <v>0.78021455980925869</v>
      </c>
      <c r="G11" s="1595">
        <v>0.77314675987656467</v>
      </c>
      <c r="H11" s="1595">
        <v>0.7629847814812365</v>
      </c>
      <c r="I11" s="1595">
        <v>0.75592614204565145</v>
      </c>
      <c r="J11" s="1595">
        <v>0.74990209875861047</v>
      </c>
      <c r="K11" s="1595">
        <v>0.74053244356115167</v>
      </c>
      <c r="L11" s="1595">
        <v>0.74151597050350115</v>
      </c>
      <c r="M11" s="1595">
        <v>0.73234277832333805</v>
      </c>
      <c r="N11" s="1595">
        <v>0.7369886645127226</v>
      </c>
      <c r="O11" s="1595">
        <v>0.74469298602124023</v>
      </c>
      <c r="P11" s="1595">
        <v>0.74983301567845984</v>
      </c>
      <c r="Q11" s="1595">
        <v>0.75440833686191211</v>
      </c>
      <c r="R11" s="1595">
        <v>0.75160856830696232</v>
      </c>
      <c r="S11" s="1595">
        <v>0.74895433348554197</v>
      </c>
      <c r="T11" s="1595">
        <v>0.74345326660030708</v>
      </c>
      <c r="U11" s="1595">
        <v>0.72477047372335746</v>
      </c>
      <c r="V11" s="1595">
        <v>0.74653331693094593</v>
      </c>
      <c r="W11" s="1595">
        <v>0.72968913609558461</v>
      </c>
      <c r="X11" s="1595">
        <v>0.72459973675152833</v>
      </c>
      <c r="Y11" s="1595">
        <v>0.72099724218163752</v>
      </c>
      <c r="Z11" s="1595">
        <v>0.71639289120953531</v>
      </c>
      <c r="AA11" s="1595">
        <v>0.71740837405341029</v>
      </c>
      <c r="AB11" s="1595">
        <v>0.71308712230215898</v>
      </c>
      <c r="AC11" s="1595">
        <v>0.70883391199332246</v>
      </c>
      <c r="AD11" s="1595">
        <v>0.70288150502371416</v>
      </c>
      <c r="AE11" s="1595">
        <v>0.70457369397338943</v>
      </c>
      <c r="AF11" s="1595">
        <v>0.7003875448320247</v>
      </c>
      <c r="AG11" s="1595">
        <v>0.69356306566022363</v>
      </c>
      <c r="AH11" s="1595">
        <v>0.68804807938902468</v>
      </c>
      <c r="AI11" s="1595">
        <v>0.68389904577300409</v>
      </c>
      <c r="AJ11" s="1595">
        <v>0.68480332247011511</v>
      </c>
      <c r="AK11" s="1595">
        <v>0.68107260702687988</v>
      </c>
      <c r="AL11" s="1595">
        <v>0.67664859629066354</v>
      </c>
      <c r="AM11" s="1595">
        <v>0.67397135982425849</v>
      </c>
      <c r="AN11" s="1595">
        <v>0.67154351817768598</v>
      </c>
      <c r="AO11" s="1595">
        <v>0.66821002976128663</v>
      </c>
      <c r="AP11" s="1595">
        <v>0.66619855830678654</v>
      </c>
      <c r="AQ11" s="1595">
        <v>0.66415962864935574</v>
      </c>
      <c r="AR11" s="1595">
        <v>0.66232895349030307</v>
      </c>
      <c r="AS11" s="1595">
        <v>0.66067929506301515</v>
      </c>
      <c r="AT11" s="1595">
        <v>0.65907611254249365</v>
      </c>
      <c r="AU11" s="1595">
        <v>0.65767921003634677</v>
      </c>
      <c r="AV11" s="1595">
        <v>0.6563342610903985</v>
      </c>
      <c r="AW11" s="1595">
        <v>0.65519136074310325</v>
      </c>
      <c r="AX11" s="1595">
        <v>0.65400053138083747</v>
      </c>
      <c r="AY11" s="1595">
        <v>0.65298445090648205</v>
      </c>
      <c r="AZ11" s="1595">
        <v>0.65205841559139099</v>
      </c>
      <c r="BA11" s="1595">
        <v>0.6511624733056155</v>
      </c>
      <c r="BB11" s="1595">
        <v>0.65031600853649252</v>
      </c>
      <c r="BC11" s="1595">
        <v>0.64952571246624591</v>
      </c>
      <c r="BD11" s="1595">
        <v>0.64888123137077092</v>
      </c>
      <c r="BE11" s="1595">
        <v>0.64935576205583245</v>
      </c>
      <c r="BF11" s="1595">
        <v>0.64865547122195311</v>
      </c>
      <c r="BG11" s="1595">
        <v>0.64810336394836365</v>
      </c>
      <c r="BH11" s="1595">
        <v>0.64761155523465086</v>
      </c>
      <c r="BI11" s="1595">
        <v>0.64717651281407507</v>
      </c>
      <c r="BJ11" s="1595">
        <v>0.64677749731922329</v>
      </c>
      <c r="BK11" s="1596">
        <v>0.64640276626652049</v>
      </c>
    </row>
    <row r="12" spans="1:64" s="1585" customFormat="1">
      <c r="B12" s="1590">
        <v>1.2999999999999999E-2</v>
      </c>
      <c r="C12" s="1594">
        <v>0.80523019502714432</v>
      </c>
      <c r="D12" s="1595">
        <v>0.80305182830443722</v>
      </c>
      <c r="E12" s="1595">
        <v>0.78556215084237413</v>
      </c>
      <c r="F12" s="1595">
        <v>0.78021361299258374</v>
      </c>
      <c r="G12" s="1595">
        <v>0.77314635939821796</v>
      </c>
      <c r="H12" s="1595">
        <v>0.76298564154430581</v>
      </c>
      <c r="I12" s="1595">
        <v>0.7559259690043274</v>
      </c>
      <c r="J12" s="1595">
        <v>0.74990228958503802</v>
      </c>
      <c r="K12" s="1595">
        <v>0.74053272584243257</v>
      </c>
      <c r="L12" s="1595">
        <v>0.74151591911069059</v>
      </c>
      <c r="M12" s="1595">
        <v>0.73234241673786815</v>
      </c>
      <c r="N12" s="1595">
        <v>0.7369893440479407</v>
      </c>
      <c r="O12" s="1595">
        <v>0.74469327964271492</v>
      </c>
      <c r="P12" s="1595">
        <v>0.74983251800132467</v>
      </c>
      <c r="Q12" s="1595">
        <v>0.75440811336137981</v>
      </c>
      <c r="R12" s="1595">
        <v>0.75160810735161532</v>
      </c>
      <c r="S12" s="1595">
        <v>0.74895516183660049</v>
      </c>
      <c r="T12" s="1595">
        <v>0.74345311787491741</v>
      </c>
      <c r="U12" s="1595">
        <v>0.72477011161668092</v>
      </c>
      <c r="V12" s="1595">
        <v>0.74653428264258426</v>
      </c>
      <c r="W12" s="1595">
        <v>0.72968954863817503</v>
      </c>
      <c r="X12" s="1595">
        <v>0.72460016379476577</v>
      </c>
      <c r="Y12" s="1595">
        <v>0.72106853594260323</v>
      </c>
      <c r="Z12" s="1595">
        <v>0.71674823298813539</v>
      </c>
      <c r="AA12" s="1595">
        <v>0.7182605857441875</v>
      </c>
      <c r="AB12" s="1595">
        <v>0.71439793913254901</v>
      </c>
      <c r="AC12" s="1595">
        <v>0.71054427178597424</v>
      </c>
      <c r="AD12" s="1595">
        <v>0.70564198344501716</v>
      </c>
      <c r="AE12" s="1595">
        <v>0.70819187218542501</v>
      </c>
      <c r="AF12" s="1595">
        <v>0.70477983657164001</v>
      </c>
      <c r="AG12" s="1595">
        <v>0.6991808814906163</v>
      </c>
      <c r="AH12" s="1595">
        <v>0.69469640228069762</v>
      </c>
      <c r="AI12" s="1595">
        <v>0.69111055117592257</v>
      </c>
      <c r="AJ12" s="1595">
        <v>0.69274079583877934</v>
      </c>
      <c r="AK12" s="1595">
        <v>0.68943199344134398</v>
      </c>
      <c r="AL12" s="1595">
        <v>0.68581463503818652</v>
      </c>
      <c r="AM12" s="1595">
        <v>0.68345699459665321</v>
      </c>
      <c r="AN12" s="1595">
        <v>0.68151170980851894</v>
      </c>
      <c r="AO12" s="1595">
        <v>0.67876357499795648</v>
      </c>
      <c r="AP12" s="1595">
        <v>0.67711536280590157</v>
      </c>
      <c r="AQ12" s="1595">
        <v>0.67547054228992565</v>
      </c>
      <c r="AR12" s="1595">
        <v>0.67392607300964402</v>
      </c>
      <c r="AS12" s="1595">
        <v>0.67245482651043198</v>
      </c>
      <c r="AT12" s="1595">
        <v>0.67119165182001861</v>
      </c>
      <c r="AU12" s="1595">
        <v>0.67001377835397868</v>
      </c>
      <c r="AV12" s="1595">
        <v>0.66880807590180558</v>
      </c>
      <c r="AW12" s="1595">
        <v>0.66769315114203021</v>
      </c>
      <c r="AX12" s="1595">
        <v>0.66656532374241662</v>
      </c>
      <c r="AY12" s="1595">
        <v>0.66565812879046948</v>
      </c>
      <c r="AZ12" s="1595">
        <v>0.66472526865327708</v>
      </c>
      <c r="BA12" s="1595">
        <v>0.66386604510406144</v>
      </c>
      <c r="BB12" s="1595">
        <v>0.66308772161323448</v>
      </c>
      <c r="BC12" s="1595">
        <v>0.6622792990384222</v>
      </c>
      <c r="BD12" s="1595">
        <v>0.66165589805156333</v>
      </c>
      <c r="BE12" s="1595">
        <v>0.66186807812721371</v>
      </c>
      <c r="BF12" s="1595">
        <v>0.66124701702918542</v>
      </c>
      <c r="BG12" s="1595">
        <v>0.66070046547919392</v>
      </c>
      <c r="BH12" s="1595">
        <v>0.66013924284201719</v>
      </c>
      <c r="BI12" s="1595">
        <v>0.65966861585316383</v>
      </c>
      <c r="BJ12" s="1595">
        <v>0.65926546553224985</v>
      </c>
      <c r="BK12" s="1596">
        <v>0.65891942873276876</v>
      </c>
    </row>
    <row r="13" spans="1:64" s="1585" customFormat="1" ht="15.75" thickBot="1">
      <c r="B13" s="1597">
        <v>0.01</v>
      </c>
      <c r="C13" s="1598">
        <v>0.8052302064147181</v>
      </c>
      <c r="D13" s="1599">
        <v>0.80305001825399502</v>
      </c>
      <c r="E13" s="1599">
        <v>0.78556200358957962</v>
      </c>
      <c r="F13" s="1599">
        <v>0.78021503991321384</v>
      </c>
      <c r="G13" s="1599">
        <v>0.77314660510536737</v>
      </c>
      <c r="H13" s="1599">
        <v>0.7629858830783246</v>
      </c>
      <c r="I13" s="1599">
        <v>0.75592466170494532</v>
      </c>
      <c r="J13" s="1599">
        <v>0.74990192432914737</v>
      </c>
      <c r="K13" s="1599">
        <v>0.74053309760346364</v>
      </c>
      <c r="L13" s="1599">
        <v>0.74151645139683409</v>
      </c>
      <c r="M13" s="1599">
        <v>0.73234323620124575</v>
      </c>
      <c r="N13" s="1599">
        <v>0.73698797655343329</v>
      </c>
      <c r="O13" s="1599">
        <v>0.74469358947642239</v>
      </c>
      <c r="P13" s="1599">
        <v>0.74983408645001015</v>
      </c>
      <c r="Q13" s="1599">
        <v>0.75440798811548326</v>
      </c>
      <c r="R13" s="1599">
        <v>0.75160987001946433</v>
      </c>
      <c r="S13" s="1599">
        <v>0.74895508680397183</v>
      </c>
      <c r="T13" s="1599">
        <v>0.74345248001991049</v>
      </c>
      <c r="U13" s="1599">
        <v>0.72477042811049297</v>
      </c>
      <c r="V13" s="1599">
        <v>0.7465337834391973</v>
      </c>
      <c r="W13" s="1599">
        <v>0.7296883881418843</v>
      </c>
      <c r="X13" s="1599">
        <v>0.72459991468284324</v>
      </c>
      <c r="Y13" s="1599">
        <v>0.72117746159280705</v>
      </c>
      <c r="Z13" s="1599">
        <v>0.71728142425449914</v>
      </c>
      <c r="AA13" s="1599">
        <v>0.71953924905518563</v>
      </c>
      <c r="AB13" s="1599">
        <v>0.7163914947069151</v>
      </c>
      <c r="AC13" s="1599">
        <v>0.71323566056694931</v>
      </c>
      <c r="AD13" s="1599">
        <v>0.70975509919619983</v>
      </c>
      <c r="AE13" s="1599">
        <v>0.71354597610901982</v>
      </c>
      <c r="AF13" s="1599">
        <v>0.71126626510570556</v>
      </c>
      <c r="AG13" s="1599">
        <v>0.7077160631736289</v>
      </c>
      <c r="AH13" s="1599">
        <v>0.70478005814931133</v>
      </c>
      <c r="AI13" s="1599">
        <v>0.70226294071064066</v>
      </c>
      <c r="AJ13" s="1599">
        <v>0.70471587551528281</v>
      </c>
      <c r="AK13" s="1599">
        <v>0.7023727438613524</v>
      </c>
      <c r="AL13" s="1599">
        <v>0.69995291450035468</v>
      </c>
      <c r="AM13" s="1599">
        <v>0.69830919642567457</v>
      </c>
      <c r="AN13" s="1599">
        <v>0.69710914322115147</v>
      </c>
      <c r="AO13" s="1599">
        <v>0.69546015172991593</v>
      </c>
      <c r="AP13" s="1599">
        <v>0.69433232667953415</v>
      </c>
      <c r="AQ13" s="1599">
        <v>0.69319940370476185</v>
      </c>
      <c r="AR13" s="1599">
        <v>0.69208174809238077</v>
      </c>
      <c r="AS13" s="1599">
        <v>0.69105902305080447</v>
      </c>
      <c r="AT13" s="1599">
        <v>0.69015108492439703</v>
      </c>
      <c r="AU13" s="1599">
        <v>0.68922125514820543</v>
      </c>
      <c r="AV13" s="1599">
        <v>0.68815667809503223</v>
      </c>
      <c r="AW13" s="1599">
        <v>0.68722501139793402</v>
      </c>
      <c r="AX13" s="1599">
        <v>0.68644110322285734</v>
      </c>
      <c r="AY13" s="1599">
        <v>0.68553576103956726</v>
      </c>
      <c r="AZ13" s="1599">
        <v>0.684760800826826</v>
      </c>
      <c r="BA13" s="1599">
        <v>0.68385407443755508</v>
      </c>
      <c r="BB13" s="1599">
        <v>0.68306286182080556</v>
      </c>
      <c r="BC13" s="1599">
        <v>0.68240145293119847</v>
      </c>
      <c r="BD13" s="1599">
        <v>0.68172582676237559</v>
      </c>
      <c r="BE13" s="1599">
        <v>0.68158711335314004</v>
      </c>
      <c r="BF13" s="1599">
        <v>0.68099210215869277</v>
      </c>
      <c r="BG13" s="1599">
        <v>0.6803977423844505</v>
      </c>
      <c r="BH13" s="1599">
        <v>0.67982409451295445</v>
      </c>
      <c r="BI13" s="1599">
        <v>0.67949563523467693</v>
      </c>
      <c r="BJ13" s="1599">
        <v>0.67904338893803939</v>
      </c>
      <c r="BK13" s="1600">
        <v>0.67869729650113886</v>
      </c>
    </row>
    <row r="14" spans="1:64" s="1585" customFormat="1">
      <c r="B14" s="1602"/>
      <c r="C14" s="1603"/>
      <c r="D14" s="1603"/>
      <c r="E14" s="1603"/>
      <c r="F14" s="1603"/>
      <c r="G14" s="1603"/>
      <c r="H14" s="1603"/>
      <c r="I14" s="1603"/>
      <c r="J14" s="1603"/>
      <c r="K14" s="1603"/>
      <c r="L14" s="1603"/>
      <c r="M14" s="1603"/>
      <c r="N14" s="1603"/>
      <c r="O14" s="1603"/>
      <c r="P14" s="1603"/>
      <c r="Q14" s="1603"/>
      <c r="R14" s="1603"/>
      <c r="S14" s="1603"/>
      <c r="T14" s="1603"/>
      <c r="U14" s="1603"/>
      <c r="V14" s="1603"/>
      <c r="W14" s="1603"/>
      <c r="X14" s="1603"/>
      <c r="Y14" s="1603"/>
      <c r="Z14" s="1603"/>
      <c r="AA14" s="1603"/>
      <c r="AB14" s="1603"/>
      <c r="AC14" s="1603"/>
      <c r="AD14" s="1603"/>
      <c r="AE14" s="1603"/>
      <c r="AF14" s="1603"/>
      <c r="AG14" s="1603"/>
      <c r="AH14" s="1603"/>
      <c r="AI14" s="1603"/>
      <c r="AJ14" s="1603"/>
      <c r="AK14" s="1603"/>
      <c r="AL14" s="1603"/>
      <c r="AM14" s="1603"/>
      <c r="AN14" s="1603"/>
      <c r="AO14" s="1603"/>
      <c r="AP14" s="1603"/>
      <c r="AQ14" s="1603"/>
      <c r="AR14" s="1603"/>
      <c r="AS14" s="1603"/>
      <c r="AT14" s="1603"/>
      <c r="AU14" s="1603"/>
      <c r="AV14" s="1603"/>
      <c r="AW14" s="1603"/>
      <c r="AX14" s="1603"/>
      <c r="AY14" s="1603"/>
      <c r="AZ14" s="1603"/>
      <c r="BA14" s="1603"/>
    </row>
    <row r="15" spans="1:64" s="1585" customFormat="1">
      <c r="C15" s="1604"/>
      <c r="D15" s="1604"/>
      <c r="E15" s="1604"/>
      <c r="F15" s="1604"/>
      <c r="G15" s="1604"/>
      <c r="H15" s="1604"/>
      <c r="I15" s="1604"/>
      <c r="J15" s="1604"/>
      <c r="K15" s="1604"/>
      <c r="L15" s="1604"/>
      <c r="M15" s="1604"/>
      <c r="N15" s="1604"/>
      <c r="O15" s="1604"/>
      <c r="P15" s="1604"/>
      <c r="Q15" s="1604"/>
      <c r="R15" s="1604"/>
      <c r="S15" s="1604"/>
      <c r="T15" s="1604"/>
      <c r="U15" s="1604"/>
      <c r="V15" s="1604"/>
      <c r="W15" s="1604"/>
      <c r="X15" s="1604"/>
      <c r="Y15" s="1604"/>
      <c r="Z15" s="1604"/>
      <c r="AA15" s="1604"/>
      <c r="AB15" s="1604"/>
      <c r="AC15" s="1604"/>
      <c r="AD15" s="1604"/>
      <c r="AE15" s="1604"/>
      <c r="AF15" s="1604"/>
      <c r="AG15" s="1604"/>
      <c r="AH15" s="1604"/>
      <c r="AI15" s="1604"/>
      <c r="AJ15" s="1604"/>
      <c r="AK15" s="1604"/>
      <c r="AL15" s="1604"/>
      <c r="AM15" s="1604"/>
      <c r="AN15" s="1604"/>
      <c r="AO15" s="1604"/>
      <c r="AP15" s="1604"/>
      <c r="AQ15" s="1604"/>
      <c r="AR15" s="1604"/>
      <c r="AS15" s="1604"/>
      <c r="AT15" s="1604"/>
      <c r="AU15" s="1604"/>
      <c r="AV15" s="1604"/>
      <c r="AW15" s="1604"/>
      <c r="AX15" s="1604"/>
      <c r="AY15" s="1604"/>
      <c r="AZ15" s="1604"/>
      <c r="BA15" s="1604"/>
    </row>
    <row r="16" spans="1:64" s="1581" customFormat="1">
      <c r="B16" s="1605"/>
    </row>
    <row r="17" spans="2:74" s="1581" customFormat="1">
      <c r="B17" s="1605"/>
    </row>
    <row r="18" spans="2:74" s="1581" customFormat="1">
      <c r="B18" s="1605"/>
      <c r="C18" s="1582"/>
      <c r="D18" s="1582"/>
      <c r="E18" s="1582"/>
      <c r="F18" s="1582"/>
      <c r="G18" s="1582"/>
      <c r="H18" s="1582"/>
      <c r="I18" s="1582"/>
      <c r="J18" s="1582"/>
      <c r="K18" s="1582"/>
      <c r="L18" s="1582"/>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c r="AN18" s="1582"/>
      <c r="AO18" s="1582"/>
      <c r="AP18" s="1582"/>
      <c r="AQ18" s="1582"/>
      <c r="AR18" s="1582"/>
      <c r="AS18" s="1582"/>
      <c r="AT18" s="1582"/>
      <c r="AU18" s="1582"/>
      <c r="AV18" s="1582"/>
      <c r="AW18" s="1582"/>
      <c r="AX18" s="1582"/>
      <c r="AY18" s="1582"/>
      <c r="AZ18" s="1582"/>
      <c r="BA18" s="1582"/>
    </row>
    <row r="19" spans="2:74" s="1581" customFormat="1">
      <c r="B19" s="1605"/>
      <c r="C19" s="1582"/>
      <c r="D19" s="1582"/>
      <c r="E19" s="1582"/>
      <c r="F19" s="1582"/>
      <c r="G19" s="1582"/>
      <c r="H19" s="1582"/>
      <c r="I19" s="1582"/>
      <c r="J19" s="1582"/>
      <c r="K19" s="1582"/>
      <c r="L19" s="1582"/>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c r="AN19" s="1582"/>
      <c r="AO19" s="1582"/>
      <c r="AP19" s="1582"/>
      <c r="AQ19" s="1582"/>
      <c r="AR19" s="1582"/>
      <c r="AS19" s="1582"/>
      <c r="AT19" s="1582"/>
      <c r="AU19" s="1582"/>
      <c r="AV19" s="1582"/>
      <c r="AW19" s="1582"/>
      <c r="AX19" s="1582"/>
      <c r="AY19" s="1582"/>
      <c r="AZ19" s="1582"/>
      <c r="BA19" s="1582"/>
    </row>
    <row r="20" spans="2:74" s="1581" customFormat="1">
      <c r="C20" s="1582"/>
      <c r="D20" s="1582"/>
      <c r="E20" s="1582"/>
      <c r="F20" s="1582"/>
      <c r="G20" s="1582"/>
      <c r="H20" s="1582"/>
      <c r="I20" s="1582"/>
      <c r="J20" s="1582"/>
      <c r="K20" s="1582"/>
      <c r="L20" s="1582"/>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c r="AN20" s="1582"/>
      <c r="AO20" s="1582"/>
      <c r="AP20" s="1582"/>
      <c r="AQ20" s="1582"/>
      <c r="AR20" s="1582"/>
      <c r="AS20" s="1582"/>
      <c r="AT20" s="1582"/>
      <c r="AU20" s="1582"/>
      <c r="AV20" s="1582"/>
      <c r="AW20" s="1582"/>
      <c r="AX20" s="1582"/>
      <c r="AY20" s="1582"/>
      <c r="AZ20" s="1582"/>
      <c r="BA20" s="1582"/>
    </row>
    <row r="21" spans="2:74" s="1581" customFormat="1">
      <c r="C21" s="1582"/>
      <c r="D21" s="1582"/>
      <c r="E21" s="1582"/>
      <c r="F21" s="1582"/>
      <c r="G21" s="1582"/>
      <c r="H21" s="1582"/>
      <c r="I21" s="1582"/>
      <c r="J21" s="1582"/>
      <c r="K21" s="1582"/>
      <c r="L21" s="1582"/>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c r="AN21" s="1582"/>
      <c r="AO21" s="1582"/>
      <c r="AP21" s="1582"/>
      <c r="AQ21" s="1582"/>
      <c r="AR21" s="1582"/>
      <c r="AS21" s="1582"/>
      <c r="AT21" s="1582"/>
      <c r="AU21" s="1582"/>
      <c r="AV21" s="1582"/>
      <c r="AW21" s="1582"/>
      <c r="AX21" s="1582"/>
      <c r="AY21" s="1582"/>
      <c r="AZ21" s="1582"/>
      <c r="BA21" s="1582"/>
    </row>
    <row r="22" spans="2:74" s="1581" customFormat="1">
      <c r="C22" s="1582"/>
      <c r="D22" s="1786" t="s">
        <v>622</v>
      </c>
      <c r="E22" s="1786"/>
      <c r="F22" s="1786"/>
      <c r="G22" s="1786"/>
      <c r="H22" s="1786"/>
      <c r="I22" s="1786"/>
      <c r="J22" s="1582"/>
      <c r="K22" s="1787" t="s">
        <v>623</v>
      </c>
      <c r="L22" s="1787"/>
      <c r="M22" s="1787"/>
      <c r="N22" s="1787"/>
      <c r="O22" s="1787"/>
      <c r="P22" s="1787"/>
      <c r="Q22" s="1582"/>
      <c r="R22" s="1629"/>
      <c r="S22" s="1629"/>
      <c r="T22" s="1629"/>
      <c r="U22" s="1629"/>
      <c r="V22" s="1629"/>
      <c r="W22" s="1629"/>
      <c r="X22" s="1582"/>
      <c r="Y22" s="1630"/>
      <c r="Z22" s="1630"/>
      <c r="AA22" s="1630"/>
      <c r="AB22" s="1630"/>
      <c r="AC22" s="1630"/>
      <c r="AD22" s="1630"/>
      <c r="AF22" s="1582"/>
      <c r="AG22" s="1582"/>
      <c r="AH22" s="1582"/>
      <c r="AI22" s="1582"/>
      <c r="AJ22" s="1582"/>
      <c r="AK22" s="1582"/>
      <c r="AL22" s="1582"/>
      <c r="AM22" s="1582"/>
      <c r="AN22" s="1582"/>
      <c r="AO22" s="1582"/>
      <c r="AP22" s="1582"/>
      <c r="AQ22" s="1582"/>
      <c r="AR22" s="1582"/>
      <c r="AS22" s="1582"/>
      <c r="AT22" s="1582"/>
      <c r="AU22" s="1582"/>
    </row>
    <row r="23" spans="2:74" s="1581" customFormat="1" ht="15" customHeight="1">
      <c r="C23" s="1582"/>
      <c r="D23" s="1786"/>
      <c r="E23" s="1786"/>
      <c r="F23" s="1786"/>
      <c r="G23" s="1786"/>
      <c r="H23" s="1786"/>
      <c r="I23" s="1786"/>
      <c r="J23" s="1582"/>
      <c r="K23" s="1787"/>
      <c r="L23" s="1787"/>
      <c r="M23" s="1787"/>
      <c r="N23" s="1787"/>
      <c r="O23" s="1787"/>
      <c r="P23" s="1787"/>
      <c r="Q23" s="1582"/>
      <c r="R23" s="1629"/>
      <c r="S23" s="1629"/>
      <c r="T23" s="1629"/>
      <c r="U23" s="1629"/>
      <c r="V23" s="1629"/>
      <c r="W23" s="1629"/>
      <c r="X23" s="1582"/>
      <c r="Y23" s="1630"/>
      <c r="Z23" s="1630"/>
      <c r="AA23" s="1630"/>
      <c r="AB23" s="1630"/>
      <c r="AC23" s="1630"/>
      <c r="AD23" s="1630"/>
      <c r="AF23" s="1582"/>
      <c r="AG23" s="1584"/>
      <c r="AH23" s="1584"/>
      <c r="AI23" s="1584"/>
      <c r="AJ23" s="1584"/>
      <c r="AK23" s="1584"/>
      <c r="AL23" s="1584"/>
      <c r="AM23" s="1584"/>
      <c r="AN23" s="1584"/>
      <c r="AO23" s="1584"/>
      <c r="AP23" s="1584"/>
      <c r="AQ23" s="1584"/>
      <c r="AR23" s="1584"/>
      <c r="AS23" s="1584"/>
      <c r="AT23" s="1584"/>
      <c r="AU23" s="1584"/>
      <c r="AV23" s="1584"/>
      <c r="AW23" s="1584"/>
      <c r="AX23" s="1584"/>
      <c r="AY23" s="1584"/>
      <c r="AZ23" s="1584"/>
      <c r="BA23" s="1584"/>
      <c r="BB23" s="1584"/>
      <c r="BC23" s="1584"/>
      <c r="BD23" s="1584"/>
      <c r="BE23" s="1584"/>
      <c r="BF23" s="1584"/>
      <c r="BG23" s="1584"/>
      <c r="BH23" s="1584"/>
      <c r="BI23" s="1584"/>
      <c r="BJ23" s="1584"/>
      <c r="BK23" s="1584"/>
      <c r="BL23" s="1584"/>
      <c r="BM23" s="1584"/>
      <c r="BN23" s="1584"/>
      <c r="BO23" s="1584"/>
      <c r="BP23" s="1584"/>
      <c r="BQ23" s="1584"/>
      <c r="BR23" s="1584"/>
      <c r="BS23" s="1584"/>
      <c r="BT23" s="1584"/>
      <c r="BU23" s="1584"/>
      <c r="BV23" s="1584"/>
    </row>
    <row r="24" spans="2:74" s="1581" customFormat="1" ht="21.75" customHeight="1">
      <c r="C24" s="1582"/>
      <c r="D24" s="1786"/>
      <c r="E24" s="1786"/>
      <c r="F24" s="1786"/>
      <c r="G24" s="1786"/>
      <c r="H24" s="1786"/>
      <c r="I24" s="1786"/>
      <c r="J24" s="1582"/>
      <c r="K24" s="1787"/>
      <c r="L24" s="1787"/>
      <c r="M24" s="1787"/>
      <c r="N24" s="1787"/>
      <c r="O24" s="1787"/>
      <c r="P24" s="1787"/>
      <c r="Q24" s="1582"/>
      <c r="R24" s="1629"/>
      <c r="S24" s="1629"/>
      <c r="T24" s="1629"/>
      <c r="U24" s="1629"/>
      <c r="V24" s="1629"/>
      <c r="W24" s="1629"/>
      <c r="X24" s="1582"/>
      <c r="Y24" s="1630"/>
      <c r="Z24" s="1630"/>
      <c r="AA24" s="1630"/>
      <c r="AB24" s="1630"/>
      <c r="AC24" s="1630"/>
      <c r="AD24" s="1630"/>
      <c r="AF24" s="1582"/>
      <c r="AG24" s="1584"/>
      <c r="AH24" s="1584"/>
      <c r="AI24" s="1584"/>
      <c r="AJ24" s="1584"/>
      <c r="AK24" s="1584"/>
      <c r="AL24" s="1584"/>
      <c r="AM24" s="1584"/>
      <c r="AN24" s="1584"/>
      <c r="AO24" s="1584"/>
      <c r="AP24" s="1584"/>
      <c r="AQ24" s="1584"/>
      <c r="AR24" s="1584"/>
      <c r="AS24" s="1584"/>
      <c r="AT24" s="1584"/>
      <c r="AU24" s="1584"/>
      <c r="AV24" s="1584"/>
      <c r="AW24" s="1584"/>
      <c r="AX24" s="1584"/>
      <c r="AY24" s="1584"/>
      <c r="AZ24" s="1584"/>
      <c r="BA24" s="1584"/>
      <c r="BB24" s="1584"/>
      <c r="BC24" s="1584"/>
      <c r="BD24" s="1584"/>
      <c r="BE24" s="1584"/>
      <c r="BF24" s="1584"/>
      <c r="BG24" s="1584"/>
      <c r="BH24" s="1584"/>
      <c r="BI24" s="1584"/>
      <c r="BJ24" s="1584"/>
      <c r="BK24" s="1584"/>
      <c r="BL24" s="1584"/>
      <c r="BM24" s="1584"/>
      <c r="BN24" s="1584"/>
      <c r="BO24" s="1584"/>
      <c r="BP24" s="1584"/>
      <c r="BQ24" s="1584"/>
      <c r="BR24" s="1584"/>
      <c r="BS24" s="1584"/>
      <c r="BT24" s="1584"/>
      <c r="BU24" s="1584"/>
      <c r="BV24" s="1584"/>
    </row>
    <row r="25" spans="2:74" s="1581" customFormat="1" ht="36.75" customHeight="1">
      <c r="C25" s="1582"/>
      <c r="D25" s="1786"/>
      <c r="E25" s="1786"/>
      <c r="F25" s="1786"/>
      <c r="G25" s="1786"/>
      <c r="H25" s="1786"/>
      <c r="I25" s="1786"/>
      <c r="J25" s="1582"/>
      <c r="K25" s="1787"/>
      <c r="L25" s="1787"/>
      <c r="M25" s="1787"/>
      <c r="N25" s="1787"/>
      <c r="O25" s="1787"/>
      <c r="P25" s="1787"/>
      <c r="Q25" s="1582"/>
      <c r="R25" s="1629"/>
      <c r="S25" s="1629"/>
      <c r="T25" s="1629"/>
      <c r="U25" s="1629"/>
      <c r="V25" s="1629"/>
      <c r="W25" s="1629"/>
      <c r="X25" s="1582"/>
      <c r="Y25" s="1630"/>
      <c r="Z25" s="1630"/>
      <c r="AA25" s="1630"/>
      <c r="AB25" s="1630"/>
      <c r="AC25" s="1630"/>
      <c r="AD25" s="1630"/>
      <c r="AF25" s="1582"/>
      <c r="AG25" s="1584"/>
      <c r="AH25" s="1584"/>
      <c r="AI25" s="1606"/>
      <c r="AJ25" s="1606"/>
      <c r="AK25" s="1606"/>
      <c r="AL25" s="1606"/>
      <c r="AM25" s="1606"/>
      <c r="AN25" s="1606"/>
      <c r="AO25" s="1606"/>
      <c r="AP25" s="1584"/>
      <c r="AQ25" s="1584"/>
      <c r="AR25" s="1584"/>
      <c r="AS25" s="1584"/>
      <c r="AT25" s="1584"/>
      <c r="AU25" s="1584"/>
      <c r="AV25" s="1584"/>
      <c r="AW25" s="1584"/>
      <c r="AX25" s="1584"/>
      <c r="AY25" s="1584"/>
      <c r="AZ25" s="1584"/>
      <c r="BA25" s="1584"/>
      <c r="BB25" s="1584"/>
      <c r="BC25" s="1584"/>
      <c r="BD25" s="1584"/>
      <c r="BE25" s="1584"/>
      <c r="BF25" s="1584"/>
      <c r="BG25" s="1584"/>
      <c r="BH25" s="1584"/>
      <c r="BI25" s="1584"/>
      <c r="BJ25" s="1584"/>
      <c r="BK25" s="1584"/>
      <c r="BL25" s="1584"/>
      <c r="BM25" s="1584"/>
      <c r="BN25" s="1584"/>
      <c r="BO25" s="1584"/>
      <c r="BP25" s="1584"/>
      <c r="BQ25" s="1584"/>
      <c r="BR25" s="1584"/>
      <c r="BS25" s="1584"/>
      <c r="BT25" s="1584"/>
      <c r="BU25" s="1584"/>
      <c r="BV25" s="1584"/>
    </row>
    <row r="26" spans="2:74" s="1581" customFormat="1">
      <c r="C26" s="1582"/>
      <c r="D26" s="1582"/>
      <c r="E26" s="1582"/>
      <c r="F26" s="1582"/>
      <c r="G26" s="1582"/>
      <c r="H26" s="1582"/>
      <c r="I26" s="1582"/>
      <c r="J26" s="1582"/>
      <c r="K26" s="1582"/>
      <c r="L26" s="1582"/>
      <c r="M26" s="1582"/>
      <c r="N26" s="1582"/>
      <c r="O26" s="1582"/>
      <c r="P26" s="1582"/>
      <c r="Q26" s="1582"/>
      <c r="R26" s="1582"/>
      <c r="S26" s="1582"/>
      <c r="T26" s="1582"/>
      <c r="U26" s="1582"/>
      <c r="V26" s="1582"/>
      <c r="W26" s="1582"/>
      <c r="X26" s="1582"/>
      <c r="Y26" s="1582"/>
      <c r="Z26" s="1582"/>
      <c r="AA26" s="1582"/>
      <c r="AB26" s="1582"/>
      <c r="AC26" s="1582"/>
      <c r="AD26" s="1582"/>
      <c r="AE26" s="1582"/>
      <c r="AF26" s="1582"/>
      <c r="AG26" s="1584"/>
      <c r="AH26" s="1584"/>
      <c r="AI26" s="1584"/>
      <c r="AJ26" s="1584"/>
      <c r="AK26" s="1584"/>
      <c r="AL26" s="1584"/>
      <c r="AM26" s="1584"/>
      <c r="AN26" s="1584"/>
      <c r="AO26" s="1584"/>
      <c r="AP26" s="1584"/>
      <c r="AQ26" s="1584"/>
      <c r="AR26" s="1584"/>
      <c r="AS26" s="1584"/>
      <c r="AT26" s="1584"/>
      <c r="AU26" s="1584"/>
      <c r="AV26" s="1584"/>
      <c r="AW26" s="1584"/>
      <c r="AX26" s="1584"/>
      <c r="AY26" s="1584"/>
      <c r="AZ26" s="1584"/>
      <c r="BA26" s="1584"/>
      <c r="BB26" s="1584"/>
      <c r="BC26" s="1584"/>
      <c r="BD26" s="1584"/>
      <c r="BE26" s="1584"/>
      <c r="BF26" s="1584"/>
      <c r="BG26" s="1584"/>
      <c r="BH26" s="1584"/>
      <c r="BI26" s="1584"/>
      <c r="BJ26" s="1584"/>
      <c r="BK26" s="1584"/>
      <c r="BL26" s="1584"/>
      <c r="BM26" s="1584"/>
      <c r="BN26" s="1584"/>
      <c r="BO26" s="1584"/>
      <c r="BP26" s="1584"/>
      <c r="BQ26" s="1584"/>
      <c r="BR26" s="1584"/>
      <c r="BS26" s="1584"/>
      <c r="BT26" s="1584"/>
      <c r="BU26" s="1584"/>
      <c r="BV26" s="1584"/>
    </row>
    <row r="27" spans="2:74" s="1581" customFormat="1">
      <c r="C27" s="1582"/>
      <c r="D27" s="1582"/>
      <c r="E27" s="1582"/>
      <c r="F27" s="1582"/>
      <c r="G27" s="1582"/>
      <c r="H27" s="1582"/>
      <c r="I27" s="1582"/>
      <c r="J27" s="1582"/>
      <c r="K27" s="1582"/>
      <c r="L27" s="1582"/>
      <c r="M27" s="1582"/>
      <c r="N27" s="1582"/>
      <c r="O27" s="1582"/>
      <c r="P27" s="1582"/>
      <c r="Q27" s="1582"/>
      <c r="R27" s="1582"/>
      <c r="S27" s="1582"/>
      <c r="T27" s="1582"/>
      <c r="U27" s="1582"/>
      <c r="V27" s="1582"/>
      <c r="W27" s="1582"/>
      <c r="X27" s="1582"/>
      <c r="Y27" s="1582"/>
      <c r="Z27" s="1582"/>
      <c r="AA27" s="1582"/>
      <c r="AB27" s="1582"/>
      <c r="AC27" s="1582"/>
      <c r="AD27" s="1582"/>
      <c r="AE27" s="1582"/>
      <c r="AF27" s="1582"/>
      <c r="AG27" s="1584"/>
      <c r="AH27" s="1584"/>
      <c r="AI27" s="1584"/>
      <c r="AJ27" s="1584"/>
      <c r="AK27" s="1584"/>
      <c r="AL27" s="1584"/>
      <c r="AM27" s="1584"/>
      <c r="AN27" s="1584"/>
      <c r="AO27" s="1584"/>
      <c r="AP27" s="1584"/>
      <c r="AQ27" s="1584"/>
      <c r="AR27" s="1584"/>
      <c r="AS27" s="1584"/>
      <c r="AT27" s="1584"/>
      <c r="AU27" s="1584"/>
      <c r="AV27" s="1584"/>
      <c r="AW27" s="1584"/>
      <c r="AX27" s="1584"/>
      <c r="AY27" s="1584"/>
      <c r="AZ27" s="1584"/>
      <c r="BA27" s="1584"/>
      <c r="BB27" s="1584"/>
      <c r="BC27" s="1584"/>
      <c r="BD27" s="1584"/>
      <c r="BE27" s="1584"/>
      <c r="BF27" s="1584"/>
      <c r="BG27" s="1584"/>
      <c r="BH27" s="1584"/>
      <c r="BI27" s="1584"/>
      <c r="BJ27" s="1584"/>
      <c r="BK27" s="1584"/>
      <c r="BL27" s="1584"/>
      <c r="BM27" s="1584"/>
      <c r="BN27" s="1584"/>
      <c r="BO27" s="1584"/>
      <c r="BP27" s="1584"/>
      <c r="BQ27" s="1584"/>
      <c r="BR27" s="1584"/>
      <c r="BS27" s="1584"/>
      <c r="BT27" s="1584"/>
      <c r="BU27" s="1584"/>
      <c r="BV27" s="1584"/>
    </row>
    <row r="28" spans="2:74" s="1581" customFormat="1">
      <c r="C28" s="1582"/>
      <c r="D28" s="1582"/>
      <c r="E28" s="1582"/>
      <c r="F28" s="1582"/>
      <c r="G28" s="1582"/>
      <c r="H28" s="1582"/>
      <c r="I28" s="1582"/>
      <c r="J28" s="1582"/>
      <c r="K28" s="1582"/>
      <c r="L28" s="1582"/>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1582"/>
      <c r="AO28" s="1582"/>
      <c r="AP28" s="1582"/>
      <c r="AQ28" s="1582"/>
      <c r="AR28" s="1582"/>
      <c r="AS28" s="1582"/>
      <c r="AT28" s="1582"/>
      <c r="AU28" s="1582"/>
    </row>
    <row r="29" spans="2:74" s="1581" customFormat="1">
      <c r="C29" s="1582"/>
      <c r="D29" s="1582"/>
      <c r="E29" s="1582"/>
      <c r="F29" s="1582"/>
      <c r="G29" s="1582"/>
      <c r="H29" s="1582"/>
      <c r="I29" s="1582"/>
      <c r="J29" s="1582"/>
      <c r="K29" s="1582"/>
      <c r="L29" s="1582"/>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1582"/>
      <c r="AO29" s="1582"/>
      <c r="AP29" s="1582"/>
      <c r="AQ29" s="1582"/>
      <c r="AR29" s="1582"/>
      <c r="AS29" s="1582"/>
      <c r="AT29" s="1582"/>
      <c r="AU29" s="1582"/>
    </row>
    <row r="30" spans="2:74" s="1581" customFormat="1">
      <c r="C30" s="1582"/>
      <c r="D30" s="1582"/>
      <c r="E30" s="1582"/>
      <c r="F30" s="1582"/>
      <c r="G30" s="1582"/>
      <c r="H30" s="1582"/>
      <c r="I30" s="1582"/>
      <c r="J30" s="1582"/>
      <c r="K30" s="1582"/>
      <c r="L30" s="1582"/>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1582"/>
      <c r="AO30" s="1582"/>
      <c r="AP30" s="1582"/>
      <c r="AQ30" s="1582"/>
      <c r="AR30" s="1582"/>
      <c r="AS30" s="1582"/>
      <c r="AT30" s="1582"/>
      <c r="AU30" s="1582"/>
    </row>
    <row r="31" spans="2:74" s="1581" customFormat="1">
      <c r="C31" s="1582"/>
      <c r="D31" s="1582"/>
      <c r="E31" s="1582"/>
      <c r="F31" s="1582"/>
      <c r="G31" s="1582"/>
      <c r="H31" s="1582"/>
      <c r="I31" s="1582"/>
      <c r="J31" s="1582"/>
      <c r="K31" s="1582"/>
      <c r="L31" s="1582"/>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1582"/>
      <c r="AO31" s="1582"/>
      <c r="AP31" s="1582"/>
      <c r="AQ31" s="1582"/>
      <c r="AR31" s="1582"/>
      <c r="AS31" s="1582"/>
      <c r="AT31" s="1582"/>
      <c r="AU31" s="1582"/>
    </row>
    <row r="32" spans="2:74" s="1581" customFormat="1">
      <c r="C32" s="1582"/>
      <c r="D32" s="1582"/>
      <c r="E32" s="1582"/>
      <c r="F32" s="1582"/>
      <c r="G32" s="1582"/>
      <c r="H32" s="1582"/>
      <c r="I32" s="1582"/>
      <c r="J32" s="1582"/>
      <c r="K32" s="1582"/>
      <c r="L32" s="1582"/>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1582"/>
      <c r="AO32" s="1582"/>
      <c r="AP32" s="1582"/>
      <c r="AQ32" s="1582"/>
      <c r="AR32" s="1582"/>
      <c r="AS32" s="1582"/>
      <c r="AT32" s="1582"/>
      <c r="AU32" s="1582"/>
    </row>
    <row r="33" spans="2:64" s="1581" customFormat="1">
      <c r="C33" s="1582"/>
      <c r="D33" s="1582"/>
      <c r="E33" s="1582"/>
      <c r="F33" s="1582"/>
      <c r="G33" s="1582"/>
      <c r="H33" s="1582"/>
      <c r="I33" s="1582"/>
      <c r="J33" s="1582"/>
      <c r="K33" s="1582"/>
      <c r="L33" s="1582"/>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1582"/>
      <c r="AO33" s="1582"/>
      <c r="AP33" s="1582"/>
      <c r="AQ33" s="1582"/>
      <c r="AR33" s="1582"/>
      <c r="AS33" s="1582"/>
      <c r="AT33" s="1582"/>
      <c r="AU33" s="1582"/>
    </row>
    <row r="34" spans="2:64" s="1581" customFormat="1">
      <c r="C34" s="1582"/>
      <c r="D34" s="1582"/>
      <c r="E34" s="1582"/>
      <c r="F34" s="1582"/>
      <c r="G34" s="1582"/>
      <c r="H34" s="1582"/>
      <c r="I34" s="1582"/>
      <c r="J34" s="1582"/>
      <c r="K34" s="1582"/>
      <c r="L34" s="1582"/>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1582"/>
      <c r="AO34" s="1582"/>
      <c r="AP34" s="1582"/>
      <c r="AQ34" s="1582"/>
      <c r="AR34" s="1582"/>
      <c r="AS34" s="1582"/>
      <c r="AT34" s="1582"/>
      <c r="AU34" s="1582"/>
    </row>
    <row r="35" spans="2:64" s="1581" customFormat="1">
      <c r="C35" s="1582"/>
      <c r="D35" s="1582"/>
      <c r="E35" s="1582"/>
      <c r="F35" s="1582"/>
      <c r="G35" s="1582"/>
      <c r="H35" s="1582"/>
      <c r="I35" s="1582"/>
      <c r="J35" s="1582"/>
      <c r="K35" s="1582"/>
      <c r="L35" s="1582"/>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1582"/>
      <c r="AO35" s="1582"/>
      <c r="AP35" s="1582"/>
      <c r="AQ35" s="1582"/>
      <c r="AR35" s="1582"/>
      <c r="AS35" s="1582"/>
      <c r="AT35" s="1582"/>
      <c r="AU35" s="1582"/>
    </row>
    <row r="36" spans="2:64" s="1581" customFormat="1">
      <c r="C36" s="1582"/>
      <c r="D36" s="1582"/>
      <c r="E36" s="1582"/>
      <c r="F36" s="1582"/>
      <c r="G36" s="1582"/>
      <c r="H36" s="1582"/>
      <c r="I36" s="1582"/>
      <c r="J36" s="1582"/>
      <c r="K36" s="1582"/>
      <c r="L36" s="1582"/>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c r="AN36" s="1582"/>
      <c r="AO36" s="1582"/>
      <c r="AP36" s="1582"/>
      <c r="AQ36" s="1582"/>
      <c r="AR36" s="1582"/>
      <c r="AS36" s="1582"/>
      <c r="AT36" s="1582"/>
      <c r="AU36" s="1582"/>
    </row>
    <row r="37" spans="2:64" s="1581" customFormat="1">
      <c r="C37" s="1582"/>
      <c r="D37" s="1582"/>
      <c r="E37" s="1582"/>
      <c r="F37" s="1582"/>
      <c r="G37" s="1582"/>
      <c r="H37" s="1582"/>
      <c r="I37" s="1582"/>
      <c r="J37" s="1582"/>
      <c r="K37" s="1582"/>
      <c r="L37" s="1582"/>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c r="AN37" s="1582"/>
      <c r="AO37" s="1582"/>
      <c r="AP37" s="1582"/>
      <c r="AQ37" s="1582"/>
      <c r="AR37" s="1582"/>
      <c r="AS37" s="1582"/>
      <c r="AT37" s="1582"/>
      <c r="AU37" s="1582"/>
      <c r="AV37" s="1582"/>
      <c r="AW37" s="1582"/>
      <c r="AX37" s="1582"/>
      <c r="AY37" s="1582"/>
      <c r="AZ37" s="1582"/>
      <c r="BA37" s="1582"/>
    </row>
    <row r="38" spans="2:64" s="1581" customFormat="1">
      <c r="C38" s="1582"/>
      <c r="D38" s="1582"/>
      <c r="E38" s="1582"/>
      <c r="F38" s="1582"/>
      <c r="G38" s="1582"/>
      <c r="H38" s="1582"/>
      <c r="I38" s="1582"/>
      <c r="J38" s="1582"/>
      <c r="K38" s="1582"/>
      <c r="L38" s="1582"/>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c r="AN38" s="1582"/>
      <c r="AO38" s="1582"/>
      <c r="AP38" s="1582"/>
      <c r="AQ38" s="1582"/>
      <c r="AR38" s="1582"/>
      <c r="AS38" s="1582"/>
      <c r="AT38" s="1582"/>
      <c r="AU38" s="1582"/>
      <c r="AV38" s="1582"/>
      <c r="AW38" s="1582"/>
      <c r="AX38" s="1582"/>
      <c r="AY38" s="1582"/>
      <c r="AZ38" s="1582"/>
      <c r="BA38" s="1582"/>
    </row>
    <row r="39" spans="2:64" s="1581" customFormat="1">
      <c r="C39" s="1582"/>
      <c r="D39" s="1582"/>
      <c r="E39" s="1582"/>
      <c r="F39" s="1582"/>
      <c r="G39" s="1582"/>
      <c r="H39" s="1582"/>
      <c r="I39" s="1582"/>
      <c r="J39" s="1582"/>
      <c r="K39" s="1582"/>
      <c r="L39" s="1582"/>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c r="AN39" s="1582"/>
      <c r="AO39" s="1582"/>
      <c r="AP39" s="1582"/>
      <c r="AQ39" s="1582"/>
      <c r="AR39" s="1582"/>
      <c r="AS39" s="1582"/>
      <c r="AT39" s="1582"/>
      <c r="AU39" s="1582"/>
      <c r="AV39" s="1582"/>
      <c r="AW39" s="1582"/>
      <c r="AX39" s="1582"/>
      <c r="AY39" s="1582"/>
      <c r="AZ39" s="1582"/>
      <c r="BA39" s="1582"/>
    </row>
    <row r="40" spans="2:64" s="1581" customFormat="1"/>
    <row r="41" spans="2:64" s="1581" customFormat="1"/>
    <row r="42" spans="2:64" s="1581" customFormat="1"/>
    <row r="43" spans="2:64" s="1581" customFormat="1"/>
    <row r="44" spans="2:64" s="1581" customFormat="1" ht="15.75">
      <c r="B44" s="1607" t="s">
        <v>152</v>
      </c>
      <c r="C44" s="1582"/>
      <c r="D44" s="1582"/>
      <c r="E44" s="1582"/>
      <c r="F44" s="1582"/>
      <c r="G44" s="1582"/>
      <c r="H44" s="1582"/>
      <c r="I44" s="1582"/>
      <c r="J44" s="1582"/>
      <c r="K44" s="1582"/>
      <c r="L44" s="1582"/>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c r="AN44" s="1582"/>
      <c r="AO44" s="1582"/>
      <c r="AP44" s="1582"/>
      <c r="AQ44" s="1582"/>
      <c r="AR44" s="1582"/>
      <c r="AS44" s="1582"/>
      <c r="AT44" s="1582"/>
      <c r="AU44" s="1582"/>
      <c r="AV44" s="1582"/>
      <c r="AW44" s="1582"/>
      <c r="AX44" s="1582"/>
      <c r="AY44" s="1582"/>
      <c r="AZ44" s="1582"/>
      <c r="BA44" s="1582"/>
    </row>
    <row r="45" spans="2:64" s="1581" customFormat="1" ht="15.75" thickBot="1">
      <c r="C45" s="1582"/>
      <c r="D45" s="1582"/>
      <c r="E45" s="1582"/>
      <c r="F45" s="1582"/>
      <c r="G45" s="1582"/>
      <c r="H45" s="1582"/>
      <c r="I45" s="1582"/>
      <c r="J45" s="1582"/>
      <c r="K45" s="1582"/>
      <c r="L45" s="1582"/>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c r="AN45" s="1582"/>
      <c r="AO45" s="1582"/>
      <c r="AP45" s="1582"/>
      <c r="AQ45" s="1582"/>
      <c r="AR45" s="1582"/>
      <c r="AS45" s="1582"/>
      <c r="AT45" s="1582"/>
      <c r="AU45" s="1582"/>
      <c r="AV45" s="1582"/>
      <c r="AW45" s="1582"/>
      <c r="AX45" s="1582"/>
      <c r="AY45" s="1582"/>
      <c r="AZ45" s="1582"/>
      <c r="BA45" s="1582"/>
    </row>
    <row r="46" spans="2:64" s="1581" customFormat="1" ht="15.75" thickBot="1">
      <c r="B46" s="1608" t="s">
        <v>153</v>
      </c>
      <c r="C46" s="1587">
        <v>1940</v>
      </c>
      <c r="D46" s="1588">
        <v>1941</v>
      </c>
      <c r="E46" s="1588">
        <v>1942</v>
      </c>
      <c r="F46" s="1588">
        <v>1943</v>
      </c>
      <c r="G46" s="1588">
        <v>1944</v>
      </c>
      <c r="H46" s="1588">
        <v>1945</v>
      </c>
      <c r="I46" s="1588">
        <v>1946</v>
      </c>
      <c r="J46" s="1588">
        <v>1947</v>
      </c>
      <c r="K46" s="1588">
        <v>1948</v>
      </c>
      <c r="L46" s="1588">
        <v>1949</v>
      </c>
      <c r="M46" s="1588">
        <v>1950</v>
      </c>
      <c r="N46" s="1588">
        <v>1951</v>
      </c>
      <c r="O46" s="1588">
        <v>1952</v>
      </c>
      <c r="P46" s="1588">
        <v>1953</v>
      </c>
      <c r="Q46" s="1588">
        <v>1954</v>
      </c>
      <c r="R46" s="1588">
        <v>1955</v>
      </c>
      <c r="S46" s="1588">
        <v>1956</v>
      </c>
      <c r="T46" s="1588">
        <v>1957</v>
      </c>
      <c r="U46" s="1588">
        <v>1958</v>
      </c>
      <c r="V46" s="1588">
        <v>1959</v>
      </c>
      <c r="W46" s="1588">
        <v>1960</v>
      </c>
      <c r="X46" s="1588">
        <v>1961</v>
      </c>
      <c r="Y46" s="1588">
        <v>1962</v>
      </c>
      <c r="Z46" s="1588">
        <v>1963</v>
      </c>
      <c r="AA46" s="1588">
        <v>1964</v>
      </c>
      <c r="AB46" s="1588">
        <v>1965</v>
      </c>
      <c r="AC46" s="1588">
        <v>1966</v>
      </c>
      <c r="AD46" s="1588">
        <v>1967</v>
      </c>
      <c r="AE46" s="1588">
        <v>1968</v>
      </c>
      <c r="AF46" s="1588">
        <v>1969</v>
      </c>
      <c r="AG46" s="1588">
        <v>1970</v>
      </c>
      <c r="AH46" s="1588">
        <v>1971</v>
      </c>
      <c r="AI46" s="1588">
        <v>1972</v>
      </c>
      <c r="AJ46" s="1588">
        <v>1973</v>
      </c>
      <c r="AK46" s="1588">
        <v>1974</v>
      </c>
      <c r="AL46" s="1588">
        <v>1975</v>
      </c>
      <c r="AM46" s="1588">
        <v>1976</v>
      </c>
      <c r="AN46" s="1588">
        <v>1977</v>
      </c>
      <c r="AO46" s="1588">
        <v>1978</v>
      </c>
      <c r="AP46" s="1588">
        <v>1979</v>
      </c>
      <c r="AQ46" s="1588">
        <v>1980</v>
      </c>
      <c r="AR46" s="1588">
        <v>1981</v>
      </c>
      <c r="AS46" s="1588">
        <v>1982</v>
      </c>
      <c r="AT46" s="1588">
        <v>1983</v>
      </c>
      <c r="AU46" s="1588">
        <v>1984</v>
      </c>
      <c r="AV46" s="1588">
        <v>1985</v>
      </c>
      <c r="AW46" s="1588">
        <v>1986</v>
      </c>
      <c r="AX46" s="1588">
        <v>1987</v>
      </c>
      <c r="AY46" s="1588">
        <v>1988</v>
      </c>
      <c r="AZ46" s="1588">
        <v>1989</v>
      </c>
      <c r="BA46" s="1588">
        <v>1990</v>
      </c>
      <c r="BB46" s="1588">
        <v>1991</v>
      </c>
      <c r="BC46" s="1588">
        <v>1992</v>
      </c>
      <c r="BD46" s="1588">
        <v>1993</v>
      </c>
      <c r="BE46" s="1588">
        <v>1994</v>
      </c>
      <c r="BF46" s="1588">
        <v>1995</v>
      </c>
      <c r="BG46" s="1588">
        <v>1996</v>
      </c>
      <c r="BH46" s="1588">
        <v>1997</v>
      </c>
      <c r="BI46" s="1588">
        <v>1998</v>
      </c>
      <c r="BJ46" s="1588">
        <v>1999</v>
      </c>
      <c r="BK46" s="1589">
        <v>2000</v>
      </c>
    </row>
    <row r="47" spans="2:64">
      <c r="B47" s="1609" t="s">
        <v>154</v>
      </c>
      <c r="C47" s="1591">
        <v>0.56686532040533655</v>
      </c>
      <c r="D47" s="1592">
        <v>0.56498757767141505</v>
      </c>
      <c r="E47" s="1592">
        <v>0.551497325418708</v>
      </c>
      <c r="F47" s="1592">
        <v>0.54678612279776795</v>
      </c>
      <c r="G47" s="1592">
        <v>0.54119792484721607</v>
      </c>
      <c r="H47" s="1592">
        <v>0.53400998507090192</v>
      </c>
      <c r="I47" s="1592">
        <v>0.52940228831649172</v>
      </c>
      <c r="J47" s="1592">
        <v>0.52445537077061599</v>
      </c>
      <c r="K47" s="1592">
        <v>0.51743361415932543</v>
      </c>
      <c r="L47" s="1592">
        <v>0.51819755027397807</v>
      </c>
      <c r="M47" s="1592">
        <v>0.51349783707784424</v>
      </c>
      <c r="N47" s="1592">
        <v>0.51806471806517873</v>
      </c>
      <c r="O47" s="1592">
        <v>0.52471318298305814</v>
      </c>
      <c r="P47" s="1592">
        <v>0.53045025521812661</v>
      </c>
      <c r="Q47" s="1592">
        <v>0.53541131691981625</v>
      </c>
      <c r="R47" s="1592">
        <v>0.5347718384210326</v>
      </c>
      <c r="S47" s="1592">
        <v>0.53418554491860049</v>
      </c>
      <c r="T47" s="1592">
        <v>0.53175191477403916</v>
      </c>
      <c r="U47" s="1592">
        <v>0.52056164430383001</v>
      </c>
      <c r="V47" s="1592">
        <v>0.5404282430409536</v>
      </c>
      <c r="W47" s="1592">
        <v>0.52982762376106285</v>
      </c>
      <c r="X47" s="1592">
        <v>0.52720178267860718</v>
      </c>
      <c r="Y47" s="1592">
        <v>0.52544490708330394</v>
      </c>
      <c r="Z47" s="1592">
        <v>0.5222510669574677</v>
      </c>
      <c r="AA47" s="1592">
        <v>0.52346092776518427</v>
      </c>
      <c r="AB47" s="1592">
        <v>0.52098983187704706</v>
      </c>
      <c r="AC47" s="1592">
        <v>0.51839097283783708</v>
      </c>
      <c r="AD47" s="1592">
        <v>0.51156271128437403</v>
      </c>
      <c r="AE47" s="1592">
        <v>0.51353635774944872</v>
      </c>
      <c r="AF47" s="1592">
        <v>0.51028953299550095</v>
      </c>
      <c r="AG47" s="1592">
        <v>0.50234363365502621</v>
      </c>
      <c r="AH47" s="1592">
        <v>0.49688731860781121</v>
      </c>
      <c r="AI47" s="1592">
        <v>0.49389204764798345</v>
      </c>
      <c r="AJ47" s="1592">
        <v>0.49533596682281683</v>
      </c>
      <c r="AK47" s="1592">
        <v>0.49268353560442102</v>
      </c>
      <c r="AL47" s="1592">
        <v>0.48827723477430485</v>
      </c>
      <c r="AM47" s="1592">
        <v>0.4865515603411637</v>
      </c>
      <c r="AN47" s="1592">
        <v>0.48511835504520795</v>
      </c>
      <c r="AO47" s="1592">
        <v>0.48166834783335144</v>
      </c>
      <c r="AP47" s="1592">
        <v>0.4805311604492935</v>
      </c>
      <c r="AQ47" s="1592">
        <v>0.47940441509265197</v>
      </c>
      <c r="AR47" s="1592">
        <v>0.47840464314676556</v>
      </c>
      <c r="AS47" s="1592">
        <v>0.47764009256657219</v>
      </c>
      <c r="AT47" s="1592">
        <v>0.4769820520213347</v>
      </c>
      <c r="AU47" s="1592">
        <v>0.47653544066641351</v>
      </c>
      <c r="AV47" s="1592">
        <v>0.47606600510706015</v>
      </c>
      <c r="AW47" s="1592">
        <v>0.47578984508746125</v>
      </c>
      <c r="AX47" s="1592">
        <v>0.47548124613560733</v>
      </c>
      <c r="AY47" s="1592">
        <v>0.47534905342837352</v>
      </c>
      <c r="AZ47" s="1592">
        <v>0.47517577581761639</v>
      </c>
      <c r="BA47" s="1592">
        <v>0.47506216520619265</v>
      </c>
      <c r="BB47" s="1592">
        <v>0.47500259130260103</v>
      </c>
      <c r="BC47" s="1592">
        <v>0.47499166746959154</v>
      </c>
      <c r="BD47" s="1592">
        <v>0.47492843310085109</v>
      </c>
      <c r="BE47" s="1592">
        <v>0.47704365288754896</v>
      </c>
      <c r="BF47" s="1592">
        <v>0.47705962607339375</v>
      </c>
      <c r="BG47" s="1592">
        <v>0.47710834038577715</v>
      </c>
      <c r="BH47" s="1592">
        <v>0.47709579466615792</v>
      </c>
      <c r="BI47" s="1592">
        <v>0.47711058333368561</v>
      </c>
      <c r="BJ47" s="1592">
        <v>0.47706215940595881</v>
      </c>
      <c r="BK47" s="1593">
        <v>0.47712110938814078</v>
      </c>
      <c r="BL47" s="1581"/>
    </row>
    <row r="48" spans="2:64" s="1581" customFormat="1">
      <c r="B48" s="1609" t="s">
        <v>155</v>
      </c>
      <c r="C48" s="1594">
        <v>0.56686532040533655</v>
      </c>
      <c r="D48" s="1595">
        <v>0.56498757767141505</v>
      </c>
      <c r="E48" s="1595">
        <v>0.551497325418708</v>
      </c>
      <c r="F48" s="1595">
        <v>0.54678612279776795</v>
      </c>
      <c r="G48" s="1595">
        <v>0.54119792484721607</v>
      </c>
      <c r="H48" s="1595">
        <v>0.53400998507090192</v>
      </c>
      <c r="I48" s="1595">
        <v>0.52940228831649172</v>
      </c>
      <c r="J48" s="1595">
        <v>0.52445537077061599</v>
      </c>
      <c r="K48" s="1595">
        <v>0.51743361415932543</v>
      </c>
      <c r="L48" s="1595">
        <v>0.51819755027397807</v>
      </c>
      <c r="M48" s="1595">
        <v>0.51349783707784424</v>
      </c>
      <c r="N48" s="1595">
        <v>0.51806471806517873</v>
      </c>
      <c r="O48" s="1595">
        <v>0.52471318298305814</v>
      </c>
      <c r="P48" s="1595">
        <v>0.53045025521812661</v>
      </c>
      <c r="Q48" s="1595">
        <v>0.53541131691981625</v>
      </c>
      <c r="R48" s="1595">
        <v>0.5347718384210326</v>
      </c>
      <c r="S48" s="1595">
        <v>0.53418554491860049</v>
      </c>
      <c r="T48" s="1595">
        <v>0.53175191477403916</v>
      </c>
      <c r="U48" s="1595">
        <v>0.52056164430383001</v>
      </c>
      <c r="V48" s="1595">
        <v>0.5404282430409536</v>
      </c>
      <c r="W48" s="1595">
        <v>0.52982762376106285</v>
      </c>
      <c r="X48" s="1595">
        <v>0.52720178267860718</v>
      </c>
      <c r="Y48" s="1595">
        <v>0.52552392923813751</v>
      </c>
      <c r="Z48" s="1595">
        <v>0.52263985447162165</v>
      </c>
      <c r="AA48" s="1595">
        <v>0.52438492053988672</v>
      </c>
      <c r="AB48" s="1595">
        <v>0.52256859546535039</v>
      </c>
      <c r="AC48" s="1595">
        <v>0.52077213179891491</v>
      </c>
      <c r="AD48" s="1595">
        <v>0.51539804211502971</v>
      </c>
      <c r="AE48" s="1595">
        <v>0.51841113279251139</v>
      </c>
      <c r="AF48" s="1595">
        <v>0.51635802045598889</v>
      </c>
      <c r="AG48" s="1595">
        <v>0.51029473646538692</v>
      </c>
      <c r="AH48" s="1595">
        <v>0.50618542922332688</v>
      </c>
      <c r="AI48" s="1595">
        <v>0.50420421347062494</v>
      </c>
      <c r="AJ48" s="1595">
        <v>0.50644836321758668</v>
      </c>
      <c r="AK48" s="1595">
        <v>0.5047023394558805</v>
      </c>
      <c r="AL48" s="1595">
        <v>0.50126877911681844</v>
      </c>
      <c r="AM48" s="1595">
        <v>0.50022191318108911</v>
      </c>
      <c r="AN48" s="1595">
        <v>0.49936319516323829</v>
      </c>
      <c r="AO48" s="1595">
        <v>0.49681938542342169</v>
      </c>
      <c r="AP48" s="1595">
        <v>0.49618239451154872</v>
      </c>
      <c r="AQ48" s="1595">
        <v>0.49545572611324945</v>
      </c>
      <c r="AR48" s="1595">
        <v>0.49489249489750875</v>
      </c>
      <c r="AS48" s="1595">
        <v>0.49448432952824722</v>
      </c>
      <c r="AT48" s="1595">
        <v>0.49410163463051299</v>
      </c>
      <c r="AU48" s="1595">
        <v>0.49386164611852346</v>
      </c>
      <c r="AV48" s="1595">
        <v>0.4936387657393439</v>
      </c>
      <c r="AW48" s="1595">
        <v>0.49354698087237381</v>
      </c>
      <c r="AX48" s="1595">
        <v>0.49335009869841517</v>
      </c>
      <c r="AY48" s="1595">
        <v>0.49327679510517813</v>
      </c>
      <c r="AZ48" s="1595">
        <v>0.49320901914174614</v>
      </c>
      <c r="BA48" s="1595">
        <v>0.4931449814471518</v>
      </c>
      <c r="BB48" s="1595">
        <v>0.49308296860661183</v>
      </c>
      <c r="BC48" s="1595">
        <v>0.49302134093899491</v>
      </c>
      <c r="BD48" s="1595">
        <v>0.49306321467272474</v>
      </c>
      <c r="BE48" s="1595">
        <v>0.49494932188619123</v>
      </c>
      <c r="BF48" s="1595">
        <v>0.4948763959539762</v>
      </c>
      <c r="BG48" s="1595">
        <v>0.49489850309523103</v>
      </c>
      <c r="BH48" s="1595">
        <v>0.49491087834223929</v>
      </c>
      <c r="BI48" s="1595">
        <v>0.4949123414256294</v>
      </c>
      <c r="BJ48" s="1595">
        <v>0.4949017707081968</v>
      </c>
      <c r="BK48" s="1596">
        <v>0.49487810139016614</v>
      </c>
    </row>
    <row r="49" spans="2:64" s="1581" customFormat="1">
      <c r="B49" s="1609" t="s">
        <v>156</v>
      </c>
      <c r="C49" s="1594">
        <v>0.56686532040533655</v>
      </c>
      <c r="D49" s="1595">
        <v>0.56498757767141505</v>
      </c>
      <c r="E49" s="1595">
        <v>0.551497325418708</v>
      </c>
      <c r="F49" s="1595">
        <v>0.54678612279776795</v>
      </c>
      <c r="G49" s="1595">
        <v>0.54119792484721607</v>
      </c>
      <c r="H49" s="1595">
        <v>0.53400998507090192</v>
      </c>
      <c r="I49" s="1595">
        <v>0.52940228831649172</v>
      </c>
      <c r="J49" s="1595">
        <v>0.52445537077061599</v>
      </c>
      <c r="K49" s="1595">
        <v>0.51743361415932543</v>
      </c>
      <c r="L49" s="1595">
        <v>0.51819755027397807</v>
      </c>
      <c r="M49" s="1595">
        <v>0.51349783707784435</v>
      </c>
      <c r="N49" s="1595">
        <v>0.51806471806517873</v>
      </c>
      <c r="O49" s="1595">
        <v>0.52471318298305814</v>
      </c>
      <c r="P49" s="1595">
        <v>0.53045025521812661</v>
      </c>
      <c r="Q49" s="1595">
        <v>0.53541131691981625</v>
      </c>
      <c r="R49" s="1595">
        <v>0.53477183842103271</v>
      </c>
      <c r="S49" s="1595">
        <v>0.53418554491860049</v>
      </c>
      <c r="T49" s="1595">
        <v>0.53175191477403916</v>
      </c>
      <c r="U49" s="1595">
        <v>0.52056164430383001</v>
      </c>
      <c r="V49" s="1595">
        <v>0.5404282430409536</v>
      </c>
      <c r="W49" s="1595">
        <v>0.52982762376106285</v>
      </c>
      <c r="X49" s="1595">
        <v>0.52720178267860729</v>
      </c>
      <c r="Y49" s="1595">
        <v>0.52557662388070203</v>
      </c>
      <c r="Z49" s="1595">
        <v>0.52289929070274976</v>
      </c>
      <c r="AA49" s="1595">
        <v>0.52511285570766897</v>
      </c>
      <c r="AB49" s="1595">
        <v>0.52373382163488635</v>
      </c>
      <c r="AC49" s="1595">
        <v>0.52231313876292285</v>
      </c>
      <c r="AD49" s="1595">
        <v>0.51792093622024549</v>
      </c>
      <c r="AE49" s="1595">
        <v>0.52179566699345536</v>
      </c>
      <c r="AF49" s="1595">
        <v>0.52050176230110679</v>
      </c>
      <c r="AG49" s="1595">
        <v>0.51562387220208949</v>
      </c>
      <c r="AH49" s="1595">
        <v>0.51259106690510625</v>
      </c>
      <c r="AI49" s="1595">
        <v>0.51116128627127722</v>
      </c>
      <c r="AJ49" s="1595">
        <v>0.5141492209113514</v>
      </c>
      <c r="AK49" s="1595">
        <v>0.51283804734700023</v>
      </c>
      <c r="AL49" s="1595">
        <v>0.51021914362992049</v>
      </c>
      <c r="AM49" s="1595">
        <v>0.5095006242260478</v>
      </c>
      <c r="AN49" s="1595">
        <v>0.509127547177887</v>
      </c>
      <c r="AO49" s="1595">
        <v>0.50716547637409282</v>
      </c>
      <c r="AP49" s="1595">
        <v>0.50691182083969522</v>
      </c>
      <c r="AQ49" s="1595">
        <v>0.50658115051919306</v>
      </c>
      <c r="AR49" s="1595">
        <v>0.50630517269964781</v>
      </c>
      <c r="AS49" s="1595">
        <v>0.50608087376445043</v>
      </c>
      <c r="AT49" s="1595">
        <v>0.50603171134294389</v>
      </c>
      <c r="AU49" s="1595">
        <v>0.5060252238400742</v>
      </c>
      <c r="AV49" s="1595">
        <v>0.50593556437297005</v>
      </c>
      <c r="AW49" s="1595">
        <v>0.50588644682321859</v>
      </c>
      <c r="AX49" s="1595">
        <v>0.50575526730087406</v>
      </c>
      <c r="AY49" s="1595">
        <v>0.50578109542896088</v>
      </c>
      <c r="AZ49" s="1595">
        <v>0.50572296769655023</v>
      </c>
      <c r="BA49" s="1595">
        <v>0.50569849096593711</v>
      </c>
      <c r="BB49" s="1595">
        <v>0.50570532944233282</v>
      </c>
      <c r="BC49" s="1595">
        <v>0.50562870880354893</v>
      </c>
      <c r="BD49" s="1595">
        <v>0.50569290614590623</v>
      </c>
      <c r="BE49" s="1595">
        <v>0.50731723649895499</v>
      </c>
      <c r="BF49" s="1595">
        <v>0.50732201436039159</v>
      </c>
      <c r="BG49" s="1595">
        <v>0.50735031363839733</v>
      </c>
      <c r="BH49" s="1595">
        <v>0.50729433560261639</v>
      </c>
      <c r="BI49" s="1595">
        <v>0.507260699287713</v>
      </c>
      <c r="BJ49" s="1595">
        <v>0.50724749992199047</v>
      </c>
      <c r="BK49" s="1596">
        <v>0.50725289514644245</v>
      </c>
    </row>
    <row r="50" spans="2:64" s="1581" customFormat="1" ht="15.75" thickBot="1">
      <c r="B50" s="1611" t="s">
        <v>157</v>
      </c>
      <c r="C50" s="1598">
        <v>0.56686532040533655</v>
      </c>
      <c r="D50" s="1599">
        <v>0.56498757767141505</v>
      </c>
      <c r="E50" s="1599">
        <v>0.551497325418708</v>
      </c>
      <c r="F50" s="1599">
        <v>0.54678612279776795</v>
      </c>
      <c r="G50" s="1599">
        <v>0.54119792484721607</v>
      </c>
      <c r="H50" s="1599">
        <v>0.53400998507090192</v>
      </c>
      <c r="I50" s="1599">
        <v>0.52940228831649172</v>
      </c>
      <c r="J50" s="1599">
        <v>0.52445537077061599</v>
      </c>
      <c r="K50" s="1599">
        <v>0.51743361415932543</v>
      </c>
      <c r="L50" s="1599">
        <v>0.51819755027397807</v>
      </c>
      <c r="M50" s="1599">
        <v>0.51349783707784424</v>
      </c>
      <c r="N50" s="1599">
        <v>0.51806471806517873</v>
      </c>
      <c r="O50" s="1599">
        <v>0.52471318298305814</v>
      </c>
      <c r="P50" s="1599">
        <v>0.53045025521812661</v>
      </c>
      <c r="Q50" s="1599">
        <v>0.53541131691981625</v>
      </c>
      <c r="R50" s="1599">
        <v>0.5347718384210326</v>
      </c>
      <c r="S50" s="1599">
        <v>0.53418554491860049</v>
      </c>
      <c r="T50" s="1599">
        <v>0.53175191477403916</v>
      </c>
      <c r="U50" s="1599">
        <v>0.52056164430383001</v>
      </c>
      <c r="V50" s="1599">
        <v>0.5404282430409536</v>
      </c>
      <c r="W50" s="1599">
        <v>0.52982762376106285</v>
      </c>
      <c r="X50" s="1599">
        <v>0.52720178267860729</v>
      </c>
      <c r="Y50" s="1599">
        <v>0.52565568566150844</v>
      </c>
      <c r="Z50" s="1599">
        <v>0.5232888123809335</v>
      </c>
      <c r="AA50" s="1599">
        <v>0.52620723312141215</v>
      </c>
      <c r="AB50" s="1599">
        <v>0.52548775075344001</v>
      </c>
      <c r="AC50" s="1599">
        <v>0.52471661083188126</v>
      </c>
      <c r="AD50" s="1599">
        <v>0.52165289192238085</v>
      </c>
      <c r="AE50" s="1599">
        <v>0.5267634106426341</v>
      </c>
      <c r="AF50" s="1599">
        <v>0.52655529220619013</v>
      </c>
      <c r="AG50" s="1599">
        <v>0.52365865191649708</v>
      </c>
      <c r="AH50" s="1599">
        <v>0.52221731850983755</v>
      </c>
      <c r="AI50" s="1599">
        <v>0.52187061070953922</v>
      </c>
      <c r="AJ50" s="1599">
        <v>0.52571426572207791</v>
      </c>
      <c r="AK50" s="1599">
        <v>0.5253737457017158</v>
      </c>
      <c r="AL50" s="1599">
        <v>0.5239533359134928</v>
      </c>
      <c r="AM50" s="1599">
        <v>0.52395477732966145</v>
      </c>
      <c r="AN50" s="1599">
        <v>0.52433297068086027</v>
      </c>
      <c r="AO50" s="1599">
        <v>0.52348262541366442</v>
      </c>
      <c r="AP50" s="1599">
        <v>0.52374219388705379</v>
      </c>
      <c r="AQ50" s="1599">
        <v>0.52394530559571018</v>
      </c>
      <c r="AR50" s="1599">
        <v>0.52409305304997622</v>
      </c>
      <c r="AS50" s="1599">
        <v>0.5243219613720429</v>
      </c>
      <c r="AT50" s="1599">
        <v>0.52462906785603813</v>
      </c>
      <c r="AU50" s="1599">
        <v>0.52487869394878406</v>
      </c>
      <c r="AV50" s="1599">
        <v>0.52494048258560211</v>
      </c>
      <c r="AW50" s="1599">
        <v>0.5250797575832753</v>
      </c>
      <c r="AX50" s="1599">
        <v>0.52529368975329271</v>
      </c>
      <c r="AY50" s="1599">
        <v>0.52532431346843256</v>
      </c>
      <c r="AZ50" s="1599">
        <v>0.52542917189898719</v>
      </c>
      <c r="BA50" s="1599">
        <v>0.52535537197768545</v>
      </c>
      <c r="BB50" s="1599">
        <v>0.52535537197768556</v>
      </c>
      <c r="BC50" s="1599">
        <v>0.52542649154947041</v>
      </c>
      <c r="BD50" s="1599">
        <v>0.52544470243333485</v>
      </c>
      <c r="BE50" s="1599">
        <v>0.52672686282747527</v>
      </c>
      <c r="BF50" s="1599">
        <v>0.52676146324068918</v>
      </c>
      <c r="BG50" s="1599">
        <v>0.52674374367093146</v>
      </c>
      <c r="BH50" s="1599">
        <v>0.5266747367656035</v>
      </c>
      <c r="BI50" s="1599">
        <v>0.52678706550896348</v>
      </c>
      <c r="BJ50" s="1599">
        <v>0.52673088393884371</v>
      </c>
      <c r="BK50" s="1600">
        <v>0.52673769520214364</v>
      </c>
    </row>
    <row r="51" spans="2:64" s="1581" customFormat="1" ht="15.75" thickBot="1">
      <c r="B51" s="1612"/>
      <c r="C51" s="1613"/>
      <c r="D51" s="1613"/>
      <c r="E51" s="1613"/>
      <c r="F51" s="1613"/>
      <c r="G51" s="1613"/>
      <c r="H51" s="1613"/>
      <c r="I51" s="1613"/>
      <c r="J51" s="1613"/>
      <c r="K51" s="1613"/>
      <c r="L51" s="1613"/>
      <c r="M51" s="1613"/>
      <c r="N51" s="1613"/>
      <c r="O51" s="1613"/>
      <c r="P51" s="1613"/>
      <c r="Q51" s="1613"/>
      <c r="R51" s="1613"/>
      <c r="S51" s="1613"/>
      <c r="T51" s="1613"/>
      <c r="U51" s="1613"/>
      <c r="V51" s="1613"/>
      <c r="W51" s="1613"/>
      <c r="X51" s="1613"/>
      <c r="Y51" s="1613"/>
      <c r="Z51" s="1613"/>
      <c r="AA51" s="1613"/>
      <c r="AB51" s="1613"/>
      <c r="AC51" s="1613"/>
      <c r="AD51" s="1613"/>
      <c r="AE51" s="1613"/>
      <c r="AF51" s="1613"/>
      <c r="AG51" s="1613"/>
      <c r="AH51" s="1613"/>
      <c r="AI51" s="1613"/>
      <c r="AJ51" s="1613"/>
      <c r="AK51" s="1613"/>
      <c r="AL51" s="1613"/>
      <c r="AM51" s="1613"/>
      <c r="AN51" s="1613"/>
      <c r="AO51" s="1613"/>
      <c r="AP51" s="1613"/>
      <c r="AQ51" s="1613"/>
      <c r="AR51" s="1613"/>
      <c r="AS51" s="1613"/>
      <c r="AT51" s="1613"/>
      <c r="AU51" s="1613"/>
      <c r="AV51" s="1613"/>
      <c r="AW51" s="1613"/>
      <c r="AX51" s="1613"/>
      <c r="AY51" s="1613"/>
      <c r="AZ51" s="1613"/>
      <c r="BA51" s="1613"/>
      <c r="BB51" s="1613"/>
      <c r="BC51" s="1613"/>
      <c r="BD51" s="1613"/>
      <c r="BE51" s="1613"/>
      <c r="BF51" s="1613"/>
      <c r="BG51" s="1613"/>
      <c r="BH51" s="1613"/>
      <c r="BI51" s="1613"/>
      <c r="BJ51" s="1613"/>
      <c r="BK51" s="1613"/>
      <c r="BL51" s="1610"/>
    </row>
    <row r="52" spans="2:64" s="1581" customFormat="1" ht="15.75" thickBot="1">
      <c r="B52" s="1608" t="s">
        <v>158</v>
      </c>
      <c r="C52" s="1587">
        <v>1940</v>
      </c>
      <c r="D52" s="1588">
        <v>1941</v>
      </c>
      <c r="E52" s="1588">
        <v>1942</v>
      </c>
      <c r="F52" s="1588">
        <v>1943</v>
      </c>
      <c r="G52" s="1588">
        <v>1944</v>
      </c>
      <c r="H52" s="1588">
        <v>1945</v>
      </c>
      <c r="I52" s="1588">
        <v>1946</v>
      </c>
      <c r="J52" s="1588">
        <v>1947</v>
      </c>
      <c r="K52" s="1588">
        <v>1948</v>
      </c>
      <c r="L52" s="1588">
        <v>1949</v>
      </c>
      <c r="M52" s="1588">
        <v>1950</v>
      </c>
      <c r="N52" s="1588">
        <v>1951</v>
      </c>
      <c r="O52" s="1588">
        <v>1952</v>
      </c>
      <c r="P52" s="1588">
        <v>1953</v>
      </c>
      <c r="Q52" s="1588">
        <v>1954</v>
      </c>
      <c r="R52" s="1588">
        <v>1955</v>
      </c>
      <c r="S52" s="1588">
        <v>1956</v>
      </c>
      <c r="T52" s="1588">
        <v>1957</v>
      </c>
      <c r="U52" s="1588">
        <v>1958</v>
      </c>
      <c r="V52" s="1588">
        <v>1959</v>
      </c>
      <c r="W52" s="1588">
        <v>1960</v>
      </c>
      <c r="X52" s="1588">
        <v>1961</v>
      </c>
      <c r="Y52" s="1588">
        <v>1962</v>
      </c>
      <c r="Z52" s="1588">
        <v>1963</v>
      </c>
      <c r="AA52" s="1588">
        <v>1964</v>
      </c>
      <c r="AB52" s="1588">
        <v>1965</v>
      </c>
      <c r="AC52" s="1588">
        <v>1966</v>
      </c>
      <c r="AD52" s="1588">
        <v>1967</v>
      </c>
      <c r="AE52" s="1588">
        <v>1968</v>
      </c>
      <c r="AF52" s="1588">
        <v>1969</v>
      </c>
      <c r="AG52" s="1588">
        <v>1970</v>
      </c>
      <c r="AH52" s="1588">
        <v>1971</v>
      </c>
      <c r="AI52" s="1588">
        <v>1972</v>
      </c>
      <c r="AJ52" s="1588">
        <v>1973</v>
      </c>
      <c r="AK52" s="1588">
        <v>1974</v>
      </c>
      <c r="AL52" s="1588">
        <v>1975</v>
      </c>
      <c r="AM52" s="1588">
        <v>1976</v>
      </c>
      <c r="AN52" s="1588">
        <v>1977</v>
      </c>
      <c r="AO52" s="1588">
        <v>1978</v>
      </c>
      <c r="AP52" s="1588">
        <v>1979</v>
      </c>
      <c r="AQ52" s="1588">
        <v>1980</v>
      </c>
      <c r="AR52" s="1588">
        <v>1981</v>
      </c>
      <c r="AS52" s="1588">
        <v>1982</v>
      </c>
      <c r="AT52" s="1588">
        <v>1983</v>
      </c>
      <c r="AU52" s="1588">
        <v>1984</v>
      </c>
      <c r="AV52" s="1588">
        <v>1985</v>
      </c>
      <c r="AW52" s="1588">
        <v>1986</v>
      </c>
      <c r="AX52" s="1588">
        <v>1987</v>
      </c>
      <c r="AY52" s="1588">
        <v>1988</v>
      </c>
      <c r="AZ52" s="1588">
        <v>1989</v>
      </c>
      <c r="BA52" s="1588">
        <v>1990</v>
      </c>
      <c r="BB52" s="1588">
        <v>1991</v>
      </c>
      <c r="BC52" s="1588">
        <v>1992</v>
      </c>
      <c r="BD52" s="1588">
        <v>1993</v>
      </c>
      <c r="BE52" s="1588">
        <v>1994</v>
      </c>
      <c r="BF52" s="1588">
        <v>1995</v>
      </c>
      <c r="BG52" s="1588">
        <v>1996</v>
      </c>
      <c r="BH52" s="1588">
        <v>1997</v>
      </c>
      <c r="BI52" s="1588">
        <v>1998</v>
      </c>
      <c r="BJ52" s="1588">
        <v>1999</v>
      </c>
      <c r="BK52" s="1589">
        <v>2000</v>
      </c>
    </row>
    <row r="53" spans="2:64">
      <c r="B53" s="1609" t="s">
        <v>154</v>
      </c>
      <c r="C53" s="1591">
        <v>0.2383632369293219</v>
      </c>
      <c r="D53" s="1592">
        <v>0.23806386301269608</v>
      </c>
      <c r="E53" s="1592">
        <v>0.23406374574588298</v>
      </c>
      <c r="F53" s="1592">
        <v>0.2334284277568433</v>
      </c>
      <c r="G53" s="1592">
        <v>0.23194839191338135</v>
      </c>
      <c r="H53" s="1592">
        <v>0.2289748694571539</v>
      </c>
      <c r="I53" s="1592">
        <v>0.22652284633852526</v>
      </c>
      <c r="J53" s="1592">
        <v>0.2254468719631256</v>
      </c>
      <c r="K53" s="1592">
        <v>0.22309996495618098</v>
      </c>
      <c r="L53" s="1592">
        <v>0.22331938240792201</v>
      </c>
      <c r="M53" s="1592">
        <v>0.21884545765690383</v>
      </c>
      <c r="N53" s="1592">
        <v>0.2189246050630364</v>
      </c>
      <c r="O53" s="1592">
        <v>0.21998079285781003</v>
      </c>
      <c r="P53" s="1592">
        <v>0.21938267803600847</v>
      </c>
      <c r="Q53" s="1592">
        <v>0.21899826494056782</v>
      </c>
      <c r="R53" s="1592">
        <v>0.21683666411718316</v>
      </c>
      <c r="S53" s="1592">
        <v>0.21476874336245896</v>
      </c>
      <c r="T53" s="1592">
        <v>0.21170131598229061</v>
      </c>
      <c r="U53" s="1592">
        <v>0.20420855921899048</v>
      </c>
      <c r="V53" s="1592">
        <v>0.18549527495296722</v>
      </c>
      <c r="W53" s="1592">
        <v>0.17987537174948381</v>
      </c>
      <c r="X53" s="1592">
        <v>0.17765817891718788</v>
      </c>
      <c r="Y53" s="1592">
        <v>0.17589836429744052</v>
      </c>
      <c r="Z53" s="1592">
        <v>0.17424751017260173</v>
      </c>
      <c r="AA53" s="1592">
        <v>0.17356775714363704</v>
      </c>
      <c r="AB53" s="1592">
        <v>0.17127608625620885</v>
      </c>
      <c r="AC53" s="1592">
        <v>0.16903125527349827</v>
      </c>
      <c r="AD53" s="1592">
        <v>0.16844028819608706</v>
      </c>
      <c r="AE53" s="1592">
        <v>0.16724237273628731</v>
      </c>
      <c r="AF53" s="1592">
        <v>0.16529073103511541</v>
      </c>
      <c r="AG53" s="1592">
        <v>0.16454624285071442</v>
      </c>
      <c r="AH53" s="1592">
        <v>0.16331617445707922</v>
      </c>
      <c r="AI53" s="1592">
        <v>0.16139231029762435</v>
      </c>
      <c r="AJ53" s="1592">
        <v>0.16019231944920415</v>
      </c>
      <c r="AK53" s="1592">
        <v>0.15841233822578943</v>
      </c>
      <c r="AL53" s="1592">
        <v>0.15752622260868079</v>
      </c>
      <c r="AM53" s="1592">
        <v>0.15607049110998616</v>
      </c>
      <c r="AN53" s="1592">
        <v>0.15466183443911569</v>
      </c>
      <c r="AO53" s="1592">
        <v>0.15396086895557401</v>
      </c>
      <c r="AP53" s="1592">
        <v>0.15272696163246022</v>
      </c>
      <c r="AQ53" s="1592">
        <v>0.15155577551963623</v>
      </c>
      <c r="AR53" s="1592">
        <v>0.15042516469519115</v>
      </c>
      <c r="AS53" s="1592">
        <v>0.14931218968914334</v>
      </c>
      <c r="AT53" s="1592">
        <v>0.14822681715017338</v>
      </c>
      <c r="AU53" s="1592">
        <v>0.14718196772718273</v>
      </c>
      <c r="AV53" s="1592">
        <v>0.14618237832925132</v>
      </c>
      <c r="AW53" s="1592">
        <v>0.14523671447422171</v>
      </c>
      <c r="AX53" s="1592">
        <v>0.14434498010077923</v>
      </c>
      <c r="AY53" s="1592">
        <v>0.1435144764888083</v>
      </c>
      <c r="AZ53" s="1592">
        <v>0.14273360523590972</v>
      </c>
      <c r="BA53" s="1592">
        <v>0.14199044789464108</v>
      </c>
      <c r="BB53" s="1592">
        <v>0.14128855523829911</v>
      </c>
      <c r="BC53" s="1592">
        <v>0.14063285054347688</v>
      </c>
      <c r="BD53" s="1592">
        <v>0.1400164524531459</v>
      </c>
      <c r="BE53" s="1592">
        <v>0.13875172725170148</v>
      </c>
      <c r="BF53" s="1592">
        <v>0.13818980906722569</v>
      </c>
      <c r="BG53" s="1592">
        <v>0.13767457674179942</v>
      </c>
      <c r="BH53" s="1592">
        <v>0.1372251525332859</v>
      </c>
      <c r="BI53" s="1592">
        <v>0.1368349411726153</v>
      </c>
      <c r="BJ53" s="1592">
        <v>0.13648387673170928</v>
      </c>
      <c r="BK53" s="1593">
        <v>0.13616845437109917</v>
      </c>
      <c r="BL53" s="1581"/>
    </row>
    <row r="54" spans="2:64" s="1581" customFormat="1">
      <c r="B54" s="1609" t="s">
        <v>155</v>
      </c>
      <c r="C54" s="1594">
        <v>0.2383632587757652</v>
      </c>
      <c r="D54" s="1595">
        <v>0.23806426934297162</v>
      </c>
      <c r="E54" s="1595">
        <v>0.23406369065827234</v>
      </c>
      <c r="F54" s="1595">
        <v>0.23342843701149074</v>
      </c>
      <c r="G54" s="1595">
        <v>0.2319488350293486</v>
      </c>
      <c r="H54" s="1595">
        <v>0.22897479641033452</v>
      </c>
      <c r="I54" s="1595">
        <v>0.22652385372915962</v>
      </c>
      <c r="J54" s="1595">
        <v>0.22544672798799453</v>
      </c>
      <c r="K54" s="1595">
        <v>0.22309882940182618</v>
      </c>
      <c r="L54" s="1595">
        <v>0.22331842022952306</v>
      </c>
      <c r="M54" s="1595">
        <v>0.21884494124549375</v>
      </c>
      <c r="N54" s="1595">
        <v>0.21892394644754384</v>
      </c>
      <c r="O54" s="1595">
        <v>0.2199798030381821</v>
      </c>
      <c r="P54" s="1595">
        <v>0.21938276046033331</v>
      </c>
      <c r="Q54" s="1595">
        <v>0.21899701994209592</v>
      </c>
      <c r="R54" s="1595">
        <v>0.2168367298859297</v>
      </c>
      <c r="S54" s="1595">
        <v>0.21476878856694154</v>
      </c>
      <c r="T54" s="1595">
        <v>0.21170135182626787</v>
      </c>
      <c r="U54" s="1595">
        <v>0.20420882941952737</v>
      </c>
      <c r="V54" s="1595">
        <v>0.18549456650099314</v>
      </c>
      <c r="W54" s="1595">
        <v>0.17987536110106964</v>
      </c>
      <c r="X54" s="1595">
        <v>0.17765815866562901</v>
      </c>
      <c r="Y54" s="1595">
        <v>0.17592598164914997</v>
      </c>
      <c r="Z54" s="1595">
        <v>0.1743777330641223</v>
      </c>
      <c r="AA54" s="1595">
        <v>0.17372110816217126</v>
      </c>
      <c r="AB54" s="1595">
        <v>0.1714666741531278</v>
      </c>
      <c r="AC54" s="1595">
        <v>0.16925560217496666</v>
      </c>
      <c r="AD54" s="1595">
        <v>0.16873511661781598</v>
      </c>
      <c r="AE54" s="1595">
        <v>0.16754630506279033</v>
      </c>
      <c r="AF54" s="1595">
        <v>0.16562657193843225</v>
      </c>
      <c r="AG54" s="1595">
        <v>0.16494149627535296</v>
      </c>
      <c r="AH54" s="1595">
        <v>0.16367638514912797</v>
      </c>
      <c r="AI54" s="1595">
        <v>0.16172534907214117</v>
      </c>
      <c r="AJ54" s="1595">
        <v>0.16051946332727562</v>
      </c>
      <c r="AK54" s="1595">
        <v>0.15873324081389945</v>
      </c>
      <c r="AL54" s="1595">
        <v>0.15784183545646058</v>
      </c>
      <c r="AM54" s="1595">
        <v>0.15637450197885253</v>
      </c>
      <c r="AN54" s="1595">
        <v>0.15496229071300291</v>
      </c>
      <c r="AO54" s="1595">
        <v>0.15425157990407845</v>
      </c>
      <c r="AP54" s="1595">
        <v>0.15301454741571402</v>
      </c>
      <c r="AQ54" s="1595">
        <v>0.15183351228249573</v>
      </c>
      <c r="AR54" s="1595">
        <v>0.15069281273351487</v>
      </c>
      <c r="AS54" s="1595">
        <v>0.14957546898129112</v>
      </c>
      <c r="AT54" s="1595">
        <v>0.14847703012078256</v>
      </c>
      <c r="AU54" s="1595">
        <v>0.14743580752604099</v>
      </c>
      <c r="AV54" s="1595">
        <v>0.14642594581594912</v>
      </c>
      <c r="AW54" s="1595">
        <v>0.14547994188365651</v>
      </c>
      <c r="AX54" s="1595">
        <v>0.14458538941418006</v>
      </c>
      <c r="AY54" s="1595">
        <v>0.1437368902211735</v>
      </c>
      <c r="AZ54" s="1595">
        <v>0.14296445680468037</v>
      </c>
      <c r="BA54" s="1595">
        <v>0.14221574267261727</v>
      </c>
      <c r="BB54" s="1595">
        <v>0.14150973593689262</v>
      </c>
      <c r="BC54" s="1595">
        <v>0.14085393437452587</v>
      </c>
      <c r="BD54" s="1595">
        <v>0.14023621502824157</v>
      </c>
      <c r="BE54" s="1595">
        <v>0.13896579615267701</v>
      </c>
      <c r="BF54" s="1595">
        <v>0.13840116774117914</v>
      </c>
      <c r="BG54" s="1595">
        <v>0.13788437476781934</v>
      </c>
      <c r="BH54" s="1595">
        <v>0.13743060920317046</v>
      </c>
      <c r="BI54" s="1595">
        <v>0.13703775424960118</v>
      </c>
      <c r="BJ54" s="1595">
        <v>0.13668815394992398</v>
      </c>
      <c r="BK54" s="1596">
        <v>0.13637219838871897</v>
      </c>
    </row>
    <row r="55" spans="2:64" s="1581" customFormat="1">
      <c r="B55" s="1609" t="s">
        <v>156</v>
      </c>
      <c r="C55" s="1594">
        <v>0.23836487462180775</v>
      </c>
      <c r="D55" s="1595">
        <v>0.23806425063302208</v>
      </c>
      <c r="E55" s="1595">
        <v>0.23406482542366613</v>
      </c>
      <c r="F55" s="1595">
        <v>0.23342749019481582</v>
      </c>
      <c r="G55" s="1595">
        <v>0.23194843455100195</v>
      </c>
      <c r="H55" s="1595">
        <v>0.2289756564734039</v>
      </c>
      <c r="I55" s="1595">
        <v>0.22652368068783579</v>
      </c>
      <c r="J55" s="1595">
        <v>0.22544691881442208</v>
      </c>
      <c r="K55" s="1595">
        <v>0.22309911168310717</v>
      </c>
      <c r="L55" s="1595">
        <v>0.22331836883671247</v>
      </c>
      <c r="M55" s="1595">
        <v>0.21884457966002377</v>
      </c>
      <c r="N55" s="1595">
        <v>0.21892462598276199</v>
      </c>
      <c r="O55" s="1595">
        <v>0.21998009665965682</v>
      </c>
      <c r="P55" s="1595">
        <v>0.21938226278319803</v>
      </c>
      <c r="Q55" s="1595">
        <v>0.21899679644156356</v>
      </c>
      <c r="R55" s="1595">
        <v>0.21683626893058255</v>
      </c>
      <c r="S55" s="1595">
        <v>0.21476961691800001</v>
      </c>
      <c r="T55" s="1595">
        <v>0.21170120310087825</v>
      </c>
      <c r="U55" s="1595">
        <v>0.20420846731285094</v>
      </c>
      <c r="V55" s="1595">
        <v>0.18549543564146762</v>
      </c>
      <c r="W55" s="1595">
        <v>0.17987573238940108</v>
      </c>
      <c r="X55" s="1595">
        <v>0.17765854300454273</v>
      </c>
      <c r="Y55" s="1595">
        <v>0.17594272085571114</v>
      </c>
      <c r="Z55" s="1595">
        <v>0.17446404805684707</v>
      </c>
      <c r="AA55" s="1595">
        <v>0.17383295703286661</v>
      </c>
      <c r="AB55" s="1595">
        <v>0.17159770574789646</v>
      </c>
      <c r="AC55" s="1595">
        <v>0.16940801972074615</v>
      </c>
      <c r="AD55" s="1595">
        <v>0.16894894250229453</v>
      </c>
      <c r="AE55" s="1595">
        <v>0.16775658467277252</v>
      </c>
      <c r="AF55" s="1595">
        <v>0.16585026684348</v>
      </c>
      <c r="AG55" s="1595">
        <v>0.16520130835967406</v>
      </c>
      <c r="AH55" s="1595">
        <v>0.16389480183803223</v>
      </c>
      <c r="AI55" s="1595">
        <v>0.16195433841418083</v>
      </c>
      <c r="AJ55" s="1595">
        <v>0.16073241743468497</v>
      </c>
      <c r="AK55" s="1595">
        <v>0.15893455148490943</v>
      </c>
      <c r="AL55" s="1595">
        <v>0.15803594226743939</v>
      </c>
      <c r="AM55" s="1595">
        <v>0.15656073333354475</v>
      </c>
      <c r="AN55" s="1595">
        <v>0.15514574636756878</v>
      </c>
      <c r="AO55" s="1595">
        <v>0.15443828876147728</v>
      </c>
      <c r="AP55" s="1595">
        <v>0.15318318776958564</v>
      </c>
      <c r="AQ55" s="1595">
        <v>0.15200045259365916</v>
      </c>
      <c r="AR55" s="1595">
        <v>0.15085881027899659</v>
      </c>
      <c r="AS55" s="1595">
        <v>0.1497365574713834</v>
      </c>
      <c r="AT55" s="1595">
        <v>0.14864394642936732</v>
      </c>
      <c r="AU55" s="1595">
        <v>0.14758969906251398</v>
      </c>
      <c r="AV55" s="1595">
        <v>0.14658526037595204</v>
      </c>
      <c r="AW55" s="1595">
        <v>0.14562603388693038</v>
      </c>
      <c r="AX55" s="1595">
        <v>0.14472905079738846</v>
      </c>
      <c r="AY55" s="1595">
        <v>0.14388933002535773</v>
      </c>
      <c r="AZ55" s="1595">
        <v>0.1431020708610542</v>
      </c>
      <c r="BA55" s="1595">
        <v>0.14235079872431186</v>
      </c>
      <c r="BB55" s="1595">
        <v>0.14164415295381147</v>
      </c>
      <c r="BC55" s="1595">
        <v>0.14098553121138599</v>
      </c>
      <c r="BD55" s="1595">
        <v>0.14036669271509136</v>
      </c>
      <c r="BE55" s="1595">
        <v>0.13909575746543279</v>
      </c>
      <c r="BF55" s="1595">
        <v>0.13853250240191448</v>
      </c>
      <c r="BG55" s="1595">
        <v>0.13801513665671689</v>
      </c>
      <c r="BH55" s="1595">
        <v>0.13756041651546069</v>
      </c>
      <c r="BI55" s="1595">
        <v>0.13716712490890573</v>
      </c>
      <c r="BJ55" s="1595">
        <v>0.13681616904923341</v>
      </c>
      <c r="BK55" s="1596">
        <v>0.13649988022769374</v>
      </c>
    </row>
    <row r="56" spans="2:64" s="1581" customFormat="1" ht="15.75" thickBot="1">
      <c r="B56" s="1611" t="s">
        <v>157</v>
      </c>
      <c r="C56" s="1598">
        <v>0.23836488600938144</v>
      </c>
      <c r="D56" s="1599">
        <v>0.23806244058257994</v>
      </c>
      <c r="E56" s="1599">
        <v>0.23406467817087145</v>
      </c>
      <c r="F56" s="1599">
        <v>0.23342891711544589</v>
      </c>
      <c r="G56" s="1599">
        <v>0.23194868025815127</v>
      </c>
      <c r="H56" s="1599">
        <v>0.22897589800742271</v>
      </c>
      <c r="I56" s="1599">
        <v>0.2265223733884536</v>
      </c>
      <c r="J56" s="1599">
        <v>0.22544655355853138</v>
      </c>
      <c r="K56" s="1599">
        <v>0.22309948344413813</v>
      </c>
      <c r="L56" s="1599">
        <v>0.2233189011228561</v>
      </c>
      <c r="M56" s="1599">
        <v>0.21884539912340162</v>
      </c>
      <c r="N56" s="1599">
        <v>0.21892325848825461</v>
      </c>
      <c r="O56" s="1599">
        <v>0.21998040649336431</v>
      </c>
      <c r="P56" s="1599">
        <v>0.21938383123188351</v>
      </c>
      <c r="Q56" s="1599">
        <v>0.21899667119566704</v>
      </c>
      <c r="R56" s="1599">
        <v>0.21683803159843157</v>
      </c>
      <c r="S56" s="1599">
        <v>0.21476954188537137</v>
      </c>
      <c r="T56" s="1599">
        <v>0.21170056524587125</v>
      </c>
      <c r="U56" s="1599">
        <v>0.20420878380666296</v>
      </c>
      <c r="V56" s="1599">
        <v>0.18549498635841924</v>
      </c>
      <c r="W56" s="1599">
        <v>0.17987468794273942</v>
      </c>
      <c r="X56" s="1599">
        <v>0.17765831880381242</v>
      </c>
      <c r="Y56" s="1599">
        <v>0.17596959833816869</v>
      </c>
      <c r="Z56" s="1599">
        <v>0.17459335068620907</v>
      </c>
      <c r="AA56" s="1599">
        <v>0.17399881434039624</v>
      </c>
      <c r="AB56" s="1599">
        <v>0.17181336955812765</v>
      </c>
      <c r="AC56" s="1599">
        <v>0.16966714476156125</v>
      </c>
      <c r="AD56" s="1599">
        <v>0.16929198654643707</v>
      </c>
      <c r="AE56" s="1599">
        <v>0.16810430891974715</v>
      </c>
      <c r="AF56" s="1599">
        <v>0.16623987560956385</v>
      </c>
      <c r="AG56" s="1599">
        <v>0.16565167013141879</v>
      </c>
      <c r="AH56" s="1599">
        <v>0.16430646567552654</v>
      </c>
      <c r="AI56" s="1599">
        <v>0.16235309700099124</v>
      </c>
      <c r="AJ56" s="1599">
        <v>0.16110144881388444</v>
      </c>
      <c r="AK56" s="1599">
        <v>0.15929909834367292</v>
      </c>
      <c r="AL56" s="1599">
        <v>0.15839962072817568</v>
      </c>
      <c r="AM56" s="1599">
        <v>0.1569189771864119</v>
      </c>
      <c r="AN56" s="1599">
        <v>0.15549855528626222</v>
      </c>
      <c r="AO56" s="1599">
        <v>0.15477977368462628</v>
      </c>
      <c r="AP56" s="1599">
        <v>0.15353111951323234</v>
      </c>
      <c r="AQ56" s="1599">
        <v>0.15232868829814647</v>
      </c>
      <c r="AR56" s="1599">
        <v>0.1511898255381641</v>
      </c>
      <c r="AS56" s="1599">
        <v>0.15006335551088537</v>
      </c>
      <c r="AT56" s="1599">
        <v>0.14896981536152307</v>
      </c>
      <c r="AU56" s="1599">
        <v>0.14790830507947922</v>
      </c>
      <c r="AV56" s="1599">
        <v>0.14689457595848701</v>
      </c>
      <c r="AW56" s="1599">
        <v>0.1459307284331928</v>
      </c>
      <c r="AX56" s="1599">
        <v>0.14503267212260815</v>
      </c>
      <c r="AY56" s="1599">
        <v>0.14419030281402118</v>
      </c>
      <c r="AZ56" s="1599">
        <v>0.14339846603505491</v>
      </c>
      <c r="BA56" s="1599">
        <v>0.14264883221388264</v>
      </c>
      <c r="BB56" s="1599">
        <v>0.14193674085880809</v>
      </c>
      <c r="BC56" s="1599">
        <v>0.14127746524355514</v>
      </c>
      <c r="BD56" s="1599">
        <v>0.1406530118961366</v>
      </c>
      <c r="BE56" s="1599">
        <v>0.13937422547309825</v>
      </c>
      <c r="BF56" s="1599">
        <v>0.13880757502620325</v>
      </c>
      <c r="BG56" s="1599">
        <v>0.1382885988421671</v>
      </c>
      <c r="BH56" s="1599">
        <v>0.13783442197261581</v>
      </c>
      <c r="BI56" s="1599">
        <v>0.1374377127531422</v>
      </c>
      <c r="BJ56" s="1599">
        <v>0.13708125449927611</v>
      </c>
      <c r="BK56" s="1600">
        <v>0.13676364116909573</v>
      </c>
    </row>
    <row r="57" spans="2:64" s="1581" customFormat="1" ht="15.75" thickBot="1">
      <c r="B57" s="1610"/>
      <c r="C57" s="1614"/>
      <c r="D57" s="1614"/>
      <c r="E57" s="1614"/>
      <c r="F57" s="1614"/>
      <c r="G57" s="1614"/>
      <c r="H57" s="1614"/>
      <c r="I57" s="1614"/>
      <c r="J57" s="1614"/>
      <c r="K57" s="1614"/>
      <c r="L57" s="1614"/>
      <c r="M57" s="1614"/>
      <c r="N57" s="1614"/>
      <c r="O57" s="1614"/>
      <c r="P57" s="1614"/>
      <c r="Q57" s="1614"/>
      <c r="R57" s="1614"/>
      <c r="S57" s="1614"/>
      <c r="T57" s="1614"/>
      <c r="U57" s="1614"/>
      <c r="V57" s="1614"/>
      <c r="W57" s="1614"/>
      <c r="X57" s="1614"/>
      <c r="Y57" s="1614"/>
      <c r="Z57" s="1614"/>
      <c r="AA57" s="1614"/>
      <c r="AB57" s="1614"/>
      <c r="AC57" s="1614"/>
      <c r="AD57" s="1614"/>
      <c r="AE57" s="1614"/>
      <c r="AF57" s="1614"/>
      <c r="AG57" s="1614"/>
      <c r="AH57" s="1614"/>
      <c r="AI57" s="1614"/>
      <c r="AJ57" s="1614"/>
      <c r="AK57" s="1614"/>
      <c r="AL57" s="1614"/>
      <c r="AM57" s="1614"/>
      <c r="AN57" s="1614"/>
      <c r="AO57" s="1614"/>
      <c r="AP57" s="1614"/>
      <c r="AQ57" s="1614"/>
      <c r="AR57" s="1614"/>
      <c r="AS57" s="1614"/>
      <c r="AT57" s="1614"/>
      <c r="AU57" s="1614"/>
      <c r="AV57" s="1614"/>
      <c r="AW57" s="1614"/>
      <c r="AX57" s="1614"/>
      <c r="AY57" s="1614"/>
      <c r="AZ57" s="1614"/>
      <c r="BA57" s="1614"/>
      <c r="BB57" s="1614"/>
      <c r="BC57" s="1614"/>
      <c r="BD57" s="1614"/>
      <c r="BE57" s="1614"/>
      <c r="BF57" s="1614"/>
      <c r="BG57" s="1614"/>
      <c r="BH57" s="1614"/>
      <c r="BI57" s="1614"/>
      <c r="BJ57" s="1614"/>
      <c r="BK57" s="1614"/>
      <c r="BL57" s="1610"/>
    </row>
    <row r="58" spans="2:64" s="1581" customFormat="1" ht="15.75" thickBot="1">
      <c r="B58" s="1608" t="s">
        <v>159</v>
      </c>
      <c r="C58" s="1587">
        <v>1940</v>
      </c>
      <c r="D58" s="1588">
        <v>1941</v>
      </c>
      <c r="E58" s="1588">
        <v>1942</v>
      </c>
      <c r="F58" s="1588">
        <v>1943</v>
      </c>
      <c r="G58" s="1588">
        <v>1944</v>
      </c>
      <c r="H58" s="1588">
        <v>1945</v>
      </c>
      <c r="I58" s="1588">
        <v>1946</v>
      </c>
      <c r="J58" s="1588">
        <v>1947</v>
      </c>
      <c r="K58" s="1588">
        <v>1948</v>
      </c>
      <c r="L58" s="1588">
        <v>1949</v>
      </c>
      <c r="M58" s="1588">
        <v>1950</v>
      </c>
      <c r="N58" s="1588">
        <v>1951</v>
      </c>
      <c r="O58" s="1588">
        <v>1952</v>
      </c>
      <c r="P58" s="1588">
        <v>1953</v>
      </c>
      <c r="Q58" s="1588">
        <v>1954</v>
      </c>
      <c r="R58" s="1588">
        <v>1955</v>
      </c>
      <c r="S58" s="1588">
        <v>1956</v>
      </c>
      <c r="T58" s="1588">
        <v>1957</v>
      </c>
      <c r="U58" s="1588">
        <v>1958</v>
      </c>
      <c r="V58" s="1588">
        <v>1959</v>
      </c>
      <c r="W58" s="1588">
        <v>1960</v>
      </c>
      <c r="X58" s="1588">
        <v>1961</v>
      </c>
      <c r="Y58" s="1588">
        <v>1962</v>
      </c>
      <c r="Z58" s="1588">
        <v>1963</v>
      </c>
      <c r="AA58" s="1588">
        <v>1964</v>
      </c>
      <c r="AB58" s="1588">
        <v>1965</v>
      </c>
      <c r="AC58" s="1588">
        <v>1966</v>
      </c>
      <c r="AD58" s="1588">
        <v>1967</v>
      </c>
      <c r="AE58" s="1588">
        <v>1968</v>
      </c>
      <c r="AF58" s="1588">
        <v>1969</v>
      </c>
      <c r="AG58" s="1588">
        <v>1970</v>
      </c>
      <c r="AH58" s="1588">
        <v>1971</v>
      </c>
      <c r="AI58" s="1588">
        <v>1972</v>
      </c>
      <c r="AJ58" s="1588">
        <v>1973</v>
      </c>
      <c r="AK58" s="1588">
        <v>1974</v>
      </c>
      <c r="AL58" s="1588">
        <v>1975</v>
      </c>
      <c r="AM58" s="1588">
        <v>1976</v>
      </c>
      <c r="AN58" s="1588">
        <v>1977</v>
      </c>
      <c r="AO58" s="1588">
        <v>1978</v>
      </c>
      <c r="AP58" s="1588">
        <v>1979</v>
      </c>
      <c r="AQ58" s="1588">
        <v>1980</v>
      </c>
      <c r="AR58" s="1588">
        <v>1981</v>
      </c>
      <c r="AS58" s="1588">
        <v>1982</v>
      </c>
      <c r="AT58" s="1588">
        <v>1983</v>
      </c>
      <c r="AU58" s="1588">
        <v>1984</v>
      </c>
      <c r="AV58" s="1588">
        <v>1985</v>
      </c>
      <c r="AW58" s="1588">
        <v>1986</v>
      </c>
      <c r="AX58" s="1588">
        <v>1987</v>
      </c>
      <c r="AY58" s="1588">
        <v>1988</v>
      </c>
      <c r="AZ58" s="1588">
        <v>1989</v>
      </c>
      <c r="BA58" s="1588">
        <v>1990</v>
      </c>
      <c r="BB58" s="1588">
        <v>1991</v>
      </c>
      <c r="BC58" s="1588">
        <v>1992</v>
      </c>
      <c r="BD58" s="1588">
        <v>1993</v>
      </c>
      <c r="BE58" s="1588">
        <v>1994</v>
      </c>
      <c r="BF58" s="1588">
        <v>1995</v>
      </c>
      <c r="BG58" s="1588">
        <v>1996</v>
      </c>
      <c r="BH58" s="1588">
        <v>1997</v>
      </c>
      <c r="BI58" s="1588">
        <v>1998</v>
      </c>
      <c r="BJ58" s="1588">
        <v>1999</v>
      </c>
      <c r="BK58" s="1589">
        <v>2000</v>
      </c>
    </row>
    <row r="59" spans="2:64">
      <c r="B59" s="1609" t="s">
        <v>154</v>
      </c>
      <c r="C59" s="1591">
        <v>0.2383632369293219</v>
      </c>
      <c r="D59" s="1592">
        <v>0.23806386301269608</v>
      </c>
      <c r="E59" s="1592">
        <v>0.23406374574588298</v>
      </c>
      <c r="F59" s="1592">
        <v>0.2334284277568433</v>
      </c>
      <c r="G59" s="1592">
        <v>0.23194839191338135</v>
      </c>
      <c r="H59" s="1592">
        <v>0.2289748694571539</v>
      </c>
      <c r="I59" s="1592">
        <v>0.22652284633852526</v>
      </c>
      <c r="J59" s="1592">
        <v>0.2254468719631256</v>
      </c>
      <c r="K59" s="1592">
        <v>0.22309996495618098</v>
      </c>
      <c r="L59" s="1592">
        <v>0.22331938240792201</v>
      </c>
      <c r="M59" s="1592">
        <v>0.21884545765690383</v>
      </c>
      <c r="N59" s="1592">
        <v>0.2189246050630364</v>
      </c>
      <c r="O59" s="1592">
        <v>0.21998079285781003</v>
      </c>
      <c r="P59" s="1592">
        <v>0.21938267803600847</v>
      </c>
      <c r="Q59" s="1592">
        <v>0.21899826494056782</v>
      </c>
      <c r="R59" s="1592">
        <v>0.21683666411718316</v>
      </c>
      <c r="S59" s="1592">
        <v>0.21476874336245896</v>
      </c>
      <c r="T59" s="1592">
        <v>0.21170131598229061</v>
      </c>
      <c r="U59" s="1592">
        <v>0.20420855921899048</v>
      </c>
      <c r="V59" s="1592">
        <v>0.20610586105885245</v>
      </c>
      <c r="W59" s="1592">
        <v>0.19986152416609315</v>
      </c>
      <c r="X59" s="1592">
        <v>0.19739797657465322</v>
      </c>
      <c r="Y59" s="1592">
        <v>0.19544262699715614</v>
      </c>
      <c r="Z59" s="1592">
        <v>0.19360834463622428</v>
      </c>
      <c r="AA59" s="1592">
        <v>0.19285306349293008</v>
      </c>
      <c r="AB59" s="1592">
        <v>0.19030676250689871</v>
      </c>
      <c r="AC59" s="1592">
        <v>0.18781250585944248</v>
      </c>
      <c r="AD59" s="1592">
        <v>0.18715587577343004</v>
      </c>
      <c r="AE59" s="1592">
        <v>0.18582485859587475</v>
      </c>
      <c r="AF59" s="1592">
        <v>0.18365636781679498</v>
      </c>
      <c r="AG59" s="1592">
        <v>0.18282915872301606</v>
      </c>
      <c r="AH59" s="1592">
        <v>0.18146241606342137</v>
      </c>
      <c r="AI59" s="1592">
        <v>0.17932478921958267</v>
      </c>
      <c r="AJ59" s="1592">
        <v>0.1779914660546712</v>
      </c>
      <c r="AK59" s="1592">
        <v>0.17601370913976608</v>
      </c>
      <c r="AL59" s="1592">
        <v>0.17502913623186755</v>
      </c>
      <c r="AM59" s="1592">
        <v>0.17341165678887344</v>
      </c>
      <c r="AN59" s="1592">
        <v>0.17184648271012851</v>
      </c>
      <c r="AO59" s="1592">
        <v>0.17106763217286</v>
      </c>
      <c r="AP59" s="1592">
        <v>0.16969662403606697</v>
      </c>
      <c r="AQ59" s="1592">
        <v>0.16839530613292916</v>
      </c>
      <c r="AR59" s="1592">
        <v>0.16713907188354565</v>
      </c>
      <c r="AS59" s="1592">
        <v>0.16590243298793708</v>
      </c>
      <c r="AT59" s="1592">
        <v>0.16469646350019257</v>
      </c>
      <c r="AU59" s="1592">
        <v>0.16353551969686969</v>
      </c>
      <c r="AV59" s="1592">
        <v>0.16242486481027921</v>
      </c>
      <c r="AW59" s="1592">
        <v>0.16137412719357969</v>
      </c>
      <c r="AX59" s="1592">
        <v>0.16038331122308802</v>
      </c>
      <c r="AY59" s="1592">
        <v>0.15946052943200925</v>
      </c>
      <c r="AZ59" s="1592">
        <v>0.15859289470656635</v>
      </c>
      <c r="BA59" s="1592">
        <v>0.15776716432737894</v>
      </c>
      <c r="BB59" s="1592">
        <v>0.15698728359811012</v>
      </c>
      <c r="BC59" s="1592">
        <v>0.15625872282608547</v>
      </c>
      <c r="BD59" s="1592">
        <v>0.15557383605905098</v>
      </c>
      <c r="BE59" s="1592">
        <v>0.1541685858352238</v>
      </c>
      <c r="BF59" s="1592">
        <v>0.15354423229691738</v>
      </c>
      <c r="BG59" s="1592">
        <v>0.15297175193533269</v>
      </c>
      <c r="BH59" s="1592">
        <v>0.15247239170365098</v>
      </c>
      <c r="BI59" s="1592">
        <v>0.15203882352512801</v>
      </c>
      <c r="BJ59" s="1592">
        <v>0.15164875192412142</v>
      </c>
      <c r="BK59" s="1593">
        <v>0.15129828263455469</v>
      </c>
      <c r="BL59" s="1581"/>
    </row>
    <row r="60" spans="2:64">
      <c r="B60" s="1609" t="s">
        <v>155</v>
      </c>
      <c r="C60" s="1594">
        <v>0.2383632587757652</v>
      </c>
      <c r="D60" s="1595">
        <v>0.23806426934297162</v>
      </c>
      <c r="E60" s="1595">
        <v>0.23406369065827234</v>
      </c>
      <c r="F60" s="1595">
        <v>0.23342843701149074</v>
      </c>
      <c r="G60" s="1595">
        <v>0.2319488350293486</v>
      </c>
      <c r="H60" s="1595">
        <v>0.22897479641033452</v>
      </c>
      <c r="I60" s="1595">
        <v>0.22652385372915962</v>
      </c>
      <c r="J60" s="1595">
        <v>0.22544672798799453</v>
      </c>
      <c r="K60" s="1595">
        <v>0.22309882940182618</v>
      </c>
      <c r="L60" s="1595">
        <v>0.22331842022952306</v>
      </c>
      <c r="M60" s="1595">
        <v>0.21884494124549375</v>
      </c>
      <c r="N60" s="1595">
        <v>0.21892394644754384</v>
      </c>
      <c r="O60" s="1595">
        <v>0.2199798030381821</v>
      </c>
      <c r="P60" s="1595">
        <v>0.21938276046033331</v>
      </c>
      <c r="Q60" s="1595">
        <v>0.21899701994209592</v>
      </c>
      <c r="R60" s="1595">
        <v>0.2168367298859297</v>
      </c>
      <c r="S60" s="1595">
        <v>0.21476878856694154</v>
      </c>
      <c r="T60" s="1595">
        <v>0.21170135182626787</v>
      </c>
      <c r="U60" s="1595">
        <v>0.20420882941952737</v>
      </c>
      <c r="V60" s="1595">
        <v>0.20610507388999236</v>
      </c>
      <c r="W60" s="1595">
        <v>0.19986151233452185</v>
      </c>
      <c r="X60" s="1595">
        <v>0.19739795407292104</v>
      </c>
      <c r="Y60" s="1595">
        <v>0.19547331294349998</v>
      </c>
      <c r="Z60" s="1595">
        <v>0.19375303673791364</v>
      </c>
      <c r="AA60" s="1595">
        <v>0.19302345351352357</v>
      </c>
      <c r="AB60" s="1595">
        <v>0.19051852683680864</v>
      </c>
      <c r="AC60" s="1595">
        <v>0.18806178019440742</v>
      </c>
      <c r="AD60" s="1595">
        <v>0.18748346290868448</v>
      </c>
      <c r="AE60" s="1595">
        <v>0.18616256118087812</v>
      </c>
      <c r="AF60" s="1595">
        <v>0.18402952437603584</v>
      </c>
      <c r="AG60" s="1595">
        <v>0.18326832919483668</v>
      </c>
      <c r="AH60" s="1595">
        <v>0.18186265016569772</v>
      </c>
      <c r="AI60" s="1595">
        <v>0.17969483230237912</v>
      </c>
      <c r="AJ60" s="1595">
        <v>0.17835495925252845</v>
      </c>
      <c r="AK60" s="1595">
        <v>0.17637026757099938</v>
      </c>
      <c r="AL60" s="1595">
        <v>0.17537981717384504</v>
      </c>
      <c r="AM60" s="1595">
        <v>0.17374944664316935</v>
      </c>
      <c r="AN60" s="1595">
        <v>0.17218032301444769</v>
      </c>
      <c r="AO60" s="1595">
        <v>0.17139064433786494</v>
      </c>
      <c r="AP60" s="1595">
        <v>0.17001616379523785</v>
      </c>
      <c r="AQ60" s="1595">
        <v>0.16870390253610631</v>
      </c>
      <c r="AR60" s="1595">
        <v>0.1674364585927943</v>
      </c>
      <c r="AS60" s="1595">
        <v>0.16619496553476795</v>
      </c>
      <c r="AT60" s="1595">
        <v>0.16497447791198069</v>
      </c>
      <c r="AU60" s="1595">
        <v>0.16381756391782332</v>
      </c>
      <c r="AV60" s="1595">
        <v>0.16269549535105457</v>
      </c>
      <c r="AW60" s="1595">
        <v>0.16164437987072947</v>
      </c>
      <c r="AX60" s="1595">
        <v>0.1606504326824223</v>
      </c>
      <c r="AY60" s="1595">
        <v>0.15970765580130392</v>
      </c>
      <c r="AZ60" s="1595">
        <v>0.15884939644964483</v>
      </c>
      <c r="BA60" s="1595">
        <v>0.15801749185846364</v>
      </c>
      <c r="BB60" s="1595">
        <v>0.15723303992988075</v>
      </c>
      <c r="BC60" s="1595">
        <v>0.15650437152725097</v>
      </c>
      <c r="BD60" s="1595">
        <v>0.15581801669804615</v>
      </c>
      <c r="BE60" s="1595">
        <v>0.15440644016964117</v>
      </c>
      <c r="BF60" s="1595">
        <v>0.15377907526797685</v>
      </c>
      <c r="BG60" s="1595">
        <v>0.15320486085313262</v>
      </c>
      <c r="BH60" s="1595">
        <v>0.15270067689241157</v>
      </c>
      <c r="BI60" s="1595">
        <v>0.15226417138844572</v>
      </c>
      <c r="BJ60" s="1595">
        <v>0.15187572661102658</v>
      </c>
      <c r="BK60" s="1596">
        <v>0.15152466487635438</v>
      </c>
      <c r="BL60" s="1581"/>
    </row>
    <row r="61" spans="2:64">
      <c r="B61" s="1609" t="s">
        <v>156</v>
      </c>
      <c r="C61" s="1594">
        <v>0.23836487462180775</v>
      </c>
      <c r="D61" s="1595">
        <v>0.23806425063302208</v>
      </c>
      <c r="E61" s="1595">
        <v>0.23406482542366613</v>
      </c>
      <c r="F61" s="1595">
        <v>0.23342749019481582</v>
      </c>
      <c r="G61" s="1595">
        <v>0.23194843455100195</v>
      </c>
      <c r="H61" s="1595">
        <v>0.2289756564734039</v>
      </c>
      <c r="I61" s="1595">
        <v>0.22652368068783579</v>
      </c>
      <c r="J61" s="1595">
        <v>0.22544691881442208</v>
      </c>
      <c r="K61" s="1595">
        <v>0.22309911168310717</v>
      </c>
      <c r="L61" s="1595">
        <v>0.22331836883671247</v>
      </c>
      <c r="M61" s="1595">
        <v>0.21884457966002377</v>
      </c>
      <c r="N61" s="1595">
        <v>0.21892462598276199</v>
      </c>
      <c r="O61" s="1595">
        <v>0.21998009665965682</v>
      </c>
      <c r="P61" s="1595">
        <v>0.21938226278319803</v>
      </c>
      <c r="Q61" s="1595">
        <v>0.21899679644156356</v>
      </c>
      <c r="R61" s="1595">
        <v>0.21683626893058255</v>
      </c>
      <c r="S61" s="1595">
        <v>0.21476961691800001</v>
      </c>
      <c r="T61" s="1595">
        <v>0.21170120310087825</v>
      </c>
      <c r="U61" s="1595">
        <v>0.20420846731285094</v>
      </c>
      <c r="V61" s="1595">
        <v>0.20610603960163068</v>
      </c>
      <c r="W61" s="1595">
        <v>0.19986192487711227</v>
      </c>
      <c r="X61" s="1595">
        <v>0.19739838111615857</v>
      </c>
      <c r="Y61" s="1595">
        <v>0.19549191206190128</v>
      </c>
      <c r="Z61" s="1595">
        <v>0.19384894228538566</v>
      </c>
      <c r="AA61" s="1595">
        <v>0.19314773003651842</v>
      </c>
      <c r="AB61" s="1595">
        <v>0.19066411749766263</v>
      </c>
      <c r="AC61" s="1595">
        <v>0.18823113302305133</v>
      </c>
      <c r="AD61" s="1595">
        <v>0.18772104722477168</v>
      </c>
      <c r="AE61" s="1595">
        <v>0.18639620519196956</v>
      </c>
      <c r="AF61" s="1595">
        <v>0.18427807427053328</v>
      </c>
      <c r="AG61" s="1595">
        <v>0.18355700928852681</v>
      </c>
      <c r="AH61" s="1595">
        <v>0.1821053353755914</v>
      </c>
      <c r="AI61" s="1595">
        <v>0.17994926490464541</v>
      </c>
      <c r="AJ61" s="1595">
        <v>0.17859157492742786</v>
      </c>
      <c r="AK61" s="1595">
        <v>0.17659394609434378</v>
      </c>
      <c r="AL61" s="1595">
        <v>0.17559549140826594</v>
      </c>
      <c r="AM61" s="1595">
        <v>0.17395637037060535</v>
      </c>
      <c r="AN61" s="1595">
        <v>0.17238416263063203</v>
      </c>
      <c r="AO61" s="1595">
        <v>0.17159809862386369</v>
      </c>
      <c r="AP61" s="1595">
        <v>0.17020354196620632</v>
      </c>
      <c r="AQ61" s="1595">
        <v>0.16888939177073248</v>
      </c>
      <c r="AR61" s="1595">
        <v>0.16762090030999621</v>
      </c>
      <c r="AS61" s="1595">
        <v>0.16637395274598155</v>
      </c>
      <c r="AT61" s="1595">
        <v>0.1651599404770748</v>
      </c>
      <c r="AU61" s="1595">
        <v>0.16398855451390446</v>
      </c>
      <c r="AV61" s="1595">
        <v>0.16287251152883561</v>
      </c>
      <c r="AW61" s="1595">
        <v>0.16180670431881158</v>
      </c>
      <c r="AX61" s="1595">
        <v>0.16081005644154264</v>
      </c>
      <c r="AY61" s="1595">
        <v>0.15987703336150855</v>
      </c>
      <c r="AZ61" s="1595">
        <v>0.15900230095672685</v>
      </c>
      <c r="BA61" s="1595">
        <v>0.15816755413812431</v>
      </c>
      <c r="BB61" s="1595">
        <v>0.15738239217090155</v>
      </c>
      <c r="BC61" s="1595">
        <v>0.15665059023487332</v>
      </c>
      <c r="BD61" s="1595">
        <v>0.15596299190565713</v>
      </c>
      <c r="BE61" s="1595">
        <v>0.15455084162825872</v>
      </c>
      <c r="BF61" s="1595">
        <v>0.15392500266879386</v>
      </c>
      <c r="BG61" s="1595">
        <v>0.15335015184079656</v>
      </c>
      <c r="BH61" s="1595">
        <v>0.15284490723940075</v>
      </c>
      <c r="BI61" s="1595">
        <v>0.1524079165654508</v>
      </c>
      <c r="BJ61" s="1595">
        <v>0.15201796561025938</v>
      </c>
      <c r="BK61" s="1596">
        <v>0.15166653358632637</v>
      </c>
      <c r="BL61" s="1581"/>
    </row>
    <row r="62" spans="2:64" ht="15.75" thickBot="1">
      <c r="B62" s="1611" t="s">
        <v>157</v>
      </c>
      <c r="C62" s="1598">
        <v>0.23836488600938144</v>
      </c>
      <c r="D62" s="1599">
        <v>0.23806244058257994</v>
      </c>
      <c r="E62" s="1599">
        <v>0.23406467817087145</v>
      </c>
      <c r="F62" s="1599">
        <v>0.23342891711544589</v>
      </c>
      <c r="G62" s="1599">
        <v>0.23194868025815127</v>
      </c>
      <c r="H62" s="1599">
        <v>0.22897589800742271</v>
      </c>
      <c r="I62" s="1599">
        <v>0.2265223733884536</v>
      </c>
      <c r="J62" s="1599">
        <v>0.22544655355853138</v>
      </c>
      <c r="K62" s="1599">
        <v>0.22309948344413813</v>
      </c>
      <c r="L62" s="1599">
        <v>0.2233189011228561</v>
      </c>
      <c r="M62" s="1599">
        <v>0.21884539912340162</v>
      </c>
      <c r="N62" s="1599">
        <v>0.21892325848825461</v>
      </c>
      <c r="O62" s="1599">
        <v>0.21998040649336431</v>
      </c>
      <c r="P62" s="1599">
        <v>0.21938383123188351</v>
      </c>
      <c r="Q62" s="1599">
        <v>0.21899667119566704</v>
      </c>
      <c r="R62" s="1599">
        <v>0.21683803159843157</v>
      </c>
      <c r="S62" s="1599">
        <v>0.21476954188537137</v>
      </c>
      <c r="T62" s="1599">
        <v>0.21170056524587125</v>
      </c>
      <c r="U62" s="1599">
        <v>0.20420878380666296</v>
      </c>
      <c r="V62" s="1599">
        <v>0.20610554039824361</v>
      </c>
      <c r="W62" s="1599">
        <v>0.19986076438082157</v>
      </c>
      <c r="X62" s="1599">
        <v>0.19739813200423603</v>
      </c>
      <c r="Y62" s="1599">
        <v>0.19552177593129863</v>
      </c>
      <c r="Z62" s="1599">
        <v>0.1939926118735657</v>
      </c>
      <c r="AA62" s="1599">
        <v>0.19333201593377353</v>
      </c>
      <c r="AB62" s="1599">
        <v>0.19090374395347512</v>
      </c>
      <c r="AC62" s="1599">
        <v>0.18851904973506803</v>
      </c>
      <c r="AD62" s="1599">
        <v>0.18810220727381896</v>
      </c>
      <c r="AE62" s="1599">
        <v>0.18678256546638569</v>
      </c>
      <c r="AF62" s="1599">
        <v>0.18471097289951538</v>
      </c>
      <c r="AG62" s="1599">
        <v>0.18405741125713196</v>
      </c>
      <c r="AH62" s="1599">
        <v>0.18256273963947384</v>
      </c>
      <c r="AI62" s="1599">
        <v>0.18039233000110144</v>
      </c>
      <c r="AJ62" s="1599">
        <v>0.17900160979320495</v>
      </c>
      <c r="AK62" s="1599">
        <v>0.17699899815963657</v>
      </c>
      <c r="AL62" s="1599">
        <v>0.17599957858686185</v>
      </c>
      <c r="AM62" s="1599">
        <v>0.17435441909601321</v>
      </c>
      <c r="AN62" s="1599">
        <v>0.17277617254029132</v>
      </c>
      <c r="AO62" s="1599">
        <v>0.17197752631625146</v>
      </c>
      <c r="AP62" s="1599">
        <v>0.17059013279248036</v>
      </c>
      <c r="AQ62" s="1599">
        <v>0.16925409810905162</v>
      </c>
      <c r="AR62" s="1599">
        <v>0.16798869504240455</v>
      </c>
      <c r="AS62" s="1599">
        <v>0.16673706167876157</v>
      </c>
      <c r="AT62" s="1599">
        <v>0.16552201706835895</v>
      </c>
      <c r="AU62" s="1599">
        <v>0.16434256119942131</v>
      </c>
      <c r="AV62" s="1599">
        <v>0.16321619550943003</v>
      </c>
      <c r="AW62" s="1599">
        <v>0.16214525381465869</v>
      </c>
      <c r="AX62" s="1599">
        <v>0.1611474134695646</v>
      </c>
      <c r="AY62" s="1599">
        <v>0.16021144757113465</v>
      </c>
      <c r="AZ62" s="1599">
        <v>0.15933162892783881</v>
      </c>
      <c r="BA62" s="1599">
        <v>0.15849870245986963</v>
      </c>
      <c r="BB62" s="1599">
        <v>0.15770748984312</v>
      </c>
      <c r="BC62" s="1599">
        <v>0.15697496138172798</v>
      </c>
      <c r="BD62" s="1599">
        <v>0.15628112432904068</v>
      </c>
      <c r="BE62" s="1599">
        <v>0.15486025052566471</v>
      </c>
      <c r="BF62" s="1599">
        <v>0.15423063891800359</v>
      </c>
      <c r="BG62" s="1599">
        <v>0.15365399871351904</v>
      </c>
      <c r="BH62" s="1599">
        <v>0.15314935774735094</v>
      </c>
      <c r="BI62" s="1599">
        <v>0.15270856972571348</v>
      </c>
      <c r="BJ62" s="1599">
        <v>0.1523125049991956</v>
      </c>
      <c r="BK62" s="1600">
        <v>0.15195960129899527</v>
      </c>
      <c r="BL62" s="1581"/>
    </row>
  </sheetData>
  <mergeCells count="2">
    <mergeCell ref="D22:I25"/>
    <mergeCell ref="K22:P25"/>
  </mergeCells>
  <conditionalFormatting sqref="C5:AF8">
    <cfRule type="cellIs" dxfId="7" priority="2" operator="lessThan">
      <formula>0.6666</formula>
    </cfRule>
  </conditionalFormatting>
  <conditionalFormatting sqref="C10:AF13">
    <cfRule type="cellIs" dxfId="6" priority="1" operator="lessThan">
      <formula>0.6666</formula>
    </cfRule>
  </conditionalFormatting>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BK79"/>
  <sheetViews>
    <sheetView workbookViewId="0"/>
  </sheetViews>
  <sheetFormatPr baseColWidth="10" defaultColWidth="11.42578125" defaultRowHeight="15"/>
  <cols>
    <col min="1" max="1" width="11.42578125" style="1610"/>
    <col min="2" max="2" width="40.140625" style="1610" customWidth="1"/>
    <col min="3" max="53" width="6.85546875" style="1614" customWidth="1"/>
    <col min="54" max="63" width="6.7109375" style="1610" customWidth="1"/>
    <col min="64" max="16384" width="11.42578125" style="1610"/>
  </cols>
  <sheetData>
    <row r="1" spans="1:63" s="1581" customFormat="1" ht="15.75">
      <c r="A1" s="1580" t="s">
        <v>624</v>
      </c>
      <c r="C1" s="1582"/>
      <c r="D1" s="1582"/>
      <c r="E1" s="1582"/>
      <c r="F1" s="1582"/>
      <c r="G1" s="1582"/>
      <c r="H1" s="1582"/>
      <c r="I1" s="1582"/>
      <c r="J1" s="1582"/>
      <c r="K1" s="1582"/>
      <c r="L1" s="1582"/>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c r="AN1" s="1582"/>
      <c r="AO1" s="1582"/>
      <c r="AP1" s="1582"/>
      <c r="AQ1" s="1582"/>
      <c r="AR1" s="1582"/>
      <c r="AS1" s="1582"/>
      <c r="AT1" s="1582"/>
      <c r="AU1" s="1582"/>
      <c r="AV1" s="1582"/>
      <c r="AW1" s="1582"/>
      <c r="AX1" s="1582"/>
      <c r="AY1" s="1582"/>
      <c r="AZ1" s="1582"/>
      <c r="BA1" s="1582"/>
    </row>
    <row r="2" spans="1:63" s="1581" customFormat="1" ht="15.75">
      <c r="B2" s="1583"/>
      <c r="C2" s="1582"/>
      <c r="D2" s="1582"/>
      <c r="E2" s="1582"/>
      <c r="F2" s="1582"/>
      <c r="G2" s="1582"/>
      <c r="H2" s="1582"/>
      <c r="I2" s="1582"/>
      <c r="J2" s="1582"/>
      <c r="K2" s="1582"/>
      <c r="L2" s="1582"/>
      <c r="M2" s="1582"/>
      <c r="N2" s="1582"/>
      <c r="O2" s="1582"/>
      <c r="P2" s="1582"/>
      <c r="Q2" s="1582"/>
      <c r="R2" s="1582"/>
      <c r="S2" s="1582"/>
      <c r="T2" s="1582"/>
      <c r="U2" s="1582"/>
      <c r="V2" s="1582"/>
      <c r="W2" s="1582"/>
      <c r="X2" s="1582"/>
      <c r="Y2" s="1582"/>
      <c r="Z2" s="1582"/>
      <c r="AA2" s="1582"/>
      <c r="AB2" s="1582"/>
      <c r="AC2" s="1582"/>
      <c r="AD2" s="1582"/>
      <c r="AE2" s="1582"/>
      <c r="AF2" s="1582"/>
      <c r="AG2" s="1582"/>
      <c r="AH2" s="1582"/>
      <c r="AI2" s="1582"/>
      <c r="AJ2" s="1582"/>
      <c r="AK2" s="1582"/>
      <c r="AL2" s="1582"/>
      <c r="AM2" s="1582"/>
      <c r="AN2" s="1582"/>
      <c r="AO2" s="1582"/>
      <c r="AP2" s="1582"/>
      <c r="AQ2" s="1582"/>
      <c r="AR2" s="1582"/>
      <c r="AS2" s="1582"/>
      <c r="AT2" s="1582"/>
      <c r="AU2" s="1582"/>
      <c r="AV2" s="1582"/>
      <c r="AW2" s="1582"/>
      <c r="AX2" s="1582"/>
      <c r="AY2" s="1582"/>
      <c r="AZ2" s="1582"/>
      <c r="BA2" s="1582"/>
    </row>
    <row r="3" spans="1:63" s="1581" customFormat="1" ht="15.75" thickBot="1">
      <c r="C3" s="1582"/>
      <c r="D3" s="1582"/>
      <c r="E3" s="1582"/>
      <c r="F3" s="1582"/>
      <c r="G3" s="1582"/>
      <c r="H3" s="1582"/>
      <c r="I3" s="1582"/>
      <c r="J3" s="1582"/>
      <c r="K3" s="1582"/>
      <c r="L3" s="1582"/>
      <c r="M3" s="1582"/>
      <c r="N3" s="1582"/>
      <c r="O3" s="1582"/>
      <c r="P3" s="1582"/>
      <c r="Q3" s="1582"/>
      <c r="R3" s="1582"/>
      <c r="S3" s="1582"/>
      <c r="T3" s="1582"/>
      <c r="U3" s="1582"/>
      <c r="V3" s="1582"/>
      <c r="W3" s="1582"/>
      <c r="X3" s="1582"/>
      <c r="Y3" s="1582"/>
      <c r="Z3" s="1582"/>
      <c r="AA3" s="1582"/>
      <c r="AB3" s="1582"/>
      <c r="AC3" s="1582"/>
      <c r="AD3" s="1582"/>
      <c r="AE3" s="1582"/>
      <c r="AF3" s="1582"/>
      <c r="AG3" s="1582"/>
      <c r="AH3" s="1582"/>
      <c r="AI3" s="1582"/>
      <c r="AJ3" s="1582"/>
      <c r="AK3" s="1582"/>
      <c r="AL3" s="1582"/>
      <c r="AM3" s="1582"/>
      <c r="AN3" s="1582"/>
      <c r="AO3" s="1582"/>
      <c r="AP3" s="1582"/>
      <c r="AQ3" s="1582"/>
      <c r="AR3" s="1582"/>
      <c r="AS3" s="1582"/>
      <c r="AT3" s="1582"/>
      <c r="AU3" s="1582"/>
      <c r="AV3" s="1582"/>
      <c r="AW3" s="1582"/>
      <c r="AX3" s="1582"/>
      <c r="AY3" s="1582"/>
      <c r="AZ3" s="1582"/>
      <c r="BA3" s="1582"/>
    </row>
    <row r="4" spans="1:63" s="1585" customFormat="1" ht="27" thickBot="1">
      <c r="B4" s="1615" t="s">
        <v>625</v>
      </c>
      <c r="C4" s="1587">
        <v>1940</v>
      </c>
      <c r="D4" s="1588">
        <v>1941</v>
      </c>
      <c r="E4" s="1588">
        <v>1942</v>
      </c>
      <c r="F4" s="1588">
        <v>1943</v>
      </c>
      <c r="G4" s="1588">
        <v>1944</v>
      </c>
      <c r="H4" s="1588">
        <v>1945</v>
      </c>
      <c r="I4" s="1588">
        <v>1946</v>
      </c>
      <c r="J4" s="1588">
        <v>1947</v>
      </c>
      <c r="K4" s="1588">
        <v>1948</v>
      </c>
      <c r="L4" s="1588">
        <v>1949</v>
      </c>
      <c r="M4" s="1588">
        <v>1950</v>
      </c>
      <c r="N4" s="1588">
        <v>1951</v>
      </c>
      <c r="O4" s="1588">
        <v>1952</v>
      </c>
      <c r="P4" s="1588">
        <v>1953</v>
      </c>
      <c r="Q4" s="1588">
        <v>1954</v>
      </c>
      <c r="R4" s="1588">
        <v>1955</v>
      </c>
      <c r="S4" s="1588">
        <v>1956</v>
      </c>
      <c r="T4" s="1588">
        <v>1957</v>
      </c>
      <c r="U4" s="1588">
        <v>1958</v>
      </c>
      <c r="V4" s="1588">
        <v>1959</v>
      </c>
      <c r="W4" s="1588">
        <v>1960</v>
      </c>
      <c r="X4" s="1588">
        <v>1961</v>
      </c>
      <c r="Y4" s="1588">
        <v>1962</v>
      </c>
      <c r="Z4" s="1588">
        <v>1963</v>
      </c>
      <c r="AA4" s="1588">
        <v>1964</v>
      </c>
      <c r="AB4" s="1588">
        <v>1965</v>
      </c>
      <c r="AC4" s="1588">
        <v>1966</v>
      </c>
      <c r="AD4" s="1588">
        <v>1967</v>
      </c>
      <c r="AE4" s="1588">
        <v>1968</v>
      </c>
      <c r="AF4" s="1588">
        <v>1969</v>
      </c>
      <c r="AG4" s="1588">
        <v>1970</v>
      </c>
      <c r="AH4" s="1588">
        <v>1971</v>
      </c>
      <c r="AI4" s="1588">
        <v>1972</v>
      </c>
      <c r="AJ4" s="1588">
        <v>1973</v>
      </c>
      <c r="AK4" s="1588">
        <v>1974</v>
      </c>
      <c r="AL4" s="1588">
        <v>1975</v>
      </c>
      <c r="AM4" s="1588">
        <v>1976</v>
      </c>
      <c r="AN4" s="1588">
        <v>1977</v>
      </c>
      <c r="AO4" s="1588">
        <v>1978</v>
      </c>
      <c r="AP4" s="1588">
        <v>1979</v>
      </c>
      <c r="AQ4" s="1588">
        <v>1980</v>
      </c>
      <c r="AR4" s="1588">
        <v>1981</v>
      </c>
      <c r="AS4" s="1588">
        <v>1982</v>
      </c>
      <c r="AT4" s="1588">
        <v>1983</v>
      </c>
      <c r="AU4" s="1588">
        <v>1984</v>
      </c>
      <c r="AV4" s="1588">
        <v>1985</v>
      </c>
      <c r="AW4" s="1588">
        <v>1986</v>
      </c>
      <c r="AX4" s="1588">
        <v>1987</v>
      </c>
      <c r="AY4" s="1588">
        <v>1988</v>
      </c>
      <c r="AZ4" s="1588">
        <v>1989</v>
      </c>
      <c r="BA4" s="1588">
        <v>1990</v>
      </c>
      <c r="BB4" s="1588">
        <v>1991</v>
      </c>
      <c r="BC4" s="1588">
        <v>1992</v>
      </c>
      <c r="BD4" s="1588">
        <v>1993</v>
      </c>
      <c r="BE4" s="1588">
        <v>1994</v>
      </c>
      <c r="BF4" s="1588">
        <v>1995</v>
      </c>
      <c r="BG4" s="1588">
        <v>1996</v>
      </c>
      <c r="BH4" s="1588">
        <v>1997</v>
      </c>
      <c r="BI4" s="1588">
        <v>1998</v>
      </c>
      <c r="BJ4" s="1588">
        <v>1999</v>
      </c>
      <c r="BK4" s="1589">
        <v>2000</v>
      </c>
    </row>
    <row r="5" spans="1:63" s="1585" customFormat="1">
      <c r="B5" s="1590">
        <v>1.7999999999999999E-2</v>
      </c>
      <c r="C5" s="1591">
        <v>0.74261616183079415</v>
      </c>
      <c r="D5" s="1592">
        <v>0.74185643730716577</v>
      </c>
      <c r="E5" s="1592">
        <v>0.74067479434155803</v>
      </c>
      <c r="F5" s="1592">
        <v>0.73912513346728981</v>
      </c>
      <c r="G5" s="1592">
        <v>0.73636990869302799</v>
      </c>
      <c r="H5" s="1592">
        <v>0.73246176757200809</v>
      </c>
      <c r="I5" s="1592">
        <v>0.7295365684587759</v>
      </c>
      <c r="J5" s="1592">
        <v>0.72516181717968697</v>
      </c>
      <c r="K5" s="1592">
        <v>0.72017579523497133</v>
      </c>
      <c r="L5" s="1592">
        <v>0.71548876239065295</v>
      </c>
      <c r="M5" s="1592">
        <v>0.71421789795471946</v>
      </c>
      <c r="N5" s="1592">
        <v>0.71186543730980234</v>
      </c>
      <c r="O5" s="1592">
        <v>0.70905311577256891</v>
      </c>
      <c r="P5" s="1592">
        <v>0.70548844539707722</v>
      </c>
      <c r="Q5" s="1592">
        <v>0.70067511951125405</v>
      </c>
      <c r="R5" s="1592">
        <v>0.69558820483452921</v>
      </c>
      <c r="S5" s="1592">
        <v>0.69008163851865822</v>
      </c>
      <c r="T5" s="1592">
        <v>0.68405901409743197</v>
      </c>
      <c r="U5" s="1592">
        <v>0.67824598213124521</v>
      </c>
      <c r="V5" s="1592">
        <v>0.68182994307337208</v>
      </c>
      <c r="W5" s="1592">
        <v>0.67485623880161938</v>
      </c>
      <c r="X5" s="1592">
        <v>0.66916776590184812</v>
      </c>
      <c r="Y5" s="1592">
        <v>0.66484393001175979</v>
      </c>
      <c r="Z5" s="1592">
        <v>0.65766691021106805</v>
      </c>
      <c r="AA5" s="1592">
        <v>0.65589740387297557</v>
      </c>
      <c r="AB5" s="1592">
        <v>0.6486102755906592</v>
      </c>
      <c r="AC5" s="1592">
        <v>0.64141624119617535</v>
      </c>
      <c r="AD5" s="1592">
        <v>0.6338267821382888</v>
      </c>
      <c r="AE5" s="1592">
        <v>0.6326742396739542</v>
      </c>
      <c r="AF5" s="1592">
        <v>0.62631940114947859</v>
      </c>
      <c r="AG5" s="1592">
        <v>0.61884299266367171</v>
      </c>
      <c r="AH5" s="1592">
        <v>0.61137635445379723</v>
      </c>
      <c r="AI5" s="1592">
        <v>0.60478493652122445</v>
      </c>
      <c r="AJ5" s="1592">
        <v>0.60368115279259627</v>
      </c>
      <c r="AK5" s="1592">
        <v>0.59729993590159092</v>
      </c>
      <c r="AL5" s="1592">
        <v>0.59206040978053975</v>
      </c>
      <c r="AM5" s="1592">
        <v>0.58782134232837124</v>
      </c>
      <c r="AN5" s="1592">
        <v>0.58426966125996826</v>
      </c>
      <c r="AO5" s="1592">
        <v>0.58011819804240339</v>
      </c>
      <c r="AP5" s="1592">
        <v>0.57702055910912442</v>
      </c>
      <c r="AQ5" s="1592">
        <v>0.57376939686114714</v>
      </c>
      <c r="AR5" s="1592">
        <v>0.57104204329270092</v>
      </c>
      <c r="AS5" s="1592">
        <v>0.56819696222818128</v>
      </c>
      <c r="AT5" s="1592">
        <v>0.56584003453093989</v>
      </c>
      <c r="AU5" s="1592">
        <v>0.56333546251679767</v>
      </c>
      <c r="AV5" s="1592">
        <v>0.56086353290824253</v>
      </c>
      <c r="AW5" s="1592">
        <v>0.55896531429605123</v>
      </c>
      <c r="AX5" s="1592">
        <v>0.55677197766643038</v>
      </c>
      <c r="AY5" s="1592">
        <v>0.5551058721394253</v>
      </c>
      <c r="AZ5" s="1592">
        <v>0.55309939959267806</v>
      </c>
      <c r="BA5" s="1592">
        <v>0.55154148036295958</v>
      </c>
      <c r="BB5" s="1592">
        <v>0.54972673434542207</v>
      </c>
      <c r="BC5" s="1592">
        <v>0.54834409914920712</v>
      </c>
      <c r="BD5" s="1592">
        <v>0.54661100262676998</v>
      </c>
      <c r="BE5" s="1592">
        <v>0.54574936887208891</v>
      </c>
      <c r="BF5" s="1592">
        <v>0.54415207681841071</v>
      </c>
      <c r="BG5" s="1592">
        <v>0.54292568726433899</v>
      </c>
      <c r="BH5" s="1592">
        <v>0.54173988308065357</v>
      </c>
      <c r="BI5" s="1592">
        <v>0.54030207575098055</v>
      </c>
      <c r="BJ5" s="1592">
        <v>0.53925993452930066</v>
      </c>
      <c r="BK5" s="1593">
        <v>0.53839127541390963</v>
      </c>
    </row>
    <row r="6" spans="1:63" s="1585" customFormat="1">
      <c r="B6" s="1590">
        <v>1.4999999999999999E-2</v>
      </c>
      <c r="C6" s="1594">
        <v>0.74268272808981439</v>
      </c>
      <c r="D6" s="1595">
        <v>0.7419989747403325</v>
      </c>
      <c r="E6" s="1595">
        <v>0.74092409937537085</v>
      </c>
      <c r="F6" s="1595">
        <v>0.73950887944390975</v>
      </c>
      <c r="G6" s="1595">
        <v>0.73694284698116019</v>
      </c>
      <c r="H6" s="1595">
        <v>0.73327219229666873</v>
      </c>
      <c r="I6" s="1595">
        <v>0.73064178651557543</v>
      </c>
      <c r="J6" s="1595">
        <v>0.72661298238293659</v>
      </c>
      <c r="K6" s="1595">
        <v>0.72202337622618729</v>
      </c>
      <c r="L6" s="1595">
        <v>0.71775412013402373</v>
      </c>
      <c r="M6" s="1595">
        <v>0.7169965499976183</v>
      </c>
      <c r="N6" s="1595">
        <v>0.71517144243501252</v>
      </c>
      <c r="O6" s="1595">
        <v>0.71297260036434174</v>
      </c>
      <c r="P6" s="1595">
        <v>0.71007516225995726</v>
      </c>
      <c r="Q6" s="1595">
        <v>0.70600848954521445</v>
      </c>
      <c r="R6" s="1595">
        <v>0.70168838308583059</v>
      </c>
      <c r="S6" s="1595">
        <v>0.69703634587673291</v>
      </c>
      <c r="T6" s="1595">
        <v>0.69191234619722841</v>
      </c>
      <c r="U6" s="1595">
        <v>0.68705085761852458</v>
      </c>
      <c r="V6" s="1595">
        <v>0.69184804455221449</v>
      </c>
      <c r="W6" s="1595">
        <v>0.68592338665490327</v>
      </c>
      <c r="X6" s="1595">
        <v>0.68146768950313819</v>
      </c>
      <c r="Y6" s="1595">
        <v>0.67846805986092062</v>
      </c>
      <c r="Z6" s="1595">
        <v>0.67261072572523772</v>
      </c>
      <c r="AA6" s="1595">
        <v>0.67226004834605824</v>
      </c>
      <c r="AB6" s="1595">
        <v>0.66617959132632898</v>
      </c>
      <c r="AC6" s="1595">
        <v>0.66019994100899571</v>
      </c>
      <c r="AD6" s="1595">
        <v>0.65412114908891261</v>
      </c>
      <c r="AE6" s="1595">
        <v>0.65416364053258125</v>
      </c>
      <c r="AF6" s="1595">
        <v>0.64893224544276729</v>
      </c>
      <c r="AG6" s="1595">
        <v>0.64268505665439235</v>
      </c>
      <c r="AH6" s="1595">
        <v>0.63613115773935813</v>
      </c>
      <c r="AI6" s="1595">
        <v>0.63036760204902531</v>
      </c>
      <c r="AJ6" s="1595">
        <v>0.62991264201725694</v>
      </c>
      <c r="AK6" s="1595">
        <v>0.62426242144758926</v>
      </c>
      <c r="AL6" s="1595">
        <v>0.61967546781832938</v>
      </c>
      <c r="AM6" s="1595">
        <v>0.61601856106011033</v>
      </c>
      <c r="AN6" s="1595">
        <v>0.61294118897184924</v>
      </c>
      <c r="AO6" s="1595">
        <v>0.6094141774582823</v>
      </c>
      <c r="AP6" s="1595">
        <v>0.60677246834293719</v>
      </c>
      <c r="AQ6" s="1595">
        <v>0.60385338177459025</v>
      </c>
      <c r="AR6" s="1595">
        <v>0.6014706331308558</v>
      </c>
      <c r="AS6" s="1595">
        <v>0.59893628757756323</v>
      </c>
      <c r="AT6" s="1595">
        <v>0.59679634303827167</v>
      </c>
      <c r="AU6" s="1595">
        <v>0.59448866012953894</v>
      </c>
      <c r="AV6" s="1595">
        <v>0.59223829464364741</v>
      </c>
      <c r="AW6" s="1595">
        <v>0.59049371215795188</v>
      </c>
      <c r="AX6" s="1595">
        <v>0.58840148557059502</v>
      </c>
      <c r="AY6" s="1595">
        <v>0.58676979181793398</v>
      </c>
      <c r="AZ6" s="1595">
        <v>0.5848837297581132</v>
      </c>
      <c r="BA6" s="1595">
        <v>0.58335616046719385</v>
      </c>
      <c r="BB6" s="1595">
        <v>0.58155226650019076</v>
      </c>
      <c r="BC6" s="1595">
        <v>0.58012043182345652</v>
      </c>
      <c r="BD6" s="1595">
        <v>0.5784954331653378</v>
      </c>
      <c r="BE6" s="1595">
        <v>0.57758994077730541</v>
      </c>
      <c r="BF6" s="1595">
        <v>0.57592883592633737</v>
      </c>
      <c r="BG6" s="1595">
        <v>0.57467627060895399</v>
      </c>
      <c r="BH6" s="1595">
        <v>0.57350652768355925</v>
      </c>
      <c r="BI6" s="1595">
        <v>0.57207769819473886</v>
      </c>
      <c r="BJ6" s="1595">
        <v>0.57107261382553987</v>
      </c>
      <c r="BK6" s="1596">
        <v>0.57014084763672268</v>
      </c>
    </row>
    <row r="7" spans="1:63" s="1585" customFormat="1">
      <c r="B7" s="1590">
        <v>1.2999999999999999E-2</v>
      </c>
      <c r="C7" s="1594">
        <v>0.74272865255937381</v>
      </c>
      <c r="D7" s="1595">
        <v>0.74209395879020368</v>
      </c>
      <c r="E7" s="1595">
        <v>0.74109197191177278</v>
      </c>
      <c r="F7" s="1595">
        <v>0.73976507265023717</v>
      </c>
      <c r="G7" s="1595">
        <v>0.73732694502183105</v>
      </c>
      <c r="H7" s="1595">
        <v>0.73381854824272341</v>
      </c>
      <c r="I7" s="1595">
        <v>0.73138677064750202</v>
      </c>
      <c r="J7" s="1595">
        <v>0.72759509475970652</v>
      </c>
      <c r="K7" s="1595">
        <v>0.7232767831807394</v>
      </c>
      <c r="L7" s="1595">
        <v>0.71929284375942337</v>
      </c>
      <c r="M7" s="1595">
        <v>0.718886463228669</v>
      </c>
      <c r="N7" s="1595">
        <v>0.7174245807449543</v>
      </c>
      <c r="O7" s="1595">
        <v>0.71564713507452382</v>
      </c>
      <c r="P7" s="1595">
        <v>0.71320704640083643</v>
      </c>
      <c r="Q7" s="1595">
        <v>0.70965548428674285</v>
      </c>
      <c r="R7" s="1595">
        <v>0.7058630551916687</v>
      </c>
      <c r="S7" s="1595">
        <v>0.70180306932226288</v>
      </c>
      <c r="T7" s="1595">
        <v>0.69730052584183666</v>
      </c>
      <c r="U7" s="1595">
        <v>0.69309884133533983</v>
      </c>
      <c r="V7" s="1595">
        <v>0.69873998947230831</v>
      </c>
      <c r="W7" s="1595">
        <v>0.69354638957084191</v>
      </c>
      <c r="X7" s="1595">
        <v>0.68995174647865387</v>
      </c>
      <c r="Y7" s="1595">
        <v>0.6878773247376655</v>
      </c>
      <c r="Z7" s="1595">
        <v>0.68294806181404621</v>
      </c>
      <c r="AA7" s="1595">
        <v>0.68371402923868019</v>
      </c>
      <c r="AB7" s="1595">
        <v>0.67848339056534979</v>
      </c>
      <c r="AC7" s="1595">
        <v>0.67321400797894793</v>
      </c>
      <c r="AD7" s="1595">
        <v>0.66821783064174223</v>
      </c>
      <c r="AE7" s="1595">
        <v>0.66924963153922667</v>
      </c>
      <c r="AF7" s="1595">
        <v>0.6647589148776829</v>
      </c>
      <c r="AG7" s="1595">
        <v>0.6592805594341552</v>
      </c>
      <c r="AH7" s="1595">
        <v>0.65352313856587974</v>
      </c>
      <c r="AI7" s="1595">
        <v>0.64824531498787707</v>
      </c>
      <c r="AJ7" s="1595">
        <v>0.64841492742531237</v>
      </c>
      <c r="AK7" s="1595">
        <v>0.64311339886210483</v>
      </c>
      <c r="AL7" s="1595">
        <v>0.6391449881566601</v>
      </c>
      <c r="AM7" s="1595">
        <v>0.63579444719155687</v>
      </c>
      <c r="AN7" s="1595">
        <v>0.63315519562458755</v>
      </c>
      <c r="AO7" s="1595">
        <v>0.63005381402786531</v>
      </c>
      <c r="AP7" s="1595">
        <v>0.62776827014234293</v>
      </c>
      <c r="AQ7" s="1595">
        <v>0.62521738149445072</v>
      </c>
      <c r="AR7" s="1595">
        <v>0.62308749404793085</v>
      </c>
      <c r="AS7" s="1595">
        <v>0.62072986997847124</v>
      </c>
      <c r="AT7" s="1595">
        <v>0.61888576082026425</v>
      </c>
      <c r="AU7" s="1595">
        <v>0.61678817832711841</v>
      </c>
      <c r="AV7" s="1595">
        <v>0.61466915233352815</v>
      </c>
      <c r="AW7" s="1595">
        <v>0.6129424313358437</v>
      </c>
      <c r="AX7" s="1595">
        <v>0.61091936008208803</v>
      </c>
      <c r="AY7" s="1595">
        <v>0.60937619542591315</v>
      </c>
      <c r="AZ7" s="1595">
        <v>0.60749642114071079</v>
      </c>
      <c r="BA7" s="1595">
        <v>0.60600086185150492</v>
      </c>
      <c r="BB7" s="1595">
        <v>0.60427635468424057</v>
      </c>
      <c r="BC7" s="1595">
        <v>0.60282674940930514</v>
      </c>
      <c r="BD7" s="1595">
        <v>0.60124019822305486</v>
      </c>
      <c r="BE7" s="1595">
        <v>0.60021850284439859</v>
      </c>
      <c r="BF7" s="1595">
        <v>0.5986440673719331</v>
      </c>
      <c r="BG7" s="1595">
        <v>0.59739793992828538</v>
      </c>
      <c r="BH7" s="1595">
        <v>0.59616831226695266</v>
      </c>
      <c r="BI7" s="1595">
        <v>0.59472904594564058</v>
      </c>
      <c r="BJ7" s="1595">
        <v>0.59372583037699267</v>
      </c>
      <c r="BK7" s="1596">
        <v>0.5928273747517504</v>
      </c>
    </row>
    <row r="8" spans="1:63" s="1585" customFormat="1" ht="15.75" thickBot="1">
      <c r="B8" s="1597">
        <v>0.01</v>
      </c>
      <c r="C8" s="1598">
        <v>0.74279541703186802</v>
      </c>
      <c r="D8" s="1599">
        <v>0.74223512342799269</v>
      </c>
      <c r="E8" s="1599">
        <v>0.74134287065818927</v>
      </c>
      <c r="F8" s="1599">
        <v>0.74015375663035743</v>
      </c>
      <c r="G8" s="1599">
        <v>0.73790684261878969</v>
      </c>
      <c r="H8" s="1599">
        <v>0.73464174842400332</v>
      </c>
      <c r="I8" s="1599">
        <v>0.73251099388677665</v>
      </c>
      <c r="J8" s="1599">
        <v>0.72908015783685576</v>
      </c>
      <c r="K8" s="1599">
        <v>0.72517680112347693</v>
      </c>
      <c r="L8" s="1599">
        <v>0.72163066518415164</v>
      </c>
      <c r="M8" s="1599">
        <v>0.72176378874243619</v>
      </c>
      <c r="N8" s="1599">
        <v>0.72085608916585497</v>
      </c>
      <c r="O8" s="1599">
        <v>0.71973066687972387</v>
      </c>
      <c r="P8" s="1599">
        <v>0.71800120284402635</v>
      </c>
      <c r="Q8" s="1599">
        <v>0.71524909592200392</v>
      </c>
      <c r="R8" s="1599">
        <v>0.71228239614208788</v>
      </c>
      <c r="S8" s="1599">
        <v>0.70914538064126498</v>
      </c>
      <c r="T8" s="1599">
        <v>0.70561981632668802</v>
      </c>
      <c r="U8" s="1599">
        <v>0.7024590512278347</v>
      </c>
      <c r="V8" s="1599">
        <v>0.70942752177547663</v>
      </c>
      <c r="W8" s="1599">
        <v>0.70539358090733861</v>
      </c>
      <c r="X8" s="1599">
        <v>0.703166889414503</v>
      </c>
      <c r="Y8" s="1599">
        <v>0.7025678532469164</v>
      </c>
      <c r="Z8" s="1599">
        <v>0.6991200200455715</v>
      </c>
      <c r="AA8" s="1599">
        <v>0.70167409679333803</v>
      </c>
      <c r="AB8" s="1599">
        <v>0.69784307840419446</v>
      </c>
      <c r="AC8" s="1599">
        <v>0.69382588556031122</v>
      </c>
      <c r="AD8" s="1599">
        <v>0.69042522726435474</v>
      </c>
      <c r="AE8" s="1599">
        <v>0.6930296340554466</v>
      </c>
      <c r="AF8" s="1599">
        <v>0.68971888412692473</v>
      </c>
      <c r="AG8" s="1599">
        <v>0.68568710734230831</v>
      </c>
      <c r="AH8" s="1599">
        <v>0.6811984896890757</v>
      </c>
      <c r="AI8" s="1599">
        <v>0.67693392497522265</v>
      </c>
      <c r="AJ8" s="1599">
        <v>0.67787108693424636</v>
      </c>
      <c r="AK8" s="1599">
        <v>0.67348357859618735</v>
      </c>
      <c r="AL8" s="1599">
        <v>0.67047870811500698</v>
      </c>
      <c r="AM8" s="1599">
        <v>0.66784513488020658</v>
      </c>
      <c r="AN8" s="1599">
        <v>0.66592263321075262</v>
      </c>
      <c r="AO8" s="1599">
        <v>0.66372830511928793</v>
      </c>
      <c r="AP8" s="1599">
        <v>0.66200465424498167</v>
      </c>
      <c r="AQ8" s="1599">
        <v>0.65997958703599446</v>
      </c>
      <c r="AR8" s="1599">
        <v>0.65825501368874284</v>
      </c>
      <c r="AS8" s="1599">
        <v>0.65635748568032193</v>
      </c>
      <c r="AT8" s="1599">
        <v>0.65485305492547297</v>
      </c>
      <c r="AU8" s="1599">
        <v>0.65302839804128154</v>
      </c>
      <c r="AV8" s="1599">
        <v>0.65107642165636415</v>
      </c>
      <c r="AW8" s="1599">
        <v>0.64952277578236184</v>
      </c>
      <c r="AX8" s="1599">
        <v>0.64785442640770086</v>
      </c>
      <c r="AY8" s="1599">
        <v>0.64631679423099841</v>
      </c>
      <c r="AZ8" s="1599">
        <v>0.64462318807054542</v>
      </c>
      <c r="BA8" s="1599">
        <v>0.64308501894548209</v>
      </c>
      <c r="BB8" s="1599">
        <v>0.64138755569326333</v>
      </c>
      <c r="BC8" s="1599">
        <v>0.64007752576399268</v>
      </c>
      <c r="BD8" s="1599">
        <v>0.63848227540504221</v>
      </c>
      <c r="BE8" s="1599">
        <v>0.63733175573707423</v>
      </c>
      <c r="BF8" s="1599">
        <v>0.63581788062925559</v>
      </c>
      <c r="BG8" s="1599">
        <v>0.63453364543766178</v>
      </c>
      <c r="BH8" s="1599">
        <v>0.63329826052607308</v>
      </c>
      <c r="BI8" s="1599">
        <v>0.63203466301212574</v>
      </c>
      <c r="BJ8" s="1599">
        <v>0.63099895741122725</v>
      </c>
      <c r="BK8" s="1600">
        <v>0.63011833389878491</v>
      </c>
    </row>
    <row r="9" spans="1:63" s="1585" customFormat="1">
      <c r="C9" s="1604"/>
      <c r="D9" s="1604"/>
      <c r="E9" s="1604"/>
      <c r="F9" s="1604"/>
      <c r="G9" s="1604"/>
      <c r="H9" s="1604"/>
      <c r="I9" s="1604"/>
      <c r="J9" s="1604"/>
      <c r="K9" s="1604"/>
      <c r="L9" s="1604"/>
      <c r="M9" s="1604"/>
      <c r="N9" s="1604"/>
      <c r="O9" s="1604"/>
      <c r="P9" s="1604"/>
      <c r="Q9" s="1604"/>
      <c r="R9" s="1604"/>
      <c r="S9" s="1604"/>
      <c r="T9" s="1604"/>
      <c r="U9" s="1604"/>
      <c r="V9" s="1604"/>
      <c r="W9" s="1604"/>
      <c r="X9" s="1604"/>
      <c r="Y9" s="1604"/>
      <c r="Z9" s="1604"/>
      <c r="AA9" s="1604"/>
      <c r="AB9" s="1604"/>
      <c r="AC9" s="1604"/>
      <c r="AD9" s="1604"/>
      <c r="AE9" s="1604"/>
      <c r="AF9" s="1604"/>
      <c r="AG9" s="1604"/>
      <c r="AH9" s="1604"/>
      <c r="AI9" s="1604"/>
      <c r="AJ9" s="1604"/>
      <c r="AK9" s="1604"/>
      <c r="AL9" s="1604"/>
      <c r="AM9" s="1604"/>
      <c r="AN9" s="1604"/>
      <c r="AO9" s="1604"/>
      <c r="AP9" s="1604"/>
      <c r="AQ9" s="1604"/>
      <c r="AR9" s="1604"/>
      <c r="AS9" s="1604"/>
      <c r="AT9" s="1604"/>
      <c r="AU9" s="1604"/>
      <c r="AV9" s="1604"/>
      <c r="AW9" s="1604"/>
      <c r="AX9" s="1604"/>
      <c r="AY9" s="1604"/>
      <c r="AZ9" s="1604"/>
      <c r="BA9" s="1604"/>
      <c r="BK9" s="1601"/>
    </row>
    <row r="10" spans="1:63" s="1581" customFormat="1">
      <c r="B10" s="1605"/>
    </row>
    <row r="11" spans="1:63" s="1581" customFormat="1">
      <c r="B11" s="1605"/>
    </row>
    <row r="12" spans="1:63" s="1581" customFormat="1">
      <c r="B12" s="1605"/>
      <c r="C12" s="1582"/>
      <c r="D12" s="1582"/>
      <c r="E12" s="1582"/>
      <c r="F12" s="1582"/>
      <c r="G12" s="1582"/>
      <c r="H12" s="1582"/>
      <c r="I12" s="1582"/>
      <c r="J12" s="1582"/>
      <c r="K12" s="1582"/>
      <c r="L12" s="1582"/>
      <c r="M12" s="1582"/>
      <c r="N12" s="1582"/>
      <c r="O12" s="1582"/>
      <c r="P12" s="1582"/>
      <c r="Q12" s="1582"/>
      <c r="R12" s="1582"/>
      <c r="S12" s="1582"/>
      <c r="T12" s="1582"/>
      <c r="U12" s="1582"/>
      <c r="V12" s="1582"/>
      <c r="W12" s="1582"/>
      <c r="X12" s="1582"/>
      <c r="Y12" s="1582"/>
      <c r="Z12" s="1582"/>
      <c r="AA12" s="1582"/>
      <c r="AB12" s="1582"/>
      <c r="AC12" s="1582"/>
      <c r="AD12" s="1582"/>
      <c r="AE12" s="1582"/>
      <c r="AF12" s="1582"/>
      <c r="AG12" s="1582"/>
      <c r="AH12" s="1582"/>
      <c r="AI12" s="1582"/>
      <c r="AJ12" s="1582"/>
      <c r="AK12" s="1582"/>
      <c r="AL12" s="1582"/>
      <c r="AM12" s="1582"/>
      <c r="AN12" s="1582"/>
      <c r="AO12" s="1582"/>
      <c r="AP12" s="1582"/>
      <c r="AQ12" s="1582"/>
      <c r="AR12" s="1582"/>
      <c r="AS12" s="1582"/>
      <c r="AT12" s="1582"/>
      <c r="AU12" s="1582"/>
      <c r="AV12" s="1582"/>
      <c r="AW12" s="1582"/>
      <c r="AX12" s="1582"/>
      <c r="AY12" s="1582"/>
      <c r="AZ12" s="1582"/>
      <c r="BA12" s="1582"/>
    </row>
    <row r="13" spans="1:63" s="1581" customFormat="1">
      <c r="B13" s="1605"/>
      <c r="C13" s="1582"/>
      <c r="D13" s="1582"/>
      <c r="E13" s="1582"/>
      <c r="F13" s="1582"/>
      <c r="G13" s="1582"/>
      <c r="H13" s="1582"/>
      <c r="I13" s="1582"/>
      <c r="J13" s="1582"/>
      <c r="K13" s="1582"/>
      <c r="L13" s="1582"/>
      <c r="M13" s="1582"/>
      <c r="N13" s="1582"/>
      <c r="O13" s="1582"/>
      <c r="P13" s="1582"/>
      <c r="Q13" s="1582"/>
      <c r="R13" s="1582"/>
      <c r="S13" s="1582"/>
      <c r="T13" s="1582"/>
      <c r="U13" s="1582"/>
      <c r="V13" s="1582"/>
      <c r="W13" s="1582"/>
      <c r="X13" s="1582"/>
      <c r="Y13" s="1582"/>
      <c r="Z13" s="1582"/>
      <c r="AA13" s="1582"/>
      <c r="AB13" s="1582"/>
      <c r="AC13" s="1582"/>
      <c r="AD13" s="1582"/>
      <c r="AE13" s="1582"/>
      <c r="AF13" s="1582"/>
      <c r="AG13" s="1582"/>
      <c r="AH13" s="1582"/>
      <c r="AI13" s="1582"/>
      <c r="AJ13" s="1582"/>
      <c r="AK13" s="1582"/>
      <c r="AL13" s="1582"/>
      <c r="AM13" s="1582"/>
      <c r="AN13" s="1582"/>
      <c r="AO13" s="1582"/>
      <c r="AP13" s="1582"/>
      <c r="AQ13" s="1582"/>
      <c r="AR13" s="1582"/>
      <c r="AS13" s="1582"/>
      <c r="AT13" s="1582"/>
      <c r="AU13" s="1582"/>
      <c r="AV13" s="1582"/>
      <c r="AW13" s="1582"/>
      <c r="AX13" s="1582"/>
      <c r="AY13" s="1582"/>
      <c r="AZ13" s="1582"/>
      <c r="BA13" s="1582"/>
    </row>
    <row r="14" spans="1:63" s="1616" customFormat="1" ht="55.5" customHeight="1">
      <c r="J14" s="1786" t="s">
        <v>625</v>
      </c>
      <c r="K14" s="1786"/>
      <c r="L14" s="1786"/>
      <c r="M14" s="1786"/>
      <c r="N14" s="1786"/>
      <c r="O14" s="1786"/>
      <c r="P14" s="1617"/>
      <c r="Q14" s="1786" t="s">
        <v>626</v>
      </c>
      <c r="R14" s="1786"/>
      <c r="S14" s="1786"/>
      <c r="T14" s="1786"/>
      <c r="U14" s="1786"/>
      <c r="V14" s="1786"/>
      <c r="W14" s="1617"/>
      <c r="AD14" s="1617"/>
      <c r="AE14" s="1617"/>
      <c r="AF14" s="1617"/>
      <c r="AG14" s="1617"/>
      <c r="AH14" s="1617"/>
      <c r="AI14" s="1617"/>
      <c r="AJ14" s="1617"/>
      <c r="AK14" s="1617"/>
      <c r="AL14" s="1617"/>
      <c r="AM14" s="1617"/>
      <c r="AN14" s="1617"/>
      <c r="AO14" s="1617"/>
      <c r="AP14" s="1617"/>
      <c r="AQ14" s="1617"/>
      <c r="AR14" s="1617"/>
      <c r="AS14" s="1617"/>
      <c r="AT14" s="1617"/>
      <c r="AU14" s="1617"/>
      <c r="AV14" s="1617"/>
      <c r="AW14" s="1617"/>
      <c r="AX14" s="1617"/>
      <c r="AY14" s="1617"/>
      <c r="AZ14" s="1617"/>
      <c r="BA14" s="1617"/>
    </row>
    <row r="15" spans="1:63" s="1581" customFormat="1">
      <c r="J15" s="1582"/>
      <c r="K15" s="1582"/>
      <c r="L15" s="1582"/>
      <c r="M15" s="1582"/>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c r="AL15" s="1582"/>
      <c r="AM15" s="1582"/>
      <c r="AN15" s="1582"/>
      <c r="AO15" s="1582"/>
      <c r="AP15" s="1582"/>
      <c r="AQ15" s="1582"/>
      <c r="AR15" s="1582"/>
      <c r="AS15" s="1582"/>
      <c r="AT15" s="1582"/>
      <c r="AU15" s="1582"/>
      <c r="AV15" s="1582"/>
      <c r="AW15" s="1582"/>
      <c r="AX15" s="1582"/>
      <c r="AY15" s="1582"/>
      <c r="AZ15" s="1582"/>
      <c r="BA15" s="1582"/>
    </row>
    <row r="16" spans="1:63" s="1581" customFormat="1">
      <c r="J16" s="1582"/>
      <c r="K16" s="1582"/>
      <c r="L16" s="1582"/>
      <c r="M16" s="1582"/>
      <c r="N16" s="1582"/>
      <c r="O16" s="1582"/>
      <c r="P16" s="1582"/>
      <c r="Q16" s="1582"/>
      <c r="R16" s="1582"/>
      <c r="S16" s="1582"/>
      <c r="T16" s="1582"/>
      <c r="U16" s="1582"/>
      <c r="V16" s="1582"/>
      <c r="W16" s="1582"/>
      <c r="X16" s="1582"/>
      <c r="Y16" s="1582"/>
      <c r="Z16" s="1582"/>
      <c r="AA16" s="1582"/>
      <c r="AB16" s="1582"/>
      <c r="AC16" s="1582"/>
      <c r="AD16" s="1582"/>
      <c r="AE16" s="1582"/>
      <c r="AF16" s="1582"/>
      <c r="AG16" s="1582"/>
      <c r="AH16" s="1582"/>
      <c r="AI16" s="1582"/>
      <c r="AJ16" s="1582"/>
      <c r="AK16" s="1582"/>
      <c r="AL16" s="1582"/>
      <c r="AM16" s="1582"/>
      <c r="AN16" s="1582"/>
      <c r="AO16" s="1582"/>
      <c r="AP16" s="1582"/>
      <c r="AQ16" s="1582"/>
      <c r="AR16" s="1582"/>
      <c r="AS16" s="1582"/>
      <c r="AT16" s="1582"/>
      <c r="AU16" s="1582"/>
      <c r="AV16" s="1582"/>
      <c r="AW16" s="1582"/>
      <c r="AX16" s="1582"/>
      <c r="AY16" s="1582"/>
      <c r="AZ16" s="1582"/>
      <c r="BA16" s="1582"/>
    </row>
    <row r="17" spans="2:63" s="1581" customFormat="1">
      <c r="J17" s="1582"/>
      <c r="K17" s="1582"/>
      <c r="L17" s="1582"/>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c r="AN17" s="1582"/>
      <c r="AO17" s="1582"/>
      <c r="AP17" s="1582"/>
      <c r="AQ17" s="1582"/>
      <c r="AR17" s="1582"/>
      <c r="AS17" s="1582"/>
      <c r="AT17" s="1582"/>
      <c r="AU17" s="1582"/>
      <c r="AV17" s="1582"/>
      <c r="AW17" s="1582"/>
      <c r="AX17" s="1582"/>
      <c r="AY17" s="1582"/>
      <c r="AZ17" s="1582"/>
      <c r="BA17" s="1582"/>
    </row>
    <row r="18" spans="2:63" s="1581" customFormat="1">
      <c r="J18" s="1582"/>
      <c r="K18" s="1582"/>
      <c r="L18" s="1582"/>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c r="AN18" s="1582"/>
      <c r="AO18" s="1582"/>
      <c r="AP18" s="1582"/>
      <c r="AQ18" s="1582"/>
      <c r="AR18" s="1582"/>
      <c r="AS18" s="1582"/>
      <c r="AT18" s="1582"/>
      <c r="AU18" s="1582"/>
      <c r="AV18" s="1582"/>
      <c r="AW18" s="1582"/>
      <c r="AX18" s="1582"/>
      <c r="AY18" s="1582"/>
      <c r="AZ18" s="1582"/>
      <c r="BA18" s="1582"/>
    </row>
    <row r="19" spans="2:63" s="1581" customFormat="1">
      <c r="J19" s="1582"/>
      <c r="K19" s="1582"/>
      <c r="L19" s="1582"/>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c r="AN19" s="1582"/>
      <c r="AO19" s="1582"/>
      <c r="AP19" s="1582"/>
      <c r="AQ19" s="1582"/>
      <c r="AR19" s="1582"/>
      <c r="AS19" s="1582"/>
      <c r="AT19" s="1582"/>
      <c r="AU19" s="1582"/>
      <c r="AV19" s="1582"/>
      <c r="AW19" s="1582"/>
      <c r="AX19" s="1582"/>
      <c r="AY19" s="1582"/>
      <c r="AZ19" s="1582"/>
      <c r="BA19" s="1582"/>
    </row>
    <row r="20" spans="2:63" s="1581" customFormat="1">
      <c r="J20" s="1582"/>
      <c r="K20" s="1582"/>
      <c r="L20" s="1582"/>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c r="AN20" s="1582"/>
      <c r="AO20" s="1582"/>
      <c r="AP20" s="1582"/>
      <c r="AQ20" s="1582"/>
      <c r="AR20" s="1582"/>
      <c r="AS20" s="1582"/>
      <c r="AT20" s="1582"/>
      <c r="AU20" s="1582"/>
      <c r="AV20" s="1582"/>
      <c r="AW20" s="1582"/>
      <c r="AX20" s="1582"/>
      <c r="AY20" s="1582"/>
      <c r="AZ20" s="1582"/>
      <c r="BA20" s="1582"/>
    </row>
    <row r="21" spans="2:63" s="1581" customFormat="1">
      <c r="J21" s="1582"/>
      <c r="K21" s="1582"/>
      <c r="L21" s="1582"/>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c r="AN21" s="1582"/>
      <c r="AO21" s="1582"/>
      <c r="AP21" s="1582"/>
      <c r="AQ21" s="1582"/>
      <c r="AR21" s="1582"/>
      <c r="AS21" s="1582"/>
      <c r="AT21" s="1582"/>
      <c r="AU21" s="1582"/>
      <c r="AV21" s="1582"/>
      <c r="AW21" s="1582"/>
      <c r="AX21" s="1582"/>
      <c r="AY21" s="1582"/>
      <c r="AZ21" s="1582"/>
      <c r="BA21" s="1582"/>
    </row>
    <row r="22" spans="2:63" s="1581" customFormat="1">
      <c r="J22" s="1582"/>
      <c r="K22" s="1582"/>
      <c r="L22" s="1582"/>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c r="AN22" s="1582"/>
      <c r="AO22" s="1582"/>
      <c r="AP22" s="1582"/>
      <c r="AQ22" s="1582"/>
      <c r="AR22" s="1582"/>
      <c r="AS22" s="1582"/>
      <c r="AT22" s="1582"/>
      <c r="AU22" s="1582"/>
      <c r="AV22" s="1582"/>
      <c r="AW22" s="1582"/>
      <c r="AX22" s="1582"/>
      <c r="AY22" s="1582"/>
      <c r="AZ22" s="1582"/>
      <c r="BA22" s="1582"/>
    </row>
    <row r="23" spans="2:63" s="1581" customFormat="1">
      <c r="J23" s="1582"/>
      <c r="K23" s="1582"/>
      <c r="L23" s="1582"/>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c r="AN23" s="1582"/>
      <c r="AO23" s="1582"/>
      <c r="AP23" s="1582"/>
      <c r="AQ23" s="1582"/>
      <c r="AR23" s="1582"/>
      <c r="AS23" s="1582"/>
      <c r="AT23" s="1582"/>
      <c r="AU23" s="1582"/>
      <c r="AV23" s="1582"/>
      <c r="AW23" s="1582"/>
      <c r="AX23" s="1582"/>
      <c r="AY23" s="1582"/>
      <c r="AZ23" s="1582"/>
      <c r="BA23" s="1582"/>
    </row>
    <row r="24" spans="2:63" s="1581" customFormat="1">
      <c r="J24" s="1582"/>
      <c r="K24" s="1582"/>
      <c r="L24" s="1582"/>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c r="AN24" s="1582"/>
      <c r="AO24" s="1582"/>
      <c r="AP24" s="1582"/>
      <c r="AQ24" s="1582"/>
      <c r="AR24" s="1582"/>
      <c r="AS24" s="1582"/>
      <c r="AT24" s="1582"/>
      <c r="AU24" s="1582"/>
      <c r="AV24" s="1582"/>
      <c r="AW24" s="1582"/>
      <c r="AX24" s="1582"/>
      <c r="AY24" s="1582"/>
      <c r="AZ24" s="1582"/>
      <c r="BA24" s="1582"/>
    </row>
    <row r="25" spans="2:63" s="1581" customFormat="1">
      <c r="J25" s="1582"/>
      <c r="K25" s="1582"/>
      <c r="L25" s="1582"/>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c r="AN25" s="1582"/>
      <c r="AO25" s="1582"/>
      <c r="AP25" s="1582"/>
      <c r="AQ25" s="1582"/>
      <c r="AR25" s="1582"/>
      <c r="AS25" s="1582"/>
      <c r="AT25" s="1582"/>
      <c r="AU25" s="1582"/>
      <c r="AV25" s="1582"/>
      <c r="AW25" s="1582"/>
      <c r="AX25" s="1582"/>
      <c r="AY25" s="1582"/>
      <c r="AZ25" s="1582"/>
      <c r="BA25" s="1582"/>
    </row>
    <row r="26" spans="2:63" s="1581" customFormat="1">
      <c r="J26" s="1582"/>
      <c r="K26" s="1582"/>
      <c r="L26" s="1582"/>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c r="AN26" s="1582"/>
      <c r="AO26" s="1582"/>
      <c r="AP26" s="1582"/>
      <c r="AQ26" s="1582"/>
      <c r="AR26" s="1582"/>
      <c r="AS26" s="1582"/>
      <c r="AT26" s="1582"/>
      <c r="AU26" s="1582"/>
      <c r="AV26" s="1582"/>
      <c r="AW26" s="1582"/>
      <c r="AX26" s="1582"/>
      <c r="AY26" s="1582"/>
      <c r="AZ26" s="1582"/>
      <c r="BA26" s="1582"/>
    </row>
    <row r="27" spans="2:63" s="1581" customFormat="1">
      <c r="J27" s="1582"/>
      <c r="K27" s="1582"/>
      <c r="L27" s="1582"/>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1582"/>
      <c r="AO27" s="1582"/>
      <c r="AP27" s="1582"/>
      <c r="AQ27" s="1582"/>
      <c r="AR27" s="1582"/>
      <c r="AS27" s="1582"/>
      <c r="AT27" s="1582"/>
      <c r="AU27" s="1582"/>
      <c r="AV27" s="1582"/>
      <c r="AW27" s="1582"/>
      <c r="AX27" s="1582"/>
      <c r="AY27" s="1582"/>
      <c r="AZ27" s="1582"/>
      <c r="BA27" s="1582"/>
    </row>
    <row r="28" spans="2:63" s="1581" customFormat="1">
      <c r="C28" s="1582"/>
      <c r="D28" s="1582"/>
      <c r="E28" s="1582"/>
      <c r="F28" s="1582"/>
      <c r="G28" s="1582"/>
      <c r="H28" s="1582"/>
      <c r="I28" s="1582"/>
      <c r="J28" s="1582"/>
      <c r="K28" s="1582"/>
      <c r="L28" s="1582"/>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1582"/>
      <c r="AO28" s="1582"/>
      <c r="AP28" s="1582"/>
      <c r="AQ28" s="1582"/>
      <c r="AR28" s="1582"/>
      <c r="AS28" s="1582"/>
      <c r="AT28" s="1582"/>
      <c r="AU28" s="1582"/>
      <c r="AV28" s="1582"/>
      <c r="AW28" s="1582"/>
      <c r="AX28" s="1582"/>
      <c r="AY28" s="1582"/>
      <c r="AZ28" s="1582"/>
      <c r="BA28" s="1582"/>
    </row>
    <row r="29" spans="2:63" s="1581" customFormat="1" ht="15.75">
      <c r="B29" s="1607" t="s">
        <v>627</v>
      </c>
      <c r="C29" s="1582"/>
      <c r="D29" s="1582"/>
      <c r="E29" s="1582"/>
      <c r="F29" s="1582"/>
      <c r="G29" s="1582"/>
      <c r="H29" s="1582"/>
      <c r="I29" s="1582"/>
      <c r="J29" s="1582"/>
      <c r="K29" s="1582"/>
      <c r="L29" s="1582"/>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1582"/>
      <c r="AO29" s="1582"/>
      <c r="AP29" s="1582"/>
      <c r="AQ29" s="1582"/>
      <c r="AR29" s="1582"/>
      <c r="AS29" s="1582"/>
      <c r="AT29" s="1582"/>
      <c r="AU29" s="1582"/>
      <c r="AV29" s="1582"/>
      <c r="AW29" s="1582"/>
      <c r="AX29" s="1582"/>
      <c r="AY29" s="1582"/>
      <c r="AZ29" s="1582"/>
      <c r="BA29" s="1582"/>
    </row>
    <row r="30" spans="2:63" s="1581" customFormat="1" ht="15.75" thickBot="1">
      <c r="C30" s="1582"/>
      <c r="D30" s="1582"/>
      <c r="E30" s="1582"/>
      <c r="F30" s="1582"/>
      <c r="G30" s="1582"/>
      <c r="H30" s="1582"/>
      <c r="I30" s="1582"/>
      <c r="J30" s="1582"/>
      <c r="K30" s="1582"/>
      <c r="L30" s="1582"/>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1582"/>
      <c r="AO30" s="1582"/>
      <c r="AP30" s="1582"/>
      <c r="AQ30" s="1582"/>
      <c r="AR30" s="1582"/>
      <c r="AS30" s="1582"/>
      <c r="AT30" s="1582"/>
      <c r="AU30" s="1582"/>
      <c r="AV30" s="1582"/>
      <c r="AW30" s="1582"/>
      <c r="AX30" s="1582"/>
      <c r="AY30" s="1582"/>
      <c r="AZ30" s="1582"/>
      <c r="BA30" s="1582"/>
    </row>
    <row r="31" spans="2:63" s="1581" customFormat="1" ht="15.75" thickBot="1">
      <c r="B31" s="1608" t="s">
        <v>153</v>
      </c>
      <c r="C31" s="1587">
        <v>1940</v>
      </c>
      <c r="D31" s="1588">
        <v>1941</v>
      </c>
      <c r="E31" s="1588">
        <v>1942</v>
      </c>
      <c r="F31" s="1588">
        <v>1943</v>
      </c>
      <c r="G31" s="1588">
        <v>1944</v>
      </c>
      <c r="H31" s="1588">
        <v>1945</v>
      </c>
      <c r="I31" s="1588">
        <v>1946</v>
      </c>
      <c r="J31" s="1588">
        <v>1947</v>
      </c>
      <c r="K31" s="1588">
        <v>1948</v>
      </c>
      <c r="L31" s="1588">
        <v>1949</v>
      </c>
      <c r="M31" s="1588">
        <v>1950</v>
      </c>
      <c r="N31" s="1588">
        <v>1951</v>
      </c>
      <c r="O31" s="1588">
        <v>1952</v>
      </c>
      <c r="P31" s="1588">
        <v>1953</v>
      </c>
      <c r="Q31" s="1588">
        <v>1954</v>
      </c>
      <c r="R31" s="1588">
        <v>1955</v>
      </c>
      <c r="S31" s="1588">
        <v>1956</v>
      </c>
      <c r="T31" s="1588">
        <v>1957</v>
      </c>
      <c r="U31" s="1588">
        <v>1958</v>
      </c>
      <c r="V31" s="1588">
        <v>1959</v>
      </c>
      <c r="W31" s="1588">
        <v>1960</v>
      </c>
      <c r="X31" s="1588">
        <v>1961</v>
      </c>
      <c r="Y31" s="1588">
        <v>1962</v>
      </c>
      <c r="Z31" s="1588">
        <v>1963</v>
      </c>
      <c r="AA31" s="1588">
        <v>1964</v>
      </c>
      <c r="AB31" s="1588">
        <v>1965</v>
      </c>
      <c r="AC31" s="1588">
        <v>1966</v>
      </c>
      <c r="AD31" s="1588">
        <v>1967</v>
      </c>
      <c r="AE31" s="1588">
        <v>1968</v>
      </c>
      <c r="AF31" s="1588">
        <v>1969</v>
      </c>
      <c r="AG31" s="1588">
        <v>1970</v>
      </c>
      <c r="AH31" s="1588">
        <v>1971</v>
      </c>
      <c r="AI31" s="1588">
        <v>1972</v>
      </c>
      <c r="AJ31" s="1588">
        <v>1973</v>
      </c>
      <c r="AK31" s="1588">
        <v>1974</v>
      </c>
      <c r="AL31" s="1588">
        <v>1975</v>
      </c>
      <c r="AM31" s="1588">
        <v>1976</v>
      </c>
      <c r="AN31" s="1588">
        <v>1977</v>
      </c>
      <c r="AO31" s="1588">
        <v>1978</v>
      </c>
      <c r="AP31" s="1588">
        <v>1979</v>
      </c>
      <c r="AQ31" s="1588">
        <v>1980</v>
      </c>
      <c r="AR31" s="1588">
        <v>1981</v>
      </c>
      <c r="AS31" s="1588">
        <v>1982</v>
      </c>
      <c r="AT31" s="1588">
        <v>1983</v>
      </c>
      <c r="AU31" s="1588">
        <v>1984</v>
      </c>
      <c r="AV31" s="1588">
        <v>1985</v>
      </c>
      <c r="AW31" s="1588">
        <v>1986</v>
      </c>
      <c r="AX31" s="1588">
        <v>1987</v>
      </c>
      <c r="AY31" s="1588">
        <v>1988</v>
      </c>
      <c r="AZ31" s="1588">
        <v>1989</v>
      </c>
      <c r="BA31" s="1588">
        <v>1990</v>
      </c>
      <c r="BB31" s="1588">
        <v>1991</v>
      </c>
      <c r="BC31" s="1588">
        <v>1992</v>
      </c>
      <c r="BD31" s="1588">
        <v>1993</v>
      </c>
      <c r="BE31" s="1588">
        <v>1994</v>
      </c>
      <c r="BF31" s="1588">
        <v>1995</v>
      </c>
      <c r="BG31" s="1588">
        <v>1996</v>
      </c>
      <c r="BH31" s="1588">
        <v>1997</v>
      </c>
      <c r="BI31" s="1588">
        <v>1998</v>
      </c>
      <c r="BJ31" s="1588">
        <v>1999</v>
      </c>
      <c r="BK31" s="1589">
        <v>2000</v>
      </c>
    </row>
    <row r="32" spans="2:63" s="1581" customFormat="1">
      <c r="B32" s="1590">
        <v>1.7999999999999999E-2</v>
      </c>
      <c r="C32" s="1591">
        <v>0.52266376365066436</v>
      </c>
      <c r="D32" s="1592">
        <v>0.52091079429779452</v>
      </c>
      <c r="E32" s="1592">
        <v>0.51891436220889497</v>
      </c>
      <c r="F32" s="1592">
        <v>0.51682926213186819</v>
      </c>
      <c r="G32" s="1592">
        <v>0.51418957869670501</v>
      </c>
      <c r="H32" s="1592">
        <v>0.51140047069819894</v>
      </c>
      <c r="I32" s="1592">
        <v>0.50959329794062835</v>
      </c>
      <c r="J32" s="1592">
        <v>0.50657763104223941</v>
      </c>
      <c r="K32" s="1592">
        <v>0.50310758483393248</v>
      </c>
      <c r="L32" s="1592">
        <v>0.49989467362306861</v>
      </c>
      <c r="M32" s="1592">
        <v>0.50038078133334263</v>
      </c>
      <c r="N32" s="1592">
        <v>0.49983299067756082</v>
      </c>
      <c r="O32" s="1592">
        <v>0.49910452989902904</v>
      </c>
      <c r="P32" s="1592">
        <v>0.49787678178070299</v>
      </c>
      <c r="Q32" s="1592">
        <v>0.49553524498635809</v>
      </c>
      <c r="R32" s="1592">
        <v>0.49276687766039995</v>
      </c>
      <c r="S32" s="1592">
        <v>0.48952062934422197</v>
      </c>
      <c r="T32" s="1592">
        <v>0.4858623622676792</v>
      </c>
      <c r="U32" s="1592">
        <v>0.48253726933528268</v>
      </c>
      <c r="V32" s="1592">
        <v>0.4908326141840253</v>
      </c>
      <c r="W32" s="1592">
        <v>0.48711476571576173</v>
      </c>
      <c r="X32" s="1592">
        <v>0.48317395206852665</v>
      </c>
      <c r="Y32" s="1592">
        <v>0.47966752513954791</v>
      </c>
      <c r="Z32" s="1592">
        <v>0.47381127572237319</v>
      </c>
      <c r="AA32" s="1592">
        <v>0.47262144653515603</v>
      </c>
      <c r="AB32" s="1592">
        <v>0.4679308543610346</v>
      </c>
      <c r="AC32" s="1592">
        <v>0.46331516545130386</v>
      </c>
      <c r="AD32" s="1592">
        <v>0.45625415398244401</v>
      </c>
      <c r="AE32" s="1592">
        <v>0.4566320753762772</v>
      </c>
      <c r="AF32" s="1592">
        <v>0.45240115409842135</v>
      </c>
      <c r="AG32" s="1592">
        <v>0.44552468829890751</v>
      </c>
      <c r="AH32" s="1592">
        <v>0.43972323602146607</v>
      </c>
      <c r="AI32" s="1592">
        <v>0.43562003496085627</v>
      </c>
      <c r="AJ32" s="1592">
        <v>0.4361622619434648</v>
      </c>
      <c r="AK32" s="1592">
        <v>0.43218247256140796</v>
      </c>
      <c r="AL32" s="1592">
        <v>0.42802424007240181</v>
      </c>
      <c r="AM32" s="1592">
        <v>0.42557360933246108</v>
      </c>
      <c r="AN32" s="1592">
        <v>0.42368520826887351</v>
      </c>
      <c r="AO32" s="1592">
        <v>0.4204033389566047</v>
      </c>
      <c r="AP32" s="1592">
        <v>0.41874589524408379</v>
      </c>
      <c r="AQ32" s="1592">
        <v>0.41687042890890691</v>
      </c>
      <c r="AR32" s="1592">
        <v>0.41541051649114002</v>
      </c>
      <c r="AS32" s="1592">
        <v>0.41387275959533276</v>
      </c>
      <c r="AT32" s="1592">
        <v>0.41272744406736855</v>
      </c>
      <c r="AU32" s="1592">
        <v>0.41145978001220046</v>
      </c>
      <c r="AV32" s="1592">
        <v>0.4101758537725273</v>
      </c>
      <c r="AW32" s="1592">
        <v>0.40934614401364572</v>
      </c>
      <c r="AX32" s="1592">
        <v>0.40820697216633728</v>
      </c>
      <c r="AY32" s="1592">
        <v>0.40749016291140011</v>
      </c>
      <c r="AZ32" s="1592">
        <v>0.40644453426692834</v>
      </c>
      <c r="BA32" s="1592">
        <v>0.40574322974666482</v>
      </c>
      <c r="BB32" s="1592">
        <v>0.40480292093264075</v>
      </c>
      <c r="BC32" s="1592">
        <v>0.40418550366383077</v>
      </c>
      <c r="BD32" s="1592">
        <v>0.40323825872896607</v>
      </c>
      <c r="BE32" s="1592">
        <v>0.40386586534959956</v>
      </c>
      <c r="BF32" s="1592">
        <v>0.40298077439019742</v>
      </c>
      <c r="BG32" s="1592">
        <v>0.40237997308824308</v>
      </c>
      <c r="BH32" s="1592">
        <v>0.40174498828795624</v>
      </c>
      <c r="BI32" s="1592">
        <v>0.4008555419683551</v>
      </c>
      <c r="BJ32" s="1592">
        <v>0.40024320067768315</v>
      </c>
      <c r="BK32" s="1593">
        <v>0.39975498893831501</v>
      </c>
    </row>
    <row r="33" spans="2:63" s="1581" customFormat="1">
      <c r="B33" s="1590">
        <v>1.4999999999999999E-2</v>
      </c>
      <c r="C33" s="1594">
        <v>0.52271253997950784</v>
      </c>
      <c r="D33" s="1595">
        <v>0.52101894373062996</v>
      </c>
      <c r="E33" s="1595">
        <v>0.51910912948567656</v>
      </c>
      <c r="F33" s="1595">
        <v>0.51713534146869555</v>
      </c>
      <c r="G33" s="1595">
        <v>0.51465541950116989</v>
      </c>
      <c r="H33" s="1595">
        <v>0.51207147829075927</v>
      </c>
      <c r="I33" s="1595">
        <v>0.51052164068764982</v>
      </c>
      <c r="J33" s="1595">
        <v>0.5078143421288227</v>
      </c>
      <c r="K33" s="1595">
        <v>0.5047027114862308</v>
      </c>
      <c r="L33" s="1595">
        <v>0.50187150135954905</v>
      </c>
      <c r="M33" s="1595">
        <v>0.50283270298145366</v>
      </c>
      <c r="N33" s="1595">
        <v>0.5027772581566734</v>
      </c>
      <c r="O33" s="1595">
        <v>0.50262582707109704</v>
      </c>
      <c r="P33" s="1595">
        <v>0.50202814913449845</v>
      </c>
      <c r="Q33" s="1595">
        <v>0.50040033105385329</v>
      </c>
      <c r="R33" s="1595">
        <v>0.49836201567775457</v>
      </c>
      <c r="S33" s="1595">
        <v>0.49593355032998104</v>
      </c>
      <c r="T33" s="1595">
        <v>0.49313812349486796</v>
      </c>
      <c r="U33" s="1595">
        <v>0.49072976063233531</v>
      </c>
      <c r="V33" s="1595">
        <v>0.50020550550443232</v>
      </c>
      <c r="W33" s="1595">
        <v>0.49750866785913206</v>
      </c>
      <c r="X33" s="1595">
        <v>0.49476158140430143</v>
      </c>
      <c r="Y33" s="1595">
        <v>0.49253484905286044</v>
      </c>
      <c r="Z33" s="1595">
        <v>0.4879596178083988</v>
      </c>
      <c r="AA33" s="1595">
        <v>0.48826656782610844</v>
      </c>
      <c r="AB33" s="1595">
        <v>0.48482408246807246</v>
      </c>
      <c r="AC33" s="1595">
        <v>0.48147146358771586</v>
      </c>
      <c r="AD33" s="1595">
        <v>0.47596165033498261</v>
      </c>
      <c r="AE33" s="1595">
        <v>0.47761930281280046</v>
      </c>
      <c r="AF33" s="1595">
        <v>0.47455144795368803</v>
      </c>
      <c r="AG33" s="1595">
        <v>0.46893825685033863</v>
      </c>
      <c r="AH33" s="1595">
        <v>0.46410198004029563</v>
      </c>
      <c r="AI33" s="1595">
        <v>0.46084417966120655</v>
      </c>
      <c r="AJ33" s="1595">
        <v>0.46203795851919921</v>
      </c>
      <c r="AK33" s="1595">
        <v>0.45879827874540346</v>
      </c>
      <c r="AL33" s="1595">
        <v>0.4553033020838983</v>
      </c>
      <c r="AM33" s="1595">
        <v>0.45344882183437263</v>
      </c>
      <c r="AN33" s="1595">
        <v>0.45204043492013546</v>
      </c>
      <c r="AO33" s="1595">
        <v>0.44939744071261378</v>
      </c>
      <c r="AP33" s="1595">
        <v>0.44820201519263658</v>
      </c>
      <c r="AQ33" s="1595">
        <v>0.44667161821983659</v>
      </c>
      <c r="AR33" s="1595">
        <v>0.44556840402838294</v>
      </c>
      <c r="AS33" s="1595">
        <v>0.44434733059353476</v>
      </c>
      <c r="AT33" s="1595">
        <v>0.44342396397579298</v>
      </c>
      <c r="AU33" s="1595">
        <v>0.44234559225172809</v>
      </c>
      <c r="AV33" s="1595">
        <v>0.44128478904817026</v>
      </c>
      <c r="AW33" s="1595">
        <v>0.44060495809259415</v>
      </c>
      <c r="AX33" s="1595">
        <v>0.43957236712928732</v>
      </c>
      <c r="AY33" s="1595">
        <v>0.43889927482736368</v>
      </c>
      <c r="AZ33" s="1595">
        <v>0.43796068268572391</v>
      </c>
      <c r="BA33" s="1595">
        <v>0.43729548754622516</v>
      </c>
      <c r="BB33" s="1595">
        <v>0.43637013121584678</v>
      </c>
      <c r="BC33" s="1595">
        <v>0.4357036529307598</v>
      </c>
      <c r="BD33" s="1595">
        <v>0.43486573619602553</v>
      </c>
      <c r="BE33" s="1595">
        <v>0.4354536233739984</v>
      </c>
      <c r="BF33" s="1595">
        <v>0.43450937334235895</v>
      </c>
      <c r="BG33" s="1595">
        <v>0.4338840225254999</v>
      </c>
      <c r="BH33" s="1595">
        <v>0.43326953624886366</v>
      </c>
      <c r="BI33" s="1595">
        <v>0.43239160071763549</v>
      </c>
      <c r="BJ33" s="1595">
        <v>0.43181477821260811</v>
      </c>
      <c r="BK33" s="1596">
        <v>0.43126392866647728</v>
      </c>
    </row>
    <row r="34" spans="2:63" s="1581" customFormat="1">
      <c r="B34" s="1590">
        <v>1.2999999999999999E-2</v>
      </c>
      <c r="C34" s="1594">
        <v>0.5227451096567739</v>
      </c>
      <c r="D34" s="1595">
        <v>0.52109122627886784</v>
      </c>
      <c r="E34" s="1595">
        <v>0.51923944173061976</v>
      </c>
      <c r="F34" s="1595">
        <v>0.51734035267312017</v>
      </c>
      <c r="G34" s="1595">
        <v>0.5149678674011815</v>
      </c>
      <c r="H34" s="1595">
        <v>0.51252222519640822</v>
      </c>
      <c r="I34" s="1595">
        <v>0.5111463060381537</v>
      </c>
      <c r="J34" s="1595">
        <v>0.50864800008824884</v>
      </c>
      <c r="K34" s="1595">
        <v>0.50577994620411171</v>
      </c>
      <c r="L34" s="1595">
        <v>0.50320878322314888</v>
      </c>
      <c r="M34" s="1595">
        <v>0.50449441583359589</v>
      </c>
      <c r="N34" s="1595">
        <v>0.50477601240304659</v>
      </c>
      <c r="O34" s="1595">
        <v>0.50502062750978727</v>
      </c>
      <c r="P34" s="1595">
        <v>0.50485651663698417</v>
      </c>
      <c r="Q34" s="1595">
        <v>0.50372126371264969</v>
      </c>
      <c r="R34" s="1595">
        <v>0.50218813989674382</v>
      </c>
      <c r="S34" s="1595">
        <v>0.50032732647816203</v>
      </c>
      <c r="T34" s="1595">
        <v>0.49813252455097368</v>
      </c>
      <c r="U34" s="1595">
        <v>0.49636399108299212</v>
      </c>
      <c r="V34" s="1595">
        <v>0.5066635010109255</v>
      </c>
      <c r="W34" s="1595">
        <v>0.50468332501618995</v>
      </c>
      <c r="X34" s="1595">
        <v>0.50277499967375272</v>
      </c>
      <c r="Y34" s="1595">
        <v>0.50144968463334982</v>
      </c>
      <c r="Z34" s="1595">
        <v>0.49778005749337628</v>
      </c>
      <c r="AA34" s="1595">
        <v>0.49925036526007949</v>
      </c>
      <c r="AB34" s="1595">
        <v>0.49669635874759249</v>
      </c>
      <c r="AC34" s="1595">
        <v>0.49409342275718449</v>
      </c>
      <c r="AD34" s="1595">
        <v>0.48969649934092113</v>
      </c>
      <c r="AE34" s="1595">
        <v>0.49242169898872756</v>
      </c>
      <c r="AF34" s="1595">
        <v>0.49014900207609974</v>
      </c>
      <c r="AG34" s="1595">
        <v>0.48536012177540261</v>
      </c>
      <c r="AH34" s="1595">
        <v>0.48137395660229099</v>
      </c>
      <c r="AI34" s="1595">
        <v>0.478602184432321</v>
      </c>
      <c r="AJ34" s="1595">
        <v>0.48044830150781992</v>
      </c>
      <c r="AK34" s="1595">
        <v>0.47757940798306353</v>
      </c>
      <c r="AL34" s="1595">
        <v>0.4747076273150645</v>
      </c>
      <c r="AM34" s="1595">
        <v>0.47316469470312711</v>
      </c>
      <c r="AN34" s="1595">
        <v>0.47219406687331705</v>
      </c>
      <c r="AO34" s="1595">
        <v>0.46998079876561072</v>
      </c>
      <c r="AP34" s="1595">
        <v>0.46916379881981346</v>
      </c>
      <c r="AQ34" s="1595">
        <v>0.46800199936082049</v>
      </c>
      <c r="AR34" s="1595">
        <v>0.4671501417175421</v>
      </c>
      <c r="AS34" s="1595">
        <v>0.46610879372047048</v>
      </c>
      <c r="AT34" s="1595">
        <v>0.46548297112014853</v>
      </c>
      <c r="AU34" s="1595">
        <v>0.46463141041718159</v>
      </c>
      <c r="AV34" s="1595">
        <v>0.46370483885877617</v>
      </c>
      <c r="AW34" s="1595">
        <v>0.46305991911645544</v>
      </c>
      <c r="AX34" s="1595">
        <v>0.46209973136446247</v>
      </c>
      <c r="AY34" s="1595">
        <v>0.46151475847051276</v>
      </c>
      <c r="AZ34" s="1595">
        <v>0.46060202460347954</v>
      </c>
      <c r="BA34" s="1595">
        <v>0.45997090149376874</v>
      </c>
      <c r="BB34" s="1595">
        <v>0.45912539660527096</v>
      </c>
      <c r="BC34" s="1595">
        <v>0.45844357007393366</v>
      </c>
      <c r="BD34" s="1595">
        <v>0.45764513663871342</v>
      </c>
      <c r="BE34" s="1595">
        <v>0.45811634026738957</v>
      </c>
      <c r="BF34" s="1595">
        <v>0.45725872751184388</v>
      </c>
      <c r="BG34" s="1595">
        <v>0.45664008940689682</v>
      </c>
      <c r="BH34" s="1595">
        <v>0.45596645627574062</v>
      </c>
      <c r="BI34" s="1595">
        <v>0.45507868369357585</v>
      </c>
      <c r="BJ34" s="1595">
        <v>0.45450499611300232</v>
      </c>
      <c r="BK34" s="1596">
        <v>0.45398772359735373</v>
      </c>
    </row>
    <row r="35" spans="2:63" s="1581" customFormat="1" ht="15.75" thickBot="1">
      <c r="B35" s="1597">
        <v>0.01</v>
      </c>
      <c r="C35" s="1598">
        <v>0.52279404255649453</v>
      </c>
      <c r="D35" s="1599">
        <v>0.52119992556389838</v>
      </c>
      <c r="E35" s="1599">
        <v>0.51943561500269197</v>
      </c>
      <c r="F35" s="1599">
        <v>0.5176493169677342</v>
      </c>
      <c r="G35" s="1599">
        <v>0.51543939548575446</v>
      </c>
      <c r="H35" s="1599">
        <v>0.5132035146992534</v>
      </c>
      <c r="I35" s="1599">
        <v>0.51209207499552467</v>
      </c>
      <c r="J35" s="1599">
        <v>0.50991248044496895</v>
      </c>
      <c r="K35" s="1599">
        <v>0.50741690095394432</v>
      </c>
      <c r="L35" s="1599">
        <v>0.50524439464645687</v>
      </c>
      <c r="M35" s="1599">
        <v>0.50702855672726632</v>
      </c>
      <c r="N35" s="1599">
        <v>0.5078293471666927</v>
      </c>
      <c r="O35" s="1599">
        <v>0.50868565598257431</v>
      </c>
      <c r="P35" s="1599">
        <v>0.50919293157071122</v>
      </c>
      <c r="Q35" s="1599">
        <v>0.50882267009143589</v>
      </c>
      <c r="R35" s="1599">
        <v>0.50807627764826258</v>
      </c>
      <c r="S35" s="1599">
        <v>0.50710221800408117</v>
      </c>
      <c r="T35" s="1599">
        <v>0.50584836007831524</v>
      </c>
      <c r="U35" s="1599">
        <v>0.50508487401016744</v>
      </c>
      <c r="V35" s="1599">
        <v>0.51667830089437405</v>
      </c>
      <c r="W35" s="1599">
        <v>0.51583031761718667</v>
      </c>
      <c r="X35" s="1599">
        <v>0.51524853642776536</v>
      </c>
      <c r="Y35" s="1599">
        <v>0.51535249015481677</v>
      </c>
      <c r="Z35" s="1599">
        <v>0.51312396848127517</v>
      </c>
      <c r="AA35" s="1599">
        <v>0.51644505980322863</v>
      </c>
      <c r="AB35" s="1599">
        <v>0.51531801775390462</v>
      </c>
      <c r="AC35" s="1599">
        <v>0.51400519554155577</v>
      </c>
      <c r="AD35" s="1599">
        <v>0.51124515309345275</v>
      </c>
      <c r="AE35" s="1599">
        <v>0.5156199923940713</v>
      </c>
      <c r="AF35" s="1599">
        <v>0.51457361049554529</v>
      </c>
      <c r="AG35" s="1599">
        <v>0.51129011257329315</v>
      </c>
      <c r="AH35" s="1599">
        <v>0.50863483244987862</v>
      </c>
      <c r="AI35" s="1599">
        <v>0.50689411061300538</v>
      </c>
      <c r="AJ35" s="1599">
        <v>0.50951876555203768</v>
      </c>
      <c r="AK35" s="1599">
        <v>0.50755755284347337</v>
      </c>
      <c r="AL35" s="1599">
        <v>0.50565465047317915</v>
      </c>
      <c r="AM35" s="1599">
        <v>0.50483573331725795</v>
      </c>
      <c r="AN35" s="1599">
        <v>0.50458897747268872</v>
      </c>
      <c r="AO35" s="1599">
        <v>0.50328741997145754</v>
      </c>
      <c r="AP35" s="1599">
        <v>0.50302243166138638</v>
      </c>
      <c r="AQ35" s="1599">
        <v>0.50239816820361416</v>
      </c>
      <c r="AR35" s="1599">
        <v>0.50194399024959169</v>
      </c>
      <c r="AS35" s="1599">
        <v>0.50136709346903707</v>
      </c>
      <c r="AT35" s="1599">
        <v>0.50108205580366305</v>
      </c>
      <c r="AU35" s="1599">
        <v>0.50051092504510741</v>
      </c>
      <c r="AV35" s="1599">
        <v>0.49976098454885176</v>
      </c>
      <c r="AW35" s="1599">
        <v>0.49929404283517975</v>
      </c>
      <c r="AX35" s="1599">
        <v>0.49869188088876354</v>
      </c>
      <c r="AY35" s="1599">
        <v>0.49811527255044746</v>
      </c>
      <c r="AZ35" s="1599">
        <v>0.49739337337864686</v>
      </c>
      <c r="BA35" s="1599">
        <v>0.49671805698385157</v>
      </c>
      <c r="BB35" s="1599">
        <v>0.49590513780545176</v>
      </c>
      <c r="BC35" s="1599">
        <v>0.49536364360314378</v>
      </c>
      <c r="BD35" s="1599">
        <v>0.49456221220458446</v>
      </c>
      <c r="BE35" s="1599">
        <v>0.49491118448194898</v>
      </c>
      <c r="BF35" s="1599">
        <v>0.49411956063036777</v>
      </c>
      <c r="BG35" s="1599">
        <v>0.49346453632571413</v>
      </c>
      <c r="BH35" s="1599">
        <v>0.49278464298236463</v>
      </c>
      <c r="BI35" s="1599">
        <v>0.49207593353569962</v>
      </c>
      <c r="BJ35" s="1599">
        <v>0.49147534546745203</v>
      </c>
      <c r="BK35" s="1600">
        <v>0.49097720533203387</v>
      </c>
    </row>
    <row r="36" spans="2:63" ht="15.75" thickBot="1">
      <c r="B36" s="1612"/>
      <c r="C36" s="1613"/>
      <c r="D36" s="1613"/>
      <c r="E36" s="1613"/>
      <c r="F36" s="1613"/>
      <c r="G36" s="1613"/>
      <c r="H36" s="1613"/>
      <c r="I36" s="1613"/>
      <c r="J36" s="1613"/>
      <c r="K36" s="1613"/>
      <c r="L36" s="1613"/>
      <c r="M36" s="1613"/>
      <c r="N36" s="1613"/>
      <c r="O36" s="1613"/>
      <c r="P36" s="1613"/>
      <c r="Q36" s="1613"/>
      <c r="R36" s="1613"/>
      <c r="S36" s="1613"/>
      <c r="T36" s="1613"/>
      <c r="U36" s="1613"/>
      <c r="V36" s="1613"/>
      <c r="W36" s="1613"/>
      <c r="X36" s="1613"/>
      <c r="Y36" s="1613"/>
      <c r="Z36" s="1613"/>
      <c r="AA36" s="1613"/>
      <c r="AB36" s="1613"/>
      <c r="AC36" s="1613"/>
      <c r="AD36" s="1613"/>
      <c r="AE36" s="1613"/>
      <c r="AF36" s="1613"/>
      <c r="AG36" s="1613"/>
      <c r="AH36" s="1613"/>
      <c r="AI36" s="1613"/>
      <c r="AJ36" s="1613"/>
      <c r="AK36" s="1613"/>
      <c r="AL36" s="1613"/>
      <c r="AM36" s="1613"/>
      <c r="AN36" s="1613"/>
      <c r="AO36" s="1613"/>
      <c r="AP36" s="1613"/>
      <c r="AQ36" s="1613"/>
      <c r="AR36" s="1613"/>
      <c r="AS36" s="1613"/>
      <c r="AT36" s="1613"/>
      <c r="AU36" s="1613"/>
      <c r="AV36" s="1613"/>
      <c r="AW36" s="1613"/>
      <c r="AX36" s="1613"/>
      <c r="AY36" s="1613"/>
      <c r="AZ36" s="1613"/>
      <c r="BA36" s="1613"/>
      <c r="BB36" s="1613"/>
      <c r="BC36" s="1613"/>
      <c r="BD36" s="1613"/>
      <c r="BE36" s="1613"/>
      <c r="BF36" s="1613"/>
      <c r="BG36" s="1613"/>
      <c r="BH36" s="1613"/>
      <c r="BI36" s="1613"/>
      <c r="BJ36" s="1613"/>
      <c r="BK36" s="1613"/>
    </row>
    <row r="37" spans="2:63" s="1581" customFormat="1" ht="15.75" thickBot="1">
      <c r="B37" s="1608" t="s">
        <v>162</v>
      </c>
      <c r="C37" s="1587">
        <v>1940</v>
      </c>
      <c r="D37" s="1588">
        <v>1941</v>
      </c>
      <c r="E37" s="1588">
        <v>1942</v>
      </c>
      <c r="F37" s="1588">
        <v>1943</v>
      </c>
      <c r="G37" s="1588">
        <v>1944</v>
      </c>
      <c r="H37" s="1588">
        <v>1945</v>
      </c>
      <c r="I37" s="1588">
        <v>1946</v>
      </c>
      <c r="J37" s="1588">
        <v>1947</v>
      </c>
      <c r="K37" s="1588">
        <v>1948</v>
      </c>
      <c r="L37" s="1588">
        <v>1949</v>
      </c>
      <c r="M37" s="1588">
        <v>1950</v>
      </c>
      <c r="N37" s="1588">
        <v>1951</v>
      </c>
      <c r="O37" s="1588">
        <v>1952</v>
      </c>
      <c r="P37" s="1588">
        <v>1953</v>
      </c>
      <c r="Q37" s="1588">
        <v>1954</v>
      </c>
      <c r="R37" s="1588">
        <v>1955</v>
      </c>
      <c r="S37" s="1588">
        <v>1956</v>
      </c>
      <c r="T37" s="1588">
        <v>1957</v>
      </c>
      <c r="U37" s="1588">
        <v>1958</v>
      </c>
      <c r="V37" s="1588">
        <v>1959</v>
      </c>
      <c r="W37" s="1588">
        <v>1960</v>
      </c>
      <c r="X37" s="1588">
        <v>1961</v>
      </c>
      <c r="Y37" s="1588">
        <v>1962</v>
      </c>
      <c r="Z37" s="1588">
        <v>1963</v>
      </c>
      <c r="AA37" s="1588">
        <v>1964</v>
      </c>
      <c r="AB37" s="1588">
        <v>1965</v>
      </c>
      <c r="AC37" s="1588">
        <v>1966</v>
      </c>
      <c r="AD37" s="1588">
        <v>1967</v>
      </c>
      <c r="AE37" s="1588">
        <v>1968</v>
      </c>
      <c r="AF37" s="1588">
        <v>1969</v>
      </c>
      <c r="AG37" s="1588">
        <v>1970</v>
      </c>
      <c r="AH37" s="1588">
        <v>1971</v>
      </c>
      <c r="AI37" s="1588">
        <v>1972</v>
      </c>
      <c r="AJ37" s="1588">
        <v>1973</v>
      </c>
      <c r="AK37" s="1588">
        <v>1974</v>
      </c>
      <c r="AL37" s="1588">
        <v>1975</v>
      </c>
      <c r="AM37" s="1588">
        <v>1976</v>
      </c>
      <c r="AN37" s="1588">
        <v>1977</v>
      </c>
      <c r="AO37" s="1588">
        <v>1978</v>
      </c>
      <c r="AP37" s="1588">
        <v>1979</v>
      </c>
      <c r="AQ37" s="1588">
        <v>1980</v>
      </c>
      <c r="AR37" s="1588">
        <v>1981</v>
      </c>
      <c r="AS37" s="1588">
        <v>1982</v>
      </c>
      <c r="AT37" s="1588">
        <v>1983</v>
      </c>
      <c r="AU37" s="1588">
        <v>1984</v>
      </c>
      <c r="AV37" s="1588">
        <v>1985</v>
      </c>
      <c r="AW37" s="1588">
        <v>1986</v>
      </c>
      <c r="AX37" s="1588">
        <v>1987</v>
      </c>
      <c r="AY37" s="1588">
        <v>1988</v>
      </c>
      <c r="AZ37" s="1588">
        <v>1989</v>
      </c>
      <c r="BA37" s="1588">
        <v>1990</v>
      </c>
      <c r="BB37" s="1588">
        <v>1991</v>
      </c>
      <c r="BC37" s="1588">
        <v>1992</v>
      </c>
      <c r="BD37" s="1588">
        <v>1993</v>
      </c>
      <c r="BE37" s="1588">
        <v>1994</v>
      </c>
      <c r="BF37" s="1588">
        <v>1995</v>
      </c>
      <c r="BG37" s="1588">
        <v>1996</v>
      </c>
      <c r="BH37" s="1588">
        <v>1997</v>
      </c>
      <c r="BI37" s="1588">
        <v>1998</v>
      </c>
      <c r="BJ37" s="1588">
        <v>1999</v>
      </c>
      <c r="BK37" s="1589">
        <v>2000</v>
      </c>
    </row>
    <row r="38" spans="2:63" s="1581" customFormat="1">
      <c r="B38" s="1590">
        <v>1.7999999999999999E-2</v>
      </c>
      <c r="C38" s="1591">
        <v>0.2199523981801299</v>
      </c>
      <c r="D38" s="1592">
        <v>0.22094564300937128</v>
      </c>
      <c r="E38" s="1592">
        <v>0.22176043213266308</v>
      </c>
      <c r="F38" s="1592">
        <v>0.22229587133542159</v>
      </c>
      <c r="G38" s="1592">
        <v>0.22218032999632295</v>
      </c>
      <c r="H38" s="1592">
        <v>0.22106129687380907</v>
      </c>
      <c r="I38" s="1592">
        <v>0.21994327051814755</v>
      </c>
      <c r="J38" s="1592">
        <v>0.21858418613744743</v>
      </c>
      <c r="K38" s="1592">
        <v>0.21706821040103882</v>
      </c>
      <c r="L38" s="1592">
        <v>0.21559408876758432</v>
      </c>
      <c r="M38" s="1592">
        <v>0.21383711662137686</v>
      </c>
      <c r="N38" s="1592">
        <v>0.21203244663224152</v>
      </c>
      <c r="O38" s="1592">
        <v>0.20994858587353982</v>
      </c>
      <c r="P38" s="1592">
        <v>0.20761166361637418</v>
      </c>
      <c r="Q38" s="1592">
        <v>0.20513987452489599</v>
      </c>
      <c r="R38" s="1592">
        <v>0.20282132717412926</v>
      </c>
      <c r="S38" s="1592">
        <v>0.20056100917443628</v>
      </c>
      <c r="T38" s="1592">
        <v>0.19819665182975282</v>
      </c>
      <c r="U38" s="1592">
        <v>0.19570871279596247</v>
      </c>
      <c r="V38" s="1592">
        <v>0.19099732888934681</v>
      </c>
      <c r="W38" s="1592">
        <v>0.18774147308585765</v>
      </c>
      <c r="X38" s="1592">
        <v>0.18599381383332156</v>
      </c>
      <c r="Y38" s="1592">
        <v>0.18517640487221182</v>
      </c>
      <c r="Z38" s="1592">
        <v>0.1838556344886948</v>
      </c>
      <c r="AA38" s="1592">
        <v>0.18327595733781951</v>
      </c>
      <c r="AB38" s="1592">
        <v>0.1806794212296246</v>
      </c>
      <c r="AC38" s="1592">
        <v>0.17810107574487152</v>
      </c>
      <c r="AD38" s="1592">
        <v>0.17757262815584485</v>
      </c>
      <c r="AE38" s="1592">
        <v>0.17604216429767697</v>
      </c>
      <c r="AF38" s="1592">
        <v>0.17391824705105724</v>
      </c>
      <c r="AG38" s="1592">
        <v>0.17331830436476414</v>
      </c>
      <c r="AH38" s="1592">
        <v>0.17165311843233116</v>
      </c>
      <c r="AI38" s="1592">
        <v>0.16916490156036815</v>
      </c>
      <c r="AJ38" s="1592">
        <v>0.16751889084913144</v>
      </c>
      <c r="AK38" s="1592">
        <v>0.16511746334018287</v>
      </c>
      <c r="AL38" s="1592">
        <v>0.16403616970813797</v>
      </c>
      <c r="AM38" s="1592">
        <v>0.16224773299591019</v>
      </c>
      <c r="AN38" s="1592">
        <v>0.16058445299109472</v>
      </c>
      <c r="AO38" s="1592">
        <v>0.15971485908579863</v>
      </c>
      <c r="AP38" s="1592">
        <v>0.15827466386504063</v>
      </c>
      <c r="AQ38" s="1592">
        <v>0.15689896795224023</v>
      </c>
      <c r="AR38" s="1592">
        <v>0.15563152680156089</v>
      </c>
      <c r="AS38" s="1592">
        <v>0.1543242026328486</v>
      </c>
      <c r="AT38" s="1592">
        <v>0.15311259046357129</v>
      </c>
      <c r="AU38" s="1592">
        <v>0.15187568250459726</v>
      </c>
      <c r="AV38" s="1592">
        <v>0.15068767913571521</v>
      </c>
      <c r="AW38" s="1592">
        <v>0.14961917028240546</v>
      </c>
      <c r="AX38" s="1592">
        <v>0.14856500550009311</v>
      </c>
      <c r="AY38" s="1592">
        <v>0.14761570922802522</v>
      </c>
      <c r="AZ38" s="1592">
        <v>0.1466548653257497</v>
      </c>
      <c r="BA38" s="1592">
        <v>0.14579825061629478</v>
      </c>
      <c r="BB38" s="1592">
        <v>0.14492381341278124</v>
      </c>
      <c r="BC38" s="1592">
        <v>0.14415859548537632</v>
      </c>
      <c r="BD38" s="1592">
        <v>0.14337274389780388</v>
      </c>
      <c r="BE38" s="1592">
        <v>0.1418835035224893</v>
      </c>
      <c r="BF38" s="1592">
        <v>0.14117130242821335</v>
      </c>
      <c r="BG38" s="1592">
        <v>0.14054571417609593</v>
      </c>
      <c r="BH38" s="1592">
        <v>0.13999489479269733</v>
      </c>
      <c r="BI38" s="1592">
        <v>0.13944653378262536</v>
      </c>
      <c r="BJ38" s="1592">
        <v>0.13901673385161747</v>
      </c>
      <c r="BK38" s="1593">
        <v>0.13863628647559464</v>
      </c>
    </row>
    <row r="39" spans="2:63" s="1581" customFormat="1">
      <c r="B39" s="1590">
        <v>1.4999999999999999E-2</v>
      </c>
      <c r="C39" s="1594">
        <v>0.21997018811030658</v>
      </c>
      <c r="D39" s="1595">
        <v>0.22098003100970262</v>
      </c>
      <c r="E39" s="1595">
        <v>0.22181496988969421</v>
      </c>
      <c r="F39" s="1595">
        <v>0.22237353797521417</v>
      </c>
      <c r="G39" s="1595">
        <v>0.22228742747999025</v>
      </c>
      <c r="H39" s="1595">
        <v>0.22120071400590949</v>
      </c>
      <c r="I39" s="1595">
        <v>0.22012014582792561</v>
      </c>
      <c r="J39" s="1595">
        <v>0.21879864025411394</v>
      </c>
      <c r="K39" s="1595">
        <v>0.21732066473995648</v>
      </c>
      <c r="L39" s="1595">
        <v>0.21588261877447468</v>
      </c>
      <c r="M39" s="1595">
        <v>0.21416384701616464</v>
      </c>
      <c r="N39" s="1595">
        <v>0.21239418427833914</v>
      </c>
      <c r="O39" s="1595">
        <v>0.21034677329324469</v>
      </c>
      <c r="P39" s="1595">
        <v>0.20804701312545879</v>
      </c>
      <c r="Q39" s="1595">
        <v>0.20560815849136124</v>
      </c>
      <c r="R39" s="1595">
        <v>0.20332636740807611</v>
      </c>
      <c r="S39" s="1595">
        <v>0.20110279554675187</v>
      </c>
      <c r="T39" s="1595">
        <v>0.19877422270236039</v>
      </c>
      <c r="U39" s="1595">
        <v>0.19632109698618927</v>
      </c>
      <c r="V39" s="1595">
        <v>0.19164253904778225</v>
      </c>
      <c r="W39" s="1595">
        <v>0.18841471879577121</v>
      </c>
      <c r="X39" s="1595">
        <v>0.18670610809883678</v>
      </c>
      <c r="Y39" s="1595">
        <v>0.18593321080806019</v>
      </c>
      <c r="Z39" s="1595">
        <v>0.18465110791683892</v>
      </c>
      <c r="AA39" s="1595">
        <v>0.18399348051994971</v>
      </c>
      <c r="AB39" s="1595">
        <v>0.18135550885825655</v>
      </c>
      <c r="AC39" s="1595">
        <v>0.17872847742127976</v>
      </c>
      <c r="AD39" s="1595">
        <v>0.17815949875392995</v>
      </c>
      <c r="AE39" s="1595">
        <v>0.17654433771978076</v>
      </c>
      <c r="AF39" s="1595">
        <v>0.1743807974890792</v>
      </c>
      <c r="AG39" s="1595">
        <v>0.17374679980405369</v>
      </c>
      <c r="AH39" s="1595">
        <v>0.17202917769906251</v>
      </c>
      <c r="AI39" s="1595">
        <v>0.16952342238781876</v>
      </c>
      <c r="AJ39" s="1595">
        <v>0.16787468349805776</v>
      </c>
      <c r="AK39" s="1595">
        <v>0.16546414270218582</v>
      </c>
      <c r="AL39" s="1595">
        <v>0.16437216573443106</v>
      </c>
      <c r="AM39" s="1595">
        <v>0.16256973922573764</v>
      </c>
      <c r="AN39" s="1595">
        <v>0.16090075405171378</v>
      </c>
      <c r="AO39" s="1595">
        <v>0.16001673674566846</v>
      </c>
      <c r="AP39" s="1595">
        <v>0.15857045315030061</v>
      </c>
      <c r="AQ39" s="1595">
        <v>0.15718176355475369</v>
      </c>
      <c r="AR39" s="1595">
        <v>0.15590222910247284</v>
      </c>
      <c r="AS39" s="1595">
        <v>0.15458895698402844</v>
      </c>
      <c r="AT39" s="1595">
        <v>0.15337237906247866</v>
      </c>
      <c r="AU39" s="1595">
        <v>0.15214306787781079</v>
      </c>
      <c r="AV39" s="1595">
        <v>0.15095350559547713</v>
      </c>
      <c r="AW39" s="1595">
        <v>0.14988875406535762</v>
      </c>
      <c r="AX39" s="1595">
        <v>0.14882911844130758</v>
      </c>
      <c r="AY39" s="1595">
        <v>0.14787051699057033</v>
      </c>
      <c r="AZ39" s="1595">
        <v>0.14692304707238926</v>
      </c>
      <c r="BA39" s="1595">
        <v>0.14606067292096869</v>
      </c>
      <c r="BB39" s="1595">
        <v>0.14518213528434398</v>
      </c>
      <c r="BC39" s="1595">
        <v>0.14441677889269672</v>
      </c>
      <c r="BD39" s="1595">
        <v>0.14362969696931227</v>
      </c>
      <c r="BE39" s="1595">
        <v>0.14213631740330701</v>
      </c>
      <c r="BF39" s="1595">
        <v>0.14141946258397847</v>
      </c>
      <c r="BG39" s="1595">
        <v>0.140792248083454</v>
      </c>
      <c r="BH39" s="1595">
        <v>0.14023699143469565</v>
      </c>
      <c r="BI39" s="1595">
        <v>0.13968609747710339</v>
      </c>
      <c r="BJ39" s="1595">
        <v>0.1392578356129317</v>
      </c>
      <c r="BK39" s="1596">
        <v>0.1388769189702454</v>
      </c>
    </row>
    <row r="40" spans="2:63" s="1581" customFormat="1">
      <c r="B40" s="1590">
        <v>1.2999999999999999E-2</v>
      </c>
      <c r="C40" s="1594">
        <v>0.21998354290259989</v>
      </c>
      <c r="D40" s="1595">
        <v>0.22100273251133579</v>
      </c>
      <c r="E40" s="1595">
        <v>0.22185253018115311</v>
      </c>
      <c r="F40" s="1595">
        <v>0.22242471997711702</v>
      </c>
      <c r="G40" s="1595">
        <v>0.22235907762064944</v>
      </c>
      <c r="H40" s="1595">
        <v>0.22129632304631519</v>
      </c>
      <c r="I40" s="1595">
        <v>0.22024046460934835</v>
      </c>
      <c r="J40" s="1595">
        <v>0.2189470946714577</v>
      </c>
      <c r="K40" s="1595">
        <v>0.21749683697662775</v>
      </c>
      <c r="L40" s="1595">
        <v>0.21608406053627455</v>
      </c>
      <c r="M40" s="1595">
        <v>0.2143920473950732</v>
      </c>
      <c r="N40" s="1595">
        <v>0.21264856834190771</v>
      </c>
      <c r="O40" s="1595">
        <v>0.21062650756473658</v>
      </c>
      <c r="P40" s="1595">
        <v>0.20835052976385232</v>
      </c>
      <c r="Q40" s="1595">
        <v>0.20593422057409311</v>
      </c>
      <c r="R40" s="1595">
        <v>0.20367491529492487</v>
      </c>
      <c r="S40" s="1595">
        <v>0.20147574284410091</v>
      </c>
      <c r="T40" s="1595">
        <v>0.19916800129086298</v>
      </c>
      <c r="U40" s="1595">
        <v>0.19673485025234771</v>
      </c>
      <c r="V40" s="1595">
        <v>0.19207648846138289</v>
      </c>
      <c r="W40" s="1595">
        <v>0.18886306455465193</v>
      </c>
      <c r="X40" s="1595">
        <v>0.1871767468049011</v>
      </c>
      <c r="Y40" s="1595">
        <v>0.18642764010431567</v>
      </c>
      <c r="Z40" s="1595">
        <v>0.18516800432066996</v>
      </c>
      <c r="AA40" s="1595">
        <v>0.1844636639786007</v>
      </c>
      <c r="AB40" s="1595">
        <v>0.18178703181775729</v>
      </c>
      <c r="AC40" s="1595">
        <v>0.17912058522176338</v>
      </c>
      <c r="AD40" s="1595">
        <v>0.17852133130082115</v>
      </c>
      <c r="AE40" s="1595">
        <v>0.17682793255049906</v>
      </c>
      <c r="AF40" s="1595">
        <v>0.17460991280158314</v>
      </c>
      <c r="AG40" s="1595">
        <v>0.17392043765875256</v>
      </c>
      <c r="AH40" s="1595">
        <v>0.17214918196358875</v>
      </c>
      <c r="AI40" s="1595">
        <v>0.1696431305555561</v>
      </c>
      <c r="AJ40" s="1595">
        <v>0.16796662591749248</v>
      </c>
      <c r="AK40" s="1595">
        <v>0.16553399087904133</v>
      </c>
      <c r="AL40" s="1595">
        <v>0.16443736084159569</v>
      </c>
      <c r="AM40" s="1595">
        <v>0.16262975248842973</v>
      </c>
      <c r="AN40" s="1595">
        <v>0.16096112875127047</v>
      </c>
      <c r="AO40" s="1595">
        <v>0.16007301526225462</v>
      </c>
      <c r="AP40" s="1595">
        <v>0.1586044713225295</v>
      </c>
      <c r="AQ40" s="1595">
        <v>0.15721538213363023</v>
      </c>
      <c r="AR40" s="1595">
        <v>0.1559373523303888</v>
      </c>
      <c r="AS40" s="1595">
        <v>0.15462107625800076</v>
      </c>
      <c r="AT40" s="1595">
        <v>0.15340278970011567</v>
      </c>
      <c r="AU40" s="1595">
        <v>0.15215676790993676</v>
      </c>
      <c r="AV40" s="1595">
        <v>0.150964313474752</v>
      </c>
      <c r="AW40" s="1595">
        <v>0.1498825122193882</v>
      </c>
      <c r="AX40" s="1595">
        <v>0.14881962871762552</v>
      </c>
      <c r="AY40" s="1595">
        <v>0.14786143695540033</v>
      </c>
      <c r="AZ40" s="1595">
        <v>0.14689439653723121</v>
      </c>
      <c r="BA40" s="1595">
        <v>0.14602996035773619</v>
      </c>
      <c r="BB40" s="1595">
        <v>0.14515095807896958</v>
      </c>
      <c r="BC40" s="1595">
        <v>0.14438317933537137</v>
      </c>
      <c r="BD40" s="1595">
        <v>0.14359506158434143</v>
      </c>
      <c r="BE40" s="1595">
        <v>0.14210216257700906</v>
      </c>
      <c r="BF40" s="1595">
        <v>0.14138533986008917</v>
      </c>
      <c r="BG40" s="1595">
        <v>0.14075785052138862</v>
      </c>
      <c r="BH40" s="1595">
        <v>0.14020185599121199</v>
      </c>
      <c r="BI40" s="1595">
        <v>0.13965036225206476</v>
      </c>
      <c r="BJ40" s="1595">
        <v>0.13922083426399037</v>
      </c>
      <c r="BK40" s="1596">
        <v>0.13883965115439659</v>
      </c>
    </row>
    <row r="41" spans="2:63" s="1581" customFormat="1" ht="15.75" thickBot="1">
      <c r="B41" s="1597">
        <v>0.01</v>
      </c>
      <c r="C41" s="1598">
        <v>0.22000137447537346</v>
      </c>
      <c r="D41" s="1599">
        <v>0.22103519786409426</v>
      </c>
      <c r="E41" s="1599">
        <v>0.22190725565549732</v>
      </c>
      <c r="F41" s="1599">
        <v>0.22250443966262315</v>
      </c>
      <c r="G41" s="1599">
        <v>0.22246744713303523</v>
      </c>
      <c r="H41" s="1599">
        <v>0.22143823372474988</v>
      </c>
      <c r="I41" s="1599">
        <v>0.2204189188912519</v>
      </c>
      <c r="J41" s="1599">
        <v>0.21916767739188681</v>
      </c>
      <c r="K41" s="1599">
        <v>0.21775990016953259</v>
      </c>
      <c r="L41" s="1599">
        <v>0.21638627053769488</v>
      </c>
      <c r="M41" s="1599">
        <v>0.21473523201516984</v>
      </c>
      <c r="N41" s="1599">
        <v>0.2130267419991623</v>
      </c>
      <c r="O41" s="1599">
        <v>0.21104501089714955</v>
      </c>
      <c r="P41" s="1599">
        <v>0.20880827127331522</v>
      </c>
      <c r="Q41" s="1599">
        <v>0.20642642583056797</v>
      </c>
      <c r="R41" s="1599">
        <v>0.20420611849382528</v>
      </c>
      <c r="S41" s="1599">
        <v>0.20204316263718386</v>
      </c>
      <c r="T41" s="1599">
        <v>0.19977145624837278</v>
      </c>
      <c r="U41" s="1599">
        <v>0.19737417721766723</v>
      </c>
      <c r="V41" s="1599">
        <v>0.19274922088110263</v>
      </c>
      <c r="W41" s="1599">
        <v>0.18956326329015191</v>
      </c>
      <c r="X41" s="1599">
        <v>0.1879183529867377</v>
      </c>
      <c r="Y41" s="1599">
        <v>0.18721536309209963</v>
      </c>
      <c r="Z41" s="1599">
        <v>0.18599605156429633</v>
      </c>
      <c r="AA41" s="1599">
        <v>0.1852290369901094</v>
      </c>
      <c r="AB41" s="1599">
        <v>0.18252506065028984</v>
      </c>
      <c r="AC41" s="1599">
        <v>0.17982069001875545</v>
      </c>
      <c r="AD41" s="1599">
        <v>0.17918007417090198</v>
      </c>
      <c r="AE41" s="1599">
        <v>0.17740964166137543</v>
      </c>
      <c r="AF41" s="1599">
        <v>0.17514527363137952</v>
      </c>
      <c r="AG41" s="1599">
        <v>0.17439699476901513</v>
      </c>
      <c r="AH41" s="1599">
        <v>0.17256365723919712</v>
      </c>
      <c r="AI41" s="1599">
        <v>0.17003981436221721</v>
      </c>
      <c r="AJ41" s="1599">
        <v>0.16835232138220876</v>
      </c>
      <c r="AK41" s="1599">
        <v>0.16592602575271398</v>
      </c>
      <c r="AL41" s="1599">
        <v>0.16482405764182781</v>
      </c>
      <c r="AM41" s="1599">
        <v>0.16300940156294855</v>
      </c>
      <c r="AN41" s="1599">
        <v>0.16133365573806394</v>
      </c>
      <c r="AO41" s="1599">
        <v>0.16044088514783036</v>
      </c>
      <c r="AP41" s="1599">
        <v>0.15898222258359526</v>
      </c>
      <c r="AQ41" s="1599">
        <v>0.1575814188323803</v>
      </c>
      <c r="AR41" s="1599">
        <v>0.15631102343915121</v>
      </c>
      <c r="AS41" s="1599">
        <v>0.15499039221128483</v>
      </c>
      <c r="AT41" s="1599">
        <v>0.15377099912181</v>
      </c>
      <c r="AU41" s="1599">
        <v>0.15251747299617416</v>
      </c>
      <c r="AV41" s="1599">
        <v>0.15131543710751238</v>
      </c>
      <c r="AW41" s="1599">
        <v>0.15022873294718214</v>
      </c>
      <c r="AX41" s="1599">
        <v>0.14916254551893726</v>
      </c>
      <c r="AY41" s="1599">
        <v>0.14820152168055092</v>
      </c>
      <c r="AZ41" s="1599">
        <v>0.14722981469189855</v>
      </c>
      <c r="BA41" s="1599">
        <v>0.14636696196163049</v>
      </c>
      <c r="BB41" s="1599">
        <v>0.14548241788781158</v>
      </c>
      <c r="BC41" s="1599">
        <v>0.14471388216084888</v>
      </c>
      <c r="BD41" s="1599">
        <v>0.14392006320045775</v>
      </c>
      <c r="BE41" s="1599">
        <v>0.14242057125512525</v>
      </c>
      <c r="BF41" s="1599">
        <v>0.14169831999888785</v>
      </c>
      <c r="BG41" s="1599">
        <v>0.14106910911194762</v>
      </c>
      <c r="BH41" s="1599">
        <v>0.14051361754370847</v>
      </c>
      <c r="BI41" s="1599">
        <v>0.13995872947642618</v>
      </c>
      <c r="BJ41" s="1599">
        <v>0.13952361194377527</v>
      </c>
      <c r="BK41" s="1600">
        <v>0.13914112856675104</v>
      </c>
    </row>
    <row r="42" spans="2:63">
      <c r="BB42" s="1614"/>
      <c r="BC42" s="1614"/>
      <c r="BD42" s="1614"/>
      <c r="BE42" s="1614"/>
      <c r="BF42" s="1614"/>
      <c r="BG42" s="1614"/>
      <c r="BH42" s="1614"/>
      <c r="BI42" s="1614"/>
      <c r="BJ42" s="1614"/>
      <c r="BK42" s="1614"/>
    </row>
    <row r="43" spans="2:63">
      <c r="BB43" s="1614"/>
      <c r="BC43" s="1614"/>
      <c r="BD43" s="1614"/>
      <c r="BE43" s="1614"/>
      <c r="BF43" s="1614"/>
      <c r="BG43" s="1614"/>
      <c r="BH43" s="1614"/>
      <c r="BI43" s="1614"/>
      <c r="BJ43" s="1614"/>
      <c r="BK43" s="1614"/>
    </row>
    <row r="44" spans="2:63">
      <c r="C44" s="1618"/>
      <c r="D44" s="1618"/>
      <c r="E44" s="1618"/>
      <c r="F44" s="1618"/>
      <c r="G44" s="1618"/>
      <c r="H44" s="1618"/>
      <c r="I44" s="1618"/>
      <c r="J44" s="1618"/>
      <c r="K44" s="1618"/>
      <c r="L44" s="1618"/>
      <c r="M44" s="1618"/>
      <c r="N44" s="1618"/>
      <c r="O44" s="1618"/>
      <c r="P44" s="1618"/>
      <c r="Q44" s="1618"/>
      <c r="R44" s="1618"/>
      <c r="S44" s="1618"/>
      <c r="T44" s="1618"/>
      <c r="U44" s="1618"/>
      <c r="V44" s="1618"/>
      <c r="W44" s="1618"/>
      <c r="X44" s="1618"/>
      <c r="Y44" s="1618"/>
      <c r="Z44" s="1618"/>
      <c r="AA44" s="1618"/>
      <c r="AB44" s="1618"/>
      <c r="AC44" s="1618"/>
      <c r="AD44" s="1618"/>
      <c r="AE44" s="1618"/>
      <c r="AF44" s="1618"/>
      <c r="AG44" s="1618"/>
      <c r="AH44" s="1618"/>
      <c r="AI44" s="1618"/>
      <c r="AJ44" s="1618"/>
      <c r="AK44" s="1618"/>
      <c r="AL44" s="1618"/>
      <c r="AM44" s="1618"/>
      <c r="AN44" s="1618"/>
      <c r="AO44" s="1618"/>
      <c r="AP44" s="1618"/>
      <c r="AQ44" s="1618"/>
      <c r="AR44" s="1618"/>
      <c r="AS44" s="1618"/>
      <c r="AT44" s="1610"/>
      <c r="AU44" s="1610"/>
      <c r="AV44" s="1610"/>
      <c r="AW44" s="1610"/>
      <c r="AX44" s="1610"/>
      <c r="AY44" s="1610"/>
      <c r="AZ44" s="1610"/>
      <c r="BA44" s="1610"/>
    </row>
    <row r="45" spans="2:63" ht="15.75">
      <c r="B45" s="1607" t="s">
        <v>628</v>
      </c>
      <c r="C45" s="1618"/>
      <c r="D45" s="1618"/>
      <c r="E45" s="1618"/>
      <c r="F45" s="1618"/>
      <c r="G45" s="1618"/>
      <c r="H45" s="1618"/>
      <c r="I45" s="1618"/>
      <c r="J45" s="1618"/>
      <c r="K45" s="1618"/>
      <c r="L45" s="1618"/>
      <c r="M45" s="1618"/>
      <c r="N45" s="1618"/>
      <c r="O45" s="1618"/>
      <c r="P45" s="1618"/>
      <c r="Q45" s="1618"/>
      <c r="R45" s="1618"/>
      <c r="S45" s="1618"/>
      <c r="T45" s="1618"/>
      <c r="U45" s="1618"/>
      <c r="V45" s="1618"/>
      <c r="W45" s="1618"/>
      <c r="X45" s="1618"/>
      <c r="Y45" s="1618"/>
      <c r="Z45" s="1618"/>
      <c r="AA45" s="1618"/>
      <c r="AB45" s="1618"/>
      <c r="AC45" s="1618"/>
      <c r="AD45" s="1618"/>
      <c r="AE45" s="1618"/>
      <c r="AF45" s="1618"/>
      <c r="AG45" s="1618"/>
      <c r="AH45" s="1618"/>
      <c r="AI45" s="1618"/>
      <c r="AJ45" s="1618"/>
      <c r="AK45" s="1618"/>
      <c r="AL45" s="1618"/>
      <c r="AM45" s="1618"/>
      <c r="AN45" s="1618"/>
      <c r="AO45" s="1618"/>
      <c r="AP45" s="1618"/>
      <c r="AQ45" s="1618"/>
      <c r="AR45" s="1618"/>
      <c r="AS45" s="1618"/>
      <c r="AT45" s="1610"/>
      <c r="AU45" s="1610"/>
      <c r="AV45" s="1610"/>
      <c r="AW45" s="1610"/>
      <c r="AX45" s="1610"/>
      <c r="AY45" s="1610"/>
      <c r="AZ45" s="1610"/>
      <c r="BA45" s="1610"/>
    </row>
    <row r="46" spans="2:63" ht="15.75" thickBot="1">
      <c r="C46" s="1618"/>
      <c r="D46" s="1618"/>
      <c r="E46" s="1618"/>
      <c r="F46" s="1618"/>
      <c r="G46" s="1618"/>
      <c r="H46" s="1618"/>
      <c r="I46" s="1618"/>
      <c r="J46" s="1618"/>
      <c r="K46" s="1618"/>
      <c r="L46" s="1618"/>
      <c r="M46" s="1618"/>
      <c r="N46" s="1618"/>
      <c r="O46" s="1618"/>
      <c r="P46" s="1618"/>
      <c r="Q46" s="1618"/>
      <c r="R46" s="1618"/>
      <c r="S46" s="1618"/>
      <c r="T46" s="1618"/>
      <c r="U46" s="1618"/>
      <c r="V46" s="1618"/>
      <c r="W46" s="1618"/>
      <c r="X46" s="1618"/>
      <c r="Y46" s="1618"/>
      <c r="Z46" s="1618"/>
      <c r="AA46" s="1618"/>
      <c r="AB46" s="1618"/>
      <c r="AC46" s="1618"/>
      <c r="AD46" s="1618"/>
      <c r="AE46" s="1618"/>
      <c r="AF46" s="1618"/>
      <c r="AG46" s="1618"/>
      <c r="AH46" s="1618"/>
      <c r="AI46" s="1618"/>
      <c r="AJ46" s="1618"/>
      <c r="AK46" s="1618"/>
      <c r="AL46" s="1618"/>
      <c r="AM46" s="1618"/>
      <c r="AN46" s="1618"/>
      <c r="AO46" s="1618"/>
      <c r="AP46" s="1618"/>
      <c r="AQ46" s="1618"/>
      <c r="AR46" s="1618"/>
      <c r="AS46" s="1618"/>
      <c r="AT46" s="1618"/>
      <c r="AU46" s="1618"/>
      <c r="AV46" s="1618"/>
      <c r="AW46" s="1618"/>
      <c r="AX46" s="1618"/>
      <c r="AY46" s="1618"/>
      <c r="AZ46" s="1618"/>
      <c r="BA46" s="1618"/>
      <c r="BB46" s="1618"/>
      <c r="BC46" s="1618"/>
      <c r="BD46" s="1618"/>
      <c r="BE46" s="1618"/>
      <c r="BF46" s="1618"/>
      <c r="BG46" s="1618"/>
      <c r="BH46" s="1618"/>
      <c r="BI46" s="1618"/>
      <c r="BJ46" s="1618"/>
      <c r="BK46" s="1618"/>
    </row>
    <row r="47" spans="2:63" s="1585" customFormat="1" ht="39.75" thickBot="1">
      <c r="B47" s="1615" t="s">
        <v>626</v>
      </c>
      <c r="C47" s="1587">
        <v>1940</v>
      </c>
      <c r="D47" s="1588">
        <v>1941</v>
      </c>
      <c r="E47" s="1588">
        <v>1942</v>
      </c>
      <c r="F47" s="1588">
        <v>1943</v>
      </c>
      <c r="G47" s="1588">
        <v>1944</v>
      </c>
      <c r="H47" s="1588">
        <v>1945</v>
      </c>
      <c r="I47" s="1588">
        <v>1946</v>
      </c>
      <c r="J47" s="1588">
        <v>1947</v>
      </c>
      <c r="K47" s="1588">
        <v>1948</v>
      </c>
      <c r="L47" s="1588">
        <v>1949</v>
      </c>
      <c r="M47" s="1588">
        <v>1950</v>
      </c>
      <c r="N47" s="1588">
        <v>1951</v>
      </c>
      <c r="O47" s="1588">
        <v>1952</v>
      </c>
      <c r="P47" s="1588">
        <v>1953</v>
      </c>
      <c r="Q47" s="1588">
        <v>1954</v>
      </c>
      <c r="R47" s="1588">
        <v>1955</v>
      </c>
      <c r="S47" s="1588">
        <v>1956</v>
      </c>
      <c r="T47" s="1588">
        <v>1957</v>
      </c>
      <c r="U47" s="1588">
        <v>1958</v>
      </c>
      <c r="V47" s="1588">
        <v>1959</v>
      </c>
      <c r="W47" s="1588">
        <v>1960</v>
      </c>
      <c r="X47" s="1588">
        <v>1961</v>
      </c>
      <c r="Y47" s="1588">
        <v>1962</v>
      </c>
      <c r="Z47" s="1588">
        <v>1963</v>
      </c>
      <c r="AA47" s="1588">
        <v>1964</v>
      </c>
      <c r="AB47" s="1588">
        <v>1965</v>
      </c>
      <c r="AC47" s="1588">
        <v>1966</v>
      </c>
      <c r="AD47" s="1588">
        <v>1967</v>
      </c>
      <c r="AE47" s="1588">
        <v>1968</v>
      </c>
      <c r="AF47" s="1588">
        <v>1969</v>
      </c>
      <c r="AG47" s="1588">
        <v>1970</v>
      </c>
      <c r="AH47" s="1588">
        <v>1971</v>
      </c>
      <c r="AI47" s="1588">
        <v>1972</v>
      </c>
      <c r="AJ47" s="1588">
        <v>1973</v>
      </c>
      <c r="AK47" s="1588">
        <v>1974</v>
      </c>
      <c r="AL47" s="1588">
        <v>1975</v>
      </c>
      <c r="AM47" s="1588">
        <v>1976</v>
      </c>
      <c r="AN47" s="1588">
        <v>1977</v>
      </c>
      <c r="AO47" s="1588">
        <v>1978</v>
      </c>
      <c r="AP47" s="1588">
        <v>1979</v>
      </c>
      <c r="AQ47" s="1588">
        <v>1980</v>
      </c>
      <c r="AR47" s="1588">
        <v>1981</v>
      </c>
      <c r="AS47" s="1588">
        <v>1982</v>
      </c>
      <c r="AT47" s="1588">
        <v>1983</v>
      </c>
      <c r="AU47" s="1588">
        <v>1984</v>
      </c>
      <c r="AV47" s="1588">
        <v>1985</v>
      </c>
      <c r="AW47" s="1588">
        <v>1986</v>
      </c>
      <c r="AX47" s="1588">
        <v>1987</v>
      </c>
      <c r="AY47" s="1588">
        <v>1988</v>
      </c>
      <c r="AZ47" s="1588">
        <v>1989</v>
      </c>
      <c r="BA47" s="1588">
        <v>1990</v>
      </c>
      <c r="BB47" s="1588">
        <v>1991</v>
      </c>
      <c r="BC47" s="1588">
        <v>1992</v>
      </c>
      <c r="BD47" s="1588">
        <v>1993</v>
      </c>
      <c r="BE47" s="1588">
        <v>1994</v>
      </c>
      <c r="BF47" s="1588">
        <v>1995</v>
      </c>
      <c r="BG47" s="1588">
        <v>1996</v>
      </c>
      <c r="BH47" s="1588">
        <v>1997</v>
      </c>
      <c r="BI47" s="1588">
        <v>1998</v>
      </c>
      <c r="BJ47" s="1588">
        <v>1999</v>
      </c>
      <c r="BK47" s="1589">
        <v>2000</v>
      </c>
    </row>
    <row r="48" spans="2:63" s="1585" customFormat="1">
      <c r="B48" s="1590">
        <v>1.7999999999999999E-2</v>
      </c>
      <c r="C48" s="1591">
        <v>0.86976503172028763</v>
      </c>
      <c r="D48" s="1592">
        <v>0.86830181893335023</v>
      </c>
      <c r="E48" s="1592">
        <v>0.87539397318058754</v>
      </c>
      <c r="F48" s="1592">
        <v>0.87391767714670565</v>
      </c>
      <c r="G48" s="1592">
        <v>0.8797369195919601</v>
      </c>
      <c r="H48" s="1592">
        <v>0.88005575534206504</v>
      </c>
      <c r="I48" s="1592">
        <v>0.88361123190004121</v>
      </c>
      <c r="J48" s="1592">
        <v>0.88473684011586873</v>
      </c>
      <c r="K48" s="1592">
        <v>0.88716922892180783</v>
      </c>
      <c r="L48" s="1592">
        <v>0.8781601622174392</v>
      </c>
      <c r="M48" s="1592">
        <v>0.88563098682134378</v>
      </c>
      <c r="N48" s="1592">
        <v>0.87626992319463148</v>
      </c>
      <c r="O48" s="1592">
        <v>0.86301710933506215</v>
      </c>
      <c r="P48" s="1592">
        <v>0.85044627685693575</v>
      </c>
      <c r="Q48" s="1592">
        <v>0.83990199843227864</v>
      </c>
      <c r="R48" s="1592">
        <v>0.83877139744946605</v>
      </c>
      <c r="S48" s="1592">
        <v>0.83595645819087883</v>
      </c>
      <c r="T48" s="1592">
        <v>0.83513971116636954</v>
      </c>
      <c r="U48" s="1592">
        <v>0.83374265932309488</v>
      </c>
      <c r="V48" s="1592">
        <v>0.83107672048615411</v>
      </c>
      <c r="W48" s="1592">
        <v>0.82291117775240075</v>
      </c>
      <c r="X48" s="1592">
        <v>0.82149987647826384</v>
      </c>
      <c r="Y48" s="1592">
        <v>0.82044909911080499</v>
      </c>
      <c r="Z48" s="1592">
        <v>0.81864203594397988</v>
      </c>
      <c r="AA48" s="1592">
        <v>0.8180234251523647</v>
      </c>
      <c r="AB48" s="1592">
        <v>0.81574743197795574</v>
      </c>
      <c r="AC48" s="1592">
        <v>0.81389381407747052</v>
      </c>
      <c r="AD48" s="1592">
        <v>0.81465072877403244</v>
      </c>
      <c r="AE48" s="1592">
        <v>0.81366468785872548</v>
      </c>
      <c r="AF48" s="1592">
        <v>0.81246081562080941</v>
      </c>
      <c r="AG48" s="1592">
        <v>0.81514050122495241</v>
      </c>
      <c r="AH48" s="1592">
        <v>0.81570966510813558</v>
      </c>
      <c r="AI48" s="1592">
        <v>0.81468755922851643</v>
      </c>
      <c r="AJ48" s="1592">
        <v>0.81542404376196953</v>
      </c>
      <c r="AK48" s="1592">
        <v>0.81433915507495036</v>
      </c>
      <c r="AL48" s="1592">
        <v>0.81498763912477301</v>
      </c>
      <c r="AM48" s="1592">
        <v>0.81392485526584102</v>
      </c>
      <c r="AN48" s="1592">
        <v>0.81336245777291605</v>
      </c>
      <c r="AO48" s="1592">
        <v>0.81394649937561414</v>
      </c>
      <c r="AP48" s="1592">
        <v>0.81292554294214625</v>
      </c>
      <c r="AQ48" s="1592">
        <v>0.81157763948651951</v>
      </c>
      <c r="AR48" s="1592">
        <v>0.81069604219294134</v>
      </c>
      <c r="AS48" s="1592">
        <v>0.8092856157966809</v>
      </c>
      <c r="AT48" s="1592">
        <v>0.80839899251108371</v>
      </c>
      <c r="AU48" s="1592">
        <v>0.8069961044076025</v>
      </c>
      <c r="AV48" s="1592">
        <v>0.80560535621150342</v>
      </c>
      <c r="AW48" s="1592">
        <v>0.80472073893355134</v>
      </c>
      <c r="AX48" s="1592">
        <v>0.80337002084235498</v>
      </c>
      <c r="AY48" s="1592">
        <v>0.80246043671913514</v>
      </c>
      <c r="AZ48" s="1592">
        <v>0.8010397107803453</v>
      </c>
      <c r="BA48" s="1592">
        <v>0.80013593292601648</v>
      </c>
      <c r="BB48" s="1592">
        <v>0.79872832281921124</v>
      </c>
      <c r="BC48" s="1592">
        <v>0.79782817852146937</v>
      </c>
      <c r="BD48" s="1592">
        <v>0.79643702882519118</v>
      </c>
      <c r="BE48" s="1592">
        <v>0.79397522326363057</v>
      </c>
      <c r="BF48" s="1592">
        <v>0.79262441211652179</v>
      </c>
      <c r="BG48" s="1592">
        <v>0.79170873657701213</v>
      </c>
      <c r="BH48" s="1592">
        <v>0.7907982813876514</v>
      </c>
      <c r="BI48" s="1592">
        <v>0.78939396198586531</v>
      </c>
      <c r="BJ48" s="1592">
        <v>0.78849242733246527</v>
      </c>
      <c r="BK48" s="1593">
        <v>0.78758876600030048</v>
      </c>
    </row>
    <row r="49" spans="2:63" s="1585" customFormat="1">
      <c r="B49" s="1590">
        <v>1.4999999999999999E-2</v>
      </c>
      <c r="C49" s="1594">
        <v>0.86984421503603948</v>
      </c>
      <c r="D49" s="1595">
        <v>0.8684706304988008</v>
      </c>
      <c r="E49" s="1595">
        <v>0.87569258910636472</v>
      </c>
      <c r="F49" s="1595">
        <v>0.87437685793571518</v>
      </c>
      <c r="G49" s="1595">
        <v>0.88042828618881053</v>
      </c>
      <c r="H49" s="1595">
        <v>0.8810389034118048</v>
      </c>
      <c r="I49" s="1595">
        <v>0.88496016834588753</v>
      </c>
      <c r="J49" s="1595">
        <v>0.88652095694321797</v>
      </c>
      <c r="K49" s="1595">
        <v>0.88946163916828658</v>
      </c>
      <c r="L49" s="1595">
        <v>0.88095744231614426</v>
      </c>
      <c r="M49" s="1595">
        <v>0.88909329426809347</v>
      </c>
      <c r="N49" s="1595">
        <v>0.88035548801598795</v>
      </c>
      <c r="O49" s="1595">
        <v>0.86780212070288498</v>
      </c>
      <c r="P49" s="1595">
        <v>0.85598539108259841</v>
      </c>
      <c r="Q49" s="1595">
        <v>0.84630270230318139</v>
      </c>
      <c r="R49" s="1595">
        <v>0.84612810772807523</v>
      </c>
      <c r="S49" s="1595">
        <v>0.8443751249999859</v>
      </c>
      <c r="T49" s="1595">
        <v>0.84471233720730732</v>
      </c>
      <c r="U49" s="1595">
        <v>0.84453956699457478</v>
      </c>
      <c r="V49" s="1595">
        <v>0.84325938544751267</v>
      </c>
      <c r="W49" s="1595">
        <v>0.83637380364139058</v>
      </c>
      <c r="X49" s="1595">
        <v>0.83656298723071343</v>
      </c>
      <c r="Y49" s="1595">
        <v>0.83709294830221859</v>
      </c>
      <c r="Z49" s="1595">
        <v>0.83657359334603754</v>
      </c>
      <c r="AA49" s="1595">
        <v>0.83709997185193663</v>
      </c>
      <c r="AB49" s="1595">
        <v>0.8356850399563327</v>
      </c>
      <c r="AC49" s="1595">
        <v>0.83456116934837621</v>
      </c>
      <c r="AD49" s="1595">
        <v>0.83569343686477593</v>
      </c>
      <c r="AE49" s="1595">
        <v>0.8350135828124462</v>
      </c>
      <c r="AF49" s="1595">
        <v>0.83398633291242463</v>
      </c>
      <c r="AG49" s="1595">
        <v>0.83623778548618588</v>
      </c>
      <c r="AH49" s="1595">
        <v>0.83670779160444353</v>
      </c>
      <c r="AI49" s="1595">
        <v>0.8358188342453442</v>
      </c>
      <c r="AJ49" s="1595">
        <v>0.8365312484727776</v>
      </c>
      <c r="AK49" s="1595">
        <v>0.83556736194941084</v>
      </c>
      <c r="AL49" s="1595">
        <v>0.83611416441854292</v>
      </c>
      <c r="AM49" s="1595">
        <v>0.83517245986387512</v>
      </c>
      <c r="AN49" s="1595">
        <v>0.83468501674718421</v>
      </c>
      <c r="AO49" s="1595">
        <v>0.83518278569480109</v>
      </c>
      <c r="AP49" s="1595">
        <v>0.83428044483205799</v>
      </c>
      <c r="AQ49" s="1595">
        <v>0.83302338536656428</v>
      </c>
      <c r="AR49" s="1595">
        <v>0.83218708146895493</v>
      </c>
      <c r="AS49" s="1595">
        <v>0.83087291643624162</v>
      </c>
      <c r="AT49" s="1595">
        <v>0.83005085552866542</v>
      </c>
      <c r="AU49" s="1595">
        <v>0.82875538349780065</v>
      </c>
      <c r="AV49" s="1595">
        <v>0.82747636311891015</v>
      </c>
      <c r="AW49" s="1595">
        <v>0.82665256405821774</v>
      </c>
      <c r="AX49" s="1595">
        <v>0.82539672459163393</v>
      </c>
      <c r="AY49" s="1595">
        <v>0.82455651490130177</v>
      </c>
      <c r="AZ49" s="1595">
        <v>0.82324441022290884</v>
      </c>
      <c r="BA49" s="1595">
        <v>0.82239547030176285</v>
      </c>
      <c r="BB49" s="1595">
        <v>0.82108971210556558</v>
      </c>
      <c r="BC49" s="1595">
        <v>0.82024499851542276</v>
      </c>
      <c r="BD49" s="1595">
        <v>0.81895156699928329</v>
      </c>
      <c r="BE49" s="1595">
        <v>0.81675094911776636</v>
      </c>
      <c r="BF49" s="1595">
        <v>0.81549624360243489</v>
      </c>
      <c r="BG49" s="1595">
        <v>0.81463523106094238</v>
      </c>
      <c r="BH49" s="1595">
        <v>0.81377581292176193</v>
      </c>
      <c r="BI49" s="1595">
        <v>0.81246819483414678</v>
      </c>
      <c r="BJ49" s="1595">
        <v>0.8116146100399203</v>
      </c>
      <c r="BK49" s="1596">
        <v>0.81076128163515415</v>
      </c>
    </row>
    <row r="50" spans="2:63" s="1585" customFormat="1">
      <c r="B50" s="1590">
        <v>1.2999999999999999E-2</v>
      </c>
      <c r="C50" s="1594">
        <v>0.86989708727763293</v>
      </c>
      <c r="D50" s="1595">
        <v>0.8685834405159073</v>
      </c>
      <c r="E50" s="1595">
        <v>0.875892341490487</v>
      </c>
      <c r="F50" s="1595">
        <v>0.87468449418842276</v>
      </c>
      <c r="G50" s="1595">
        <v>0.88089258674329918</v>
      </c>
      <c r="H50" s="1595">
        <v>0.88170065385495344</v>
      </c>
      <c r="I50" s="1595">
        <v>0.88587046277598613</v>
      </c>
      <c r="J50" s="1595">
        <v>0.88772810128532986</v>
      </c>
      <c r="K50" s="1595">
        <v>0.89101560485294673</v>
      </c>
      <c r="L50" s="1595">
        <v>0.88285682052750114</v>
      </c>
      <c r="M50" s="1595">
        <v>0.89144829718367224</v>
      </c>
      <c r="N50" s="1595">
        <v>0.88313866037646471</v>
      </c>
      <c r="O50" s="1595">
        <v>0.87106623241966663</v>
      </c>
      <c r="P50" s="1595">
        <v>0.85976831332395909</v>
      </c>
      <c r="Q50" s="1595">
        <v>0.85067892167174408</v>
      </c>
      <c r="R50" s="1595">
        <v>0.85116330788021943</v>
      </c>
      <c r="S50" s="1595">
        <v>0.8501443467712515</v>
      </c>
      <c r="T50" s="1595">
        <v>0.85128029212793765</v>
      </c>
      <c r="U50" s="1595">
        <v>0.85195640869906031</v>
      </c>
      <c r="V50" s="1595">
        <v>0.85163858800997527</v>
      </c>
      <c r="W50" s="1595">
        <v>0.84564610217459024</v>
      </c>
      <c r="X50" s="1595">
        <v>0.84695219170246971</v>
      </c>
      <c r="Y50" s="1595">
        <v>0.84858966876280051</v>
      </c>
      <c r="Z50" s="1595">
        <v>0.84897783422863915</v>
      </c>
      <c r="AA50" s="1595">
        <v>0.85031696281587976</v>
      </c>
      <c r="AB50" s="1595">
        <v>0.84951991640803604</v>
      </c>
      <c r="AC50" s="1595">
        <v>0.84892372771782709</v>
      </c>
      <c r="AD50" s="1595">
        <v>0.85032087238621257</v>
      </c>
      <c r="AE50" s="1595">
        <v>0.84986183549229399</v>
      </c>
      <c r="AF50" s="1595">
        <v>0.84895684018929451</v>
      </c>
      <c r="AG50" s="1595">
        <v>0.85089279188882017</v>
      </c>
      <c r="AH50" s="1595">
        <v>0.85131126212795094</v>
      </c>
      <c r="AI50" s="1595">
        <v>0.85050822431516726</v>
      </c>
      <c r="AJ50" s="1595">
        <v>0.85118995585005253</v>
      </c>
      <c r="AK50" s="1595">
        <v>0.85031575038409579</v>
      </c>
      <c r="AL50" s="1595">
        <v>0.85081191519570409</v>
      </c>
      <c r="AM50" s="1595">
        <v>0.84997420633727316</v>
      </c>
      <c r="AN50" s="1595">
        <v>0.84955447457131605</v>
      </c>
      <c r="AO50" s="1595">
        <v>0.84999719826451658</v>
      </c>
      <c r="AP50" s="1595">
        <v>0.84918611155253387</v>
      </c>
      <c r="AQ50" s="1595">
        <v>0.84800618307317543</v>
      </c>
      <c r="AR50" s="1595">
        <v>0.84721431663892932</v>
      </c>
      <c r="AS50" s="1595">
        <v>0.84598052871508822</v>
      </c>
      <c r="AT50" s="1595">
        <v>0.84518965176026184</v>
      </c>
      <c r="AU50" s="1595">
        <v>0.843966517811085</v>
      </c>
      <c r="AV50" s="1595">
        <v>0.84275236736919268</v>
      </c>
      <c r="AW50" s="1595">
        <v>0.8419659437391851</v>
      </c>
      <c r="AX50" s="1595">
        <v>0.84078320313191723</v>
      </c>
      <c r="AY50" s="1595">
        <v>0.83997327924720366</v>
      </c>
      <c r="AZ50" s="1595">
        <v>0.83873135748093042</v>
      </c>
      <c r="BA50" s="1595">
        <v>0.83792402344706407</v>
      </c>
      <c r="BB50" s="1595">
        <v>0.8366935024791522</v>
      </c>
      <c r="BC50" s="1595">
        <v>0.83588891590009728</v>
      </c>
      <c r="BD50" s="1595">
        <v>0.83466975566459778</v>
      </c>
      <c r="BE50" s="1595">
        <v>0.83265658813185794</v>
      </c>
      <c r="BF50" s="1595">
        <v>0.83147141714580275</v>
      </c>
      <c r="BG50" s="1595">
        <v>0.83065065010416617</v>
      </c>
      <c r="BH50" s="1595">
        <v>0.82983051324352941</v>
      </c>
      <c r="BI50" s="1595">
        <v>0.82859511631529714</v>
      </c>
      <c r="BJ50" s="1595">
        <v>0.82777809261437751</v>
      </c>
      <c r="BK50" s="1596">
        <v>0.82696058747643086</v>
      </c>
    </row>
    <row r="51" spans="2:63" s="1585" customFormat="1" ht="15.75" thickBot="1">
      <c r="B51" s="1597">
        <v>0.01</v>
      </c>
      <c r="C51" s="1598">
        <v>0.86997651770519147</v>
      </c>
      <c r="D51" s="1599">
        <v>0.86875305379499212</v>
      </c>
      <c r="E51" s="1599">
        <v>0.87619296849511685</v>
      </c>
      <c r="F51" s="1599">
        <v>0.87514797484553686</v>
      </c>
      <c r="G51" s="1599">
        <v>0.88159258588964617</v>
      </c>
      <c r="H51" s="1599">
        <v>0.88269893113319997</v>
      </c>
      <c r="I51" s="1599">
        <v>0.8872453571300063</v>
      </c>
      <c r="J51" s="1599">
        <v>0.88955417208972964</v>
      </c>
      <c r="K51" s="1599">
        <v>0.89337124613006957</v>
      </c>
      <c r="L51" s="1599">
        <v>0.88574180111838674</v>
      </c>
      <c r="M51" s="1599">
        <v>0.89503195262297652</v>
      </c>
      <c r="N51" s="1599">
        <v>0.88738020039945531</v>
      </c>
      <c r="O51" s="1599">
        <v>0.87604998522090016</v>
      </c>
      <c r="P51" s="1599">
        <v>0.8655562476748534</v>
      </c>
      <c r="Q51" s="1599">
        <v>0.8573906381152977</v>
      </c>
      <c r="R51" s="1599">
        <v>0.85890296743693717</v>
      </c>
      <c r="S51" s="1599">
        <v>0.85903227717553488</v>
      </c>
      <c r="T51" s="1599">
        <v>0.86142156357338806</v>
      </c>
      <c r="U51" s="1599">
        <v>0.86343409029539386</v>
      </c>
      <c r="V51" s="1599">
        <v>0.86463473733208418</v>
      </c>
      <c r="W51" s="1599">
        <v>0.86005869037456228</v>
      </c>
      <c r="X51" s="1599">
        <v>0.86313606586600899</v>
      </c>
      <c r="Y51" s="1599">
        <v>0.86653782377086097</v>
      </c>
      <c r="Z51" s="1599">
        <v>0.86838641928680682</v>
      </c>
      <c r="AA51" s="1599">
        <v>0.87104859146726799</v>
      </c>
      <c r="AB51" s="1599">
        <v>0.87127070770662096</v>
      </c>
      <c r="AC51" s="1599">
        <v>0.87155284619475892</v>
      </c>
      <c r="AD51" s="1599">
        <v>0.87342431052702219</v>
      </c>
      <c r="AE51" s="1599">
        <v>0.87338980389100707</v>
      </c>
      <c r="AF51" s="1599">
        <v>0.87273253120812644</v>
      </c>
      <c r="AG51" s="1599">
        <v>0.87423277974084646</v>
      </c>
      <c r="AH51" s="1599">
        <v>0.87459818471176931</v>
      </c>
      <c r="AI51" s="1599">
        <v>0.873975276254776</v>
      </c>
      <c r="AJ51" s="1599">
        <v>0.87466909710731222</v>
      </c>
      <c r="AK51" s="1599">
        <v>0.87399698658085934</v>
      </c>
      <c r="AL51" s="1599">
        <v>0.87442722071514534</v>
      </c>
      <c r="AM51" s="1599">
        <v>0.87376514224059987</v>
      </c>
      <c r="AN51" s="1599">
        <v>0.87346178288199927</v>
      </c>
      <c r="AO51" s="1599">
        <v>0.87386260653467429</v>
      </c>
      <c r="AP51" s="1599">
        <v>0.87322565572699273</v>
      </c>
      <c r="AQ51" s="1599">
        <v>0.87219446093796216</v>
      </c>
      <c r="AR51" s="1599">
        <v>0.87148506412418625</v>
      </c>
      <c r="AS51" s="1599">
        <v>0.87038764536652757</v>
      </c>
      <c r="AT51" s="1599">
        <v>0.8696740498736939</v>
      </c>
      <c r="AU51" s="1599">
        <v>0.86858603398825673</v>
      </c>
      <c r="AV51" s="1599">
        <v>0.86750334112336513</v>
      </c>
      <c r="AW51" s="1599">
        <v>0.86678950248704811</v>
      </c>
      <c r="AX51" s="1599">
        <v>0.86573176098043436</v>
      </c>
      <c r="AY51" s="1599">
        <v>0.86499359662929709</v>
      </c>
      <c r="AZ51" s="1599">
        <v>0.86388235937445246</v>
      </c>
      <c r="BA51" s="1599">
        <v>0.86314353536241462</v>
      </c>
      <c r="BB51" s="1599">
        <v>0.86204062589291186</v>
      </c>
      <c r="BC51" s="1599">
        <v>0.86130294224258841</v>
      </c>
      <c r="BD51" s="1599">
        <v>0.86020882462015458</v>
      </c>
      <c r="BE51" s="1599">
        <v>0.85849534674891048</v>
      </c>
      <c r="BF51" s="1599">
        <v>0.85742997610846883</v>
      </c>
      <c r="BG51" s="1599">
        <v>0.8566761509580485</v>
      </c>
      <c r="BH51" s="1599">
        <v>0.85592030008634601</v>
      </c>
      <c r="BI51" s="1599">
        <v>0.85480809194550555</v>
      </c>
      <c r="BJ51" s="1599">
        <v>0.85405277540246727</v>
      </c>
      <c r="BK51" s="1600">
        <v>0.85329670992096651</v>
      </c>
    </row>
    <row r="52" spans="2:63">
      <c r="C52" s="1618"/>
      <c r="D52" s="1618"/>
      <c r="E52" s="1618"/>
      <c r="F52" s="1618"/>
      <c r="G52" s="1618"/>
      <c r="H52" s="1618"/>
      <c r="I52" s="1618"/>
      <c r="J52" s="1618"/>
      <c r="K52" s="1618"/>
      <c r="L52" s="1618"/>
      <c r="M52" s="1618"/>
      <c r="N52" s="1618"/>
      <c r="O52" s="1618"/>
      <c r="P52" s="1618"/>
      <c r="Q52" s="1618"/>
      <c r="R52" s="1618"/>
      <c r="S52" s="1618"/>
      <c r="T52" s="1618"/>
      <c r="U52" s="1618"/>
      <c r="V52" s="1618"/>
      <c r="W52" s="1618"/>
      <c r="X52" s="1618"/>
      <c r="Y52" s="1618"/>
      <c r="Z52" s="1618"/>
      <c r="AA52" s="1618"/>
      <c r="AB52" s="1618"/>
      <c r="AC52" s="1618"/>
      <c r="AD52" s="1618"/>
      <c r="AE52" s="1618"/>
      <c r="AF52" s="1618"/>
      <c r="AG52" s="1618"/>
      <c r="AH52" s="1618"/>
      <c r="AI52" s="1618"/>
      <c r="AJ52" s="1618"/>
      <c r="AK52" s="1618"/>
      <c r="AL52" s="1618"/>
      <c r="AM52" s="1618"/>
      <c r="AN52" s="1618"/>
      <c r="AO52" s="1618"/>
      <c r="AP52" s="1618"/>
      <c r="AQ52" s="1618"/>
      <c r="AR52" s="1618"/>
      <c r="AS52" s="1618"/>
      <c r="AT52" s="1618"/>
      <c r="AU52" s="1618"/>
      <c r="AV52" s="1618"/>
      <c r="AW52" s="1618"/>
      <c r="AX52" s="1618"/>
      <c r="AY52" s="1618"/>
      <c r="AZ52" s="1618"/>
      <c r="BA52" s="1618"/>
    </row>
    <row r="53" spans="2:63">
      <c r="C53" s="1618"/>
      <c r="D53" s="1618"/>
      <c r="E53" s="1618"/>
      <c r="F53" s="1618"/>
      <c r="G53" s="1618"/>
      <c r="H53" s="1618"/>
      <c r="I53" s="1618"/>
      <c r="J53" s="1618"/>
      <c r="K53" s="1618"/>
      <c r="L53" s="1618"/>
      <c r="M53" s="1618"/>
      <c r="N53" s="1618"/>
      <c r="O53" s="1618"/>
      <c r="P53" s="1618"/>
      <c r="Q53" s="1618"/>
      <c r="R53" s="1618"/>
      <c r="S53" s="1618"/>
      <c r="T53" s="1618"/>
      <c r="U53" s="1618"/>
      <c r="V53" s="1618"/>
      <c r="W53" s="1618"/>
      <c r="X53" s="1618"/>
      <c r="Y53" s="1618"/>
      <c r="Z53" s="1618"/>
      <c r="AA53" s="1618"/>
      <c r="AB53" s="1618"/>
      <c r="AC53" s="1618"/>
      <c r="AD53" s="1618"/>
      <c r="AE53" s="1618"/>
      <c r="AF53" s="1618"/>
      <c r="AG53" s="1618"/>
      <c r="AH53" s="1618"/>
      <c r="AI53" s="1618"/>
      <c r="AJ53" s="1618"/>
      <c r="AK53" s="1618"/>
      <c r="AL53" s="1618"/>
      <c r="AM53" s="1618"/>
      <c r="AN53" s="1618"/>
      <c r="AO53" s="1618"/>
      <c r="AP53" s="1618"/>
      <c r="AQ53" s="1618"/>
      <c r="AR53" s="1618"/>
      <c r="AS53" s="1618"/>
      <c r="AT53" s="1618"/>
      <c r="AU53" s="1618"/>
      <c r="AV53" s="1618"/>
      <c r="AW53" s="1618"/>
      <c r="AX53" s="1618"/>
      <c r="AY53" s="1618"/>
      <c r="AZ53" s="1618"/>
      <c r="BA53" s="1618"/>
    </row>
    <row r="54" spans="2:63">
      <c r="C54" s="1618"/>
      <c r="D54" s="1618"/>
      <c r="E54" s="1618"/>
      <c r="F54" s="1618"/>
      <c r="G54" s="1618"/>
      <c r="H54" s="1618"/>
      <c r="I54" s="1618"/>
      <c r="J54" s="1618"/>
      <c r="K54" s="1618"/>
      <c r="L54" s="1618"/>
      <c r="M54" s="1618"/>
      <c r="N54" s="1618"/>
      <c r="O54" s="1618"/>
      <c r="P54" s="1618"/>
      <c r="Q54" s="1618"/>
      <c r="R54" s="1618"/>
      <c r="S54" s="1618"/>
      <c r="T54" s="1618"/>
      <c r="U54" s="1618"/>
      <c r="V54" s="1618"/>
      <c r="W54" s="1618"/>
      <c r="X54" s="1618"/>
      <c r="Y54" s="1618"/>
      <c r="Z54" s="1618"/>
      <c r="AA54" s="1618"/>
      <c r="AB54" s="1618"/>
      <c r="AC54" s="1618"/>
      <c r="AD54" s="1618"/>
      <c r="AE54" s="1618"/>
      <c r="AF54" s="1618"/>
      <c r="AG54" s="1618"/>
      <c r="AH54" s="1618"/>
      <c r="AI54" s="1618"/>
      <c r="AJ54" s="1618"/>
      <c r="AK54" s="1618"/>
      <c r="AL54" s="1618"/>
      <c r="AM54" s="1618"/>
      <c r="AN54" s="1618"/>
      <c r="AO54" s="1618"/>
      <c r="AP54" s="1618"/>
      <c r="AQ54" s="1618"/>
      <c r="AR54" s="1618"/>
      <c r="AS54" s="1618"/>
      <c r="AT54" s="1618"/>
      <c r="AU54" s="1618"/>
      <c r="AV54" s="1618"/>
      <c r="AW54" s="1618"/>
      <c r="AX54" s="1618"/>
      <c r="AY54" s="1618"/>
      <c r="AZ54" s="1618"/>
      <c r="BA54" s="1618"/>
    </row>
    <row r="55" spans="2:63">
      <c r="C55" s="1618"/>
      <c r="D55" s="1618"/>
      <c r="E55" s="1618"/>
      <c r="F55" s="1618"/>
      <c r="G55" s="1618"/>
      <c r="H55" s="1618"/>
      <c r="I55" s="1618"/>
      <c r="J55" s="1618"/>
      <c r="K55" s="1618"/>
      <c r="L55" s="1618"/>
      <c r="M55" s="1618"/>
      <c r="N55" s="1618"/>
      <c r="O55" s="1618"/>
      <c r="P55" s="1618"/>
      <c r="Q55" s="1618"/>
      <c r="R55" s="1618"/>
      <c r="S55" s="1618"/>
      <c r="T55" s="1618"/>
      <c r="U55" s="1618"/>
      <c r="V55" s="1618"/>
      <c r="W55" s="1618"/>
      <c r="X55" s="1618"/>
      <c r="Y55" s="1618"/>
      <c r="Z55" s="1618"/>
      <c r="AA55" s="1618"/>
      <c r="AB55" s="1618"/>
      <c r="AC55" s="1618"/>
      <c r="AD55" s="1618"/>
      <c r="AE55" s="1618"/>
      <c r="AF55" s="1618"/>
      <c r="AG55" s="1618"/>
      <c r="AH55" s="1618"/>
      <c r="AI55" s="1618"/>
      <c r="AJ55" s="1618"/>
      <c r="AK55" s="1618"/>
      <c r="AL55" s="1618"/>
      <c r="AM55" s="1618"/>
      <c r="AN55" s="1618"/>
      <c r="AO55" s="1618"/>
      <c r="AP55" s="1618"/>
      <c r="AQ55" s="1618"/>
      <c r="AR55" s="1618"/>
      <c r="AS55" s="1618"/>
      <c r="AT55" s="1618"/>
      <c r="AU55" s="1618"/>
      <c r="AV55" s="1618"/>
      <c r="AW55" s="1618"/>
      <c r="AX55" s="1618"/>
      <c r="AY55" s="1618"/>
      <c r="AZ55" s="1618"/>
      <c r="BA55" s="1618"/>
    </row>
    <row r="56" spans="2:63">
      <c r="C56" s="1618"/>
      <c r="D56" s="1618"/>
      <c r="E56" s="1618"/>
      <c r="F56" s="1618"/>
      <c r="G56" s="1618"/>
      <c r="H56" s="1618"/>
      <c r="I56" s="1618"/>
      <c r="J56" s="1618"/>
      <c r="K56" s="1618"/>
      <c r="L56" s="1618"/>
      <c r="M56" s="1618"/>
      <c r="N56" s="1618"/>
      <c r="O56" s="1618"/>
      <c r="P56" s="1618"/>
      <c r="Q56" s="1618"/>
      <c r="R56" s="1618"/>
      <c r="S56" s="1618"/>
      <c r="T56" s="1618"/>
      <c r="U56" s="1618"/>
      <c r="V56" s="1618"/>
      <c r="W56" s="1618"/>
      <c r="X56" s="1618"/>
      <c r="Y56" s="1618"/>
      <c r="Z56" s="1618"/>
      <c r="AA56" s="1618"/>
      <c r="AB56" s="1618"/>
      <c r="AC56" s="1618"/>
      <c r="AD56" s="1618"/>
      <c r="AE56" s="1618"/>
      <c r="AF56" s="1618"/>
      <c r="AG56" s="1618"/>
      <c r="AH56" s="1618"/>
      <c r="AI56" s="1618"/>
      <c r="AJ56" s="1618"/>
      <c r="AK56" s="1618"/>
      <c r="AL56" s="1618"/>
      <c r="AM56" s="1618"/>
      <c r="AN56" s="1618"/>
      <c r="AO56" s="1618"/>
      <c r="AP56" s="1618"/>
      <c r="AQ56" s="1618"/>
      <c r="AR56" s="1618"/>
      <c r="AS56" s="1618"/>
      <c r="AT56" s="1618"/>
      <c r="AU56" s="1618"/>
      <c r="AV56" s="1618"/>
      <c r="AW56" s="1618"/>
      <c r="AX56" s="1618"/>
      <c r="AY56" s="1618"/>
      <c r="AZ56" s="1618"/>
      <c r="BA56" s="1618"/>
    </row>
    <row r="57" spans="2:63">
      <c r="C57" s="1618"/>
      <c r="D57" s="1618"/>
      <c r="E57" s="1618"/>
      <c r="F57" s="1618"/>
      <c r="G57" s="1618"/>
      <c r="H57" s="1618"/>
      <c r="I57" s="1618"/>
      <c r="J57" s="1618"/>
      <c r="K57" s="1618"/>
      <c r="L57" s="1618"/>
      <c r="M57" s="1618"/>
      <c r="N57" s="1618"/>
      <c r="O57" s="1618"/>
      <c r="P57" s="1618"/>
      <c r="Q57" s="1618"/>
      <c r="R57" s="1618"/>
      <c r="S57" s="1618"/>
      <c r="T57" s="1618"/>
      <c r="U57" s="1618"/>
      <c r="V57" s="1618"/>
      <c r="W57" s="1618"/>
      <c r="X57" s="1618"/>
      <c r="Y57" s="1618"/>
      <c r="Z57" s="1618"/>
      <c r="AA57" s="1618"/>
      <c r="AB57" s="1618"/>
      <c r="AC57" s="1618"/>
      <c r="AD57" s="1618"/>
      <c r="AE57" s="1618"/>
      <c r="AF57" s="1618"/>
      <c r="AG57" s="1618"/>
      <c r="AH57" s="1618"/>
      <c r="AI57" s="1618"/>
      <c r="AJ57" s="1618"/>
      <c r="AK57" s="1618"/>
      <c r="AL57" s="1618"/>
      <c r="AM57" s="1618"/>
      <c r="AN57" s="1618"/>
      <c r="AO57" s="1618"/>
      <c r="AP57" s="1618"/>
      <c r="AQ57" s="1618"/>
      <c r="AR57" s="1618"/>
      <c r="AS57" s="1618"/>
      <c r="AT57" s="1618"/>
      <c r="AU57" s="1618"/>
      <c r="AV57" s="1618"/>
      <c r="AW57" s="1618"/>
      <c r="AX57" s="1618"/>
      <c r="AY57" s="1618"/>
      <c r="AZ57" s="1618"/>
      <c r="BA57" s="1618"/>
    </row>
    <row r="58" spans="2:63">
      <c r="C58" s="1618"/>
      <c r="D58" s="1618"/>
      <c r="E58" s="1618"/>
      <c r="F58" s="1618"/>
      <c r="G58" s="1618"/>
      <c r="H58" s="1618"/>
      <c r="I58" s="1618"/>
      <c r="J58" s="1618"/>
      <c r="K58" s="1618"/>
      <c r="L58" s="1618"/>
      <c r="M58" s="1618"/>
      <c r="N58" s="1618"/>
      <c r="O58" s="1618"/>
      <c r="P58" s="1618"/>
      <c r="Q58" s="1618"/>
      <c r="R58" s="1618"/>
      <c r="S58" s="1618"/>
      <c r="T58" s="1618"/>
      <c r="U58" s="1618"/>
      <c r="V58" s="1618"/>
      <c r="W58" s="1618"/>
      <c r="X58" s="1618"/>
      <c r="Y58" s="1618"/>
      <c r="Z58" s="1618"/>
      <c r="AA58" s="1618"/>
      <c r="AB58" s="1618"/>
      <c r="AC58" s="1618"/>
      <c r="AD58" s="1618"/>
      <c r="AE58" s="1618"/>
      <c r="AF58" s="1618"/>
      <c r="AG58" s="1618"/>
      <c r="AH58" s="1618"/>
      <c r="AI58" s="1618"/>
      <c r="AJ58" s="1618"/>
      <c r="AK58" s="1618"/>
      <c r="AL58" s="1618"/>
      <c r="AM58" s="1618"/>
      <c r="AN58" s="1618"/>
      <c r="AO58" s="1618"/>
      <c r="AP58" s="1618"/>
      <c r="AQ58" s="1618"/>
      <c r="AR58" s="1618"/>
      <c r="AS58" s="1618"/>
      <c r="AT58" s="1618"/>
      <c r="AU58" s="1618"/>
      <c r="AV58" s="1618"/>
      <c r="AW58" s="1618"/>
      <c r="AX58" s="1618"/>
      <c r="AY58" s="1618"/>
      <c r="AZ58" s="1618"/>
      <c r="BA58" s="1618"/>
    </row>
    <row r="59" spans="2:63">
      <c r="C59" s="1618"/>
      <c r="D59" s="1618"/>
      <c r="E59" s="1618"/>
      <c r="F59" s="1618"/>
      <c r="G59" s="1618"/>
      <c r="H59" s="1618"/>
      <c r="I59" s="1618"/>
      <c r="J59" s="1618"/>
      <c r="K59" s="1618"/>
      <c r="L59" s="1618"/>
      <c r="M59" s="1618"/>
      <c r="N59" s="1618"/>
      <c r="O59" s="1618"/>
      <c r="P59" s="1618"/>
      <c r="Q59" s="1618"/>
      <c r="R59" s="1618"/>
      <c r="S59" s="1618"/>
      <c r="T59" s="1618"/>
      <c r="U59" s="1618"/>
      <c r="V59" s="1618"/>
      <c r="W59" s="1618"/>
      <c r="X59" s="1618"/>
      <c r="Y59" s="1618"/>
      <c r="Z59" s="1618"/>
      <c r="AA59" s="1618"/>
      <c r="AB59" s="1618"/>
      <c r="AC59" s="1618"/>
      <c r="AD59" s="1618"/>
      <c r="AE59" s="1618"/>
      <c r="AF59" s="1618"/>
      <c r="AG59" s="1618"/>
      <c r="AH59" s="1618"/>
      <c r="AI59" s="1618"/>
      <c r="AJ59" s="1618"/>
      <c r="AK59" s="1618"/>
      <c r="AL59" s="1618"/>
      <c r="AM59" s="1618"/>
      <c r="AN59" s="1618"/>
      <c r="AO59" s="1618"/>
      <c r="AP59" s="1618"/>
      <c r="AQ59" s="1618"/>
      <c r="AR59" s="1618"/>
      <c r="AS59" s="1618"/>
      <c r="AT59" s="1618"/>
      <c r="AU59" s="1618"/>
      <c r="AV59" s="1618"/>
      <c r="AW59" s="1618"/>
      <c r="AX59" s="1618"/>
      <c r="AY59" s="1618"/>
      <c r="AZ59" s="1618"/>
      <c r="BA59" s="1618"/>
    </row>
    <row r="60" spans="2:63">
      <c r="C60" s="1618"/>
      <c r="D60" s="1618"/>
      <c r="E60" s="1618"/>
      <c r="F60" s="1618"/>
      <c r="G60" s="1618"/>
      <c r="H60" s="1618"/>
      <c r="I60" s="1618"/>
      <c r="J60" s="1618"/>
      <c r="K60" s="1618"/>
      <c r="L60" s="1618"/>
      <c r="M60" s="1618"/>
      <c r="N60" s="1618"/>
      <c r="O60" s="1618"/>
      <c r="P60" s="1618"/>
      <c r="Q60" s="1618"/>
      <c r="R60" s="1618"/>
      <c r="S60" s="1618"/>
      <c r="T60" s="1618"/>
      <c r="U60" s="1618"/>
      <c r="V60" s="1618"/>
      <c r="W60" s="1618"/>
      <c r="X60" s="1618"/>
      <c r="Y60" s="1618"/>
      <c r="Z60" s="1618"/>
      <c r="AA60" s="1618"/>
      <c r="AB60" s="1618"/>
      <c r="AC60" s="1618"/>
      <c r="AD60" s="1618"/>
      <c r="AE60" s="1618"/>
      <c r="AF60" s="1618"/>
      <c r="AG60" s="1618"/>
      <c r="AH60" s="1618"/>
      <c r="AI60" s="1618"/>
      <c r="AJ60" s="1618"/>
      <c r="AK60" s="1618"/>
      <c r="AL60" s="1618"/>
      <c r="AM60" s="1618"/>
      <c r="AN60" s="1618"/>
      <c r="AO60" s="1618"/>
      <c r="AP60" s="1618"/>
      <c r="AQ60" s="1618"/>
      <c r="AR60" s="1618"/>
      <c r="AS60" s="1618"/>
      <c r="AT60" s="1618"/>
      <c r="AU60" s="1618"/>
      <c r="AV60" s="1618"/>
      <c r="AW60" s="1618"/>
      <c r="AX60" s="1618"/>
      <c r="AY60" s="1618"/>
      <c r="AZ60" s="1618"/>
      <c r="BA60" s="1618"/>
    </row>
    <row r="61" spans="2:63">
      <c r="C61" s="1618"/>
      <c r="D61" s="1618"/>
      <c r="E61" s="1618"/>
      <c r="F61" s="1618"/>
      <c r="G61" s="1618"/>
      <c r="H61" s="1618"/>
      <c r="I61" s="1618"/>
      <c r="J61" s="1618"/>
      <c r="K61" s="1618"/>
      <c r="L61" s="1618"/>
      <c r="M61" s="1618"/>
      <c r="N61" s="1618"/>
      <c r="O61" s="1618"/>
      <c r="P61" s="1618"/>
      <c r="Q61" s="1618"/>
      <c r="R61" s="1618"/>
      <c r="S61" s="1618"/>
      <c r="T61" s="1618"/>
      <c r="U61" s="1618"/>
      <c r="V61" s="1618"/>
      <c r="W61" s="1618"/>
      <c r="X61" s="1618"/>
      <c r="Y61" s="1618"/>
      <c r="Z61" s="1618"/>
      <c r="AA61" s="1618"/>
      <c r="AB61" s="1618"/>
      <c r="AC61" s="1618"/>
      <c r="AD61" s="1618"/>
      <c r="AE61" s="1618"/>
      <c r="AF61" s="1618"/>
      <c r="AG61" s="1618"/>
      <c r="AH61" s="1618"/>
      <c r="AI61" s="1618"/>
      <c r="AJ61" s="1618"/>
      <c r="AK61" s="1618"/>
      <c r="AL61" s="1618"/>
      <c r="AM61" s="1618"/>
      <c r="AN61" s="1618"/>
      <c r="AO61" s="1618"/>
      <c r="AP61" s="1618"/>
      <c r="AQ61" s="1618"/>
      <c r="AR61" s="1618"/>
      <c r="AS61" s="1618"/>
      <c r="AT61" s="1618"/>
      <c r="AU61" s="1618"/>
      <c r="AV61" s="1618"/>
      <c r="AW61" s="1618"/>
      <c r="AX61" s="1618"/>
      <c r="AY61" s="1618"/>
      <c r="AZ61" s="1618"/>
      <c r="BA61" s="1618"/>
    </row>
    <row r="62" spans="2:63">
      <c r="C62" s="1618"/>
      <c r="D62" s="1618"/>
      <c r="E62" s="1618"/>
      <c r="F62" s="1618"/>
      <c r="G62" s="1618"/>
      <c r="H62" s="1618"/>
      <c r="I62" s="1618"/>
      <c r="J62" s="1618"/>
      <c r="K62" s="1618"/>
      <c r="L62" s="1618"/>
      <c r="M62" s="1618"/>
      <c r="N62" s="1618"/>
      <c r="O62" s="1618"/>
      <c r="P62" s="1618"/>
      <c r="Q62" s="1618"/>
      <c r="R62" s="1618"/>
      <c r="S62" s="1618"/>
      <c r="T62" s="1618"/>
      <c r="U62" s="1618"/>
      <c r="V62" s="1618"/>
      <c r="W62" s="1618"/>
      <c r="X62" s="1618"/>
      <c r="Y62" s="1618"/>
      <c r="Z62" s="1618"/>
      <c r="AA62" s="1618"/>
      <c r="AB62" s="1618"/>
      <c r="AC62" s="1618"/>
      <c r="AD62" s="1618"/>
      <c r="AE62" s="1618"/>
      <c r="AF62" s="1618"/>
      <c r="AG62" s="1618"/>
      <c r="AH62" s="1618"/>
      <c r="AI62" s="1618"/>
      <c r="AJ62" s="1618"/>
      <c r="AK62" s="1618"/>
      <c r="AL62" s="1618"/>
      <c r="AM62" s="1618"/>
      <c r="AN62" s="1618"/>
      <c r="AO62" s="1618"/>
      <c r="AP62" s="1618"/>
      <c r="AQ62" s="1618"/>
      <c r="AR62" s="1618"/>
      <c r="AS62" s="1618"/>
      <c r="AT62" s="1618"/>
      <c r="AU62" s="1618"/>
      <c r="AV62" s="1618"/>
      <c r="AW62" s="1618"/>
      <c r="AX62" s="1618"/>
      <c r="AY62" s="1618"/>
      <c r="AZ62" s="1618"/>
      <c r="BA62" s="1618"/>
    </row>
    <row r="63" spans="2:63">
      <c r="C63" s="1618"/>
      <c r="D63" s="1618"/>
      <c r="E63" s="1618"/>
      <c r="F63" s="1618"/>
      <c r="G63" s="1618"/>
      <c r="H63" s="1618"/>
      <c r="I63" s="1618"/>
      <c r="J63" s="1618"/>
      <c r="K63" s="1618"/>
      <c r="L63" s="1618"/>
      <c r="M63" s="1618"/>
      <c r="N63" s="1618"/>
      <c r="O63" s="1618"/>
      <c r="P63" s="1618"/>
      <c r="Q63" s="1618"/>
      <c r="R63" s="1618"/>
      <c r="S63" s="1618"/>
      <c r="T63" s="1618"/>
      <c r="U63" s="1618"/>
      <c r="V63" s="1618"/>
      <c r="W63" s="1618"/>
      <c r="X63" s="1618"/>
      <c r="Y63" s="1618"/>
      <c r="Z63" s="1618"/>
      <c r="AA63" s="1618"/>
      <c r="AB63" s="1618"/>
      <c r="AC63" s="1618"/>
      <c r="AD63" s="1618"/>
      <c r="AE63" s="1618"/>
      <c r="AF63" s="1618"/>
      <c r="AG63" s="1618"/>
      <c r="AH63" s="1618"/>
      <c r="AI63" s="1618"/>
      <c r="AJ63" s="1618"/>
      <c r="AK63" s="1618"/>
      <c r="AL63" s="1618"/>
      <c r="AM63" s="1618"/>
      <c r="AN63" s="1618"/>
      <c r="AO63" s="1618"/>
      <c r="AP63" s="1618"/>
      <c r="AQ63" s="1618"/>
      <c r="AR63" s="1618"/>
      <c r="AS63" s="1618"/>
      <c r="AT63" s="1618"/>
      <c r="AU63" s="1618"/>
      <c r="AV63" s="1618"/>
      <c r="AW63" s="1618"/>
      <c r="AX63" s="1618"/>
      <c r="AY63" s="1618"/>
      <c r="AZ63" s="1618"/>
      <c r="BA63" s="1618"/>
    </row>
    <row r="64" spans="2:63">
      <c r="C64" s="1618"/>
      <c r="D64" s="1618"/>
      <c r="E64" s="1618"/>
      <c r="F64" s="1618"/>
      <c r="G64" s="1618"/>
      <c r="H64" s="1618"/>
      <c r="I64" s="1618"/>
      <c r="J64" s="1618"/>
      <c r="K64" s="1618"/>
      <c r="L64" s="1618"/>
      <c r="M64" s="1618"/>
      <c r="N64" s="1618"/>
      <c r="O64" s="1618"/>
      <c r="P64" s="1618"/>
      <c r="Q64" s="1618"/>
      <c r="R64" s="1618"/>
      <c r="S64" s="1618"/>
      <c r="T64" s="1618"/>
      <c r="U64" s="1618"/>
      <c r="V64" s="1618"/>
      <c r="W64" s="1618"/>
      <c r="X64" s="1618"/>
      <c r="Y64" s="1618"/>
      <c r="Z64" s="1618"/>
      <c r="AA64" s="1618"/>
      <c r="AB64" s="1618"/>
      <c r="AC64" s="1618"/>
      <c r="AD64" s="1618"/>
      <c r="AE64" s="1618"/>
      <c r="AF64" s="1618"/>
      <c r="AG64" s="1618"/>
      <c r="AH64" s="1618"/>
      <c r="AI64" s="1618"/>
      <c r="AJ64" s="1618"/>
      <c r="AK64" s="1618"/>
      <c r="AL64" s="1618"/>
      <c r="AM64" s="1618"/>
      <c r="AN64" s="1618"/>
      <c r="AO64" s="1618"/>
      <c r="AP64" s="1618"/>
      <c r="AQ64" s="1618"/>
      <c r="AR64" s="1618"/>
      <c r="AS64" s="1618"/>
      <c r="AT64" s="1618"/>
      <c r="AU64" s="1618"/>
      <c r="AV64" s="1618"/>
      <c r="AW64" s="1618"/>
      <c r="AX64" s="1618"/>
      <c r="AY64" s="1618"/>
      <c r="AZ64" s="1618"/>
      <c r="BA64" s="1618"/>
    </row>
    <row r="65" spans="3:53">
      <c r="C65" s="1618"/>
      <c r="D65" s="1618"/>
      <c r="E65" s="1618"/>
      <c r="F65" s="1618"/>
      <c r="G65" s="1618"/>
      <c r="H65" s="1618"/>
      <c r="I65" s="1618"/>
      <c r="J65" s="1618"/>
      <c r="K65" s="1618"/>
      <c r="L65" s="1618"/>
      <c r="M65" s="1618"/>
      <c r="N65" s="1618"/>
      <c r="O65" s="1618"/>
      <c r="P65" s="1618"/>
      <c r="Q65" s="1618"/>
      <c r="R65" s="1618"/>
      <c r="S65" s="1618"/>
      <c r="T65" s="1618"/>
      <c r="U65" s="1618"/>
      <c r="V65" s="1618"/>
      <c r="W65" s="1618"/>
      <c r="X65" s="1618"/>
      <c r="Y65" s="1618"/>
      <c r="Z65" s="1618"/>
      <c r="AA65" s="1618"/>
      <c r="AB65" s="1618"/>
      <c r="AC65" s="1618"/>
      <c r="AD65" s="1618"/>
      <c r="AE65" s="1618"/>
      <c r="AF65" s="1618"/>
      <c r="AG65" s="1618"/>
      <c r="AH65" s="1618"/>
      <c r="AI65" s="1618"/>
      <c r="AJ65" s="1618"/>
      <c r="AK65" s="1618"/>
      <c r="AL65" s="1618"/>
      <c r="AM65" s="1618"/>
      <c r="AN65" s="1618"/>
      <c r="AO65" s="1618"/>
      <c r="AP65" s="1618"/>
      <c r="AQ65" s="1618"/>
      <c r="AR65" s="1618"/>
      <c r="AS65" s="1618"/>
      <c r="AT65" s="1618"/>
      <c r="AU65" s="1618"/>
      <c r="AV65" s="1618"/>
      <c r="AW65" s="1618"/>
      <c r="AX65" s="1618"/>
      <c r="AY65" s="1618"/>
      <c r="AZ65" s="1618"/>
      <c r="BA65" s="1618"/>
    </row>
    <row r="66" spans="3:53">
      <c r="C66" s="1618"/>
      <c r="D66" s="1618"/>
      <c r="E66" s="1618"/>
      <c r="F66" s="1618"/>
      <c r="G66" s="1618"/>
      <c r="H66" s="1618"/>
      <c r="I66" s="1618"/>
      <c r="J66" s="1618"/>
      <c r="K66" s="1618"/>
      <c r="L66" s="1618"/>
      <c r="M66" s="1618"/>
      <c r="N66" s="1618"/>
      <c r="O66" s="1618"/>
      <c r="P66" s="1618"/>
      <c r="Q66" s="1618"/>
      <c r="R66" s="1618"/>
      <c r="S66" s="1618"/>
      <c r="T66" s="1618"/>
      <c r="U66" s="1618"/>
      <c r="V66" s="1618"/>
      <c r="W66" s="1618"/>
      <c r="X66" s="1618"/>
      <c r="Y66" s="1618"/>
      <c r="Z66" s="1618"/>
      <c r="AA66" s="1618"/>
      <c r="AB66" s="1618"/>
      <c r="AC66" s="1618"/>
      <c r="AD66" s="1618"/>
      <c r="AE66" s="1618"/>
      <c r="AF66" s="1618"/>
      <c r="AG66" s="1618"/>
      <c r="AH66" s="1618"/>
      <c r="AI66" s="1618"/>
      <c r="AJ66" s="1618"/>
      <c r="AK66" s="1618"/>
      <c r="AL66" s="1618"/>
      <c r="AM66" s="1618"/>
      <c r="AN66" s="1618"/>
      <c r="AO66" s="1618"/>
      <c r="AP66" s="1618"/>
      <c r="AQ66" s="1618"/>
      <c r="AR66" s="1618"/>
      <c r="AS66" s="1618"/>
      <c r="AT66" s="1618"/>
      <c r="AU66" s="1618"/>
      <c r="AV66" s="1618"/>
      <c r="AW66" s="1618"/>
      <c r="AX66" s="1618"/>
      <c r="AY66" s="1618"/>
      <c r="AZ66" s="1618"/>
      <c r="BA66" s="1618"/>
    </row>
    <row r="67" spans="3:53">
      <c r="C67" s="1618"/>
      <c r="D67" s="1618"/>
      <c r="E67" s="1618"/>
      <c r="F67" s="1618"/>
      <c r="G67" s="1618"/>
      <c r="H67" s="1618"/>
      <c r="I67" s="1618"/>
      <c r="J67" s="1618"/>
      <c r="K67" s="1618"/>
      <c r="L67" s="1618"/>
      <c r="M67" s="1618"/>
      <c r="N67" s="1618"/>
      <c r="O67" s="1618"/>
      <c r="P67" s="1618"/>
      <c r="Q67" s="1618"/>
      <c r="R67" s="1618"/>
      <c r="S67" s="1618"/>
      <c r="T67" s="1618"/>
      <c r="U67" s="1618"/>
      <c r="V67" s="1618"/>
      <c r="W67" s="1618"/>
      <c r="X67" s="1618"/>
      <c r="Y67" s="1618"/>
      <c r="Z67" s="1618"/>
      <c r="AA67" s="1618"/>
      <c r="AB67" s="1618"/>
      <c r="AC67" s="1618"/>
      <c r="AD67" s="1618"/>
      <c r="AE67" s="1618"/>
      <c r="AF67" s="1618"/>
      <c r="AG67" s="1618"/>
      <c r="AH67" s="1618"/>
      <c r="AI67" s="1618"/>
      <c r="AJ67" s="1618"/>
      <c r="AK67" s="1618"/>
      <c r="AL67" s="1618"/>
      <c r="AM67" s="1618"/>
      <c r="AN67" s="1618"/>
      <c r="AO67" s="1618"/>
      <c r="AP67" s="1618"/>
      <c r="AQ67" s="1618"/>
      <c r="AR67" s="1618"/>
      <c r="AS67" s="1618"/>
      <c r="AT67" s="1618"/>
      <c r="AU67" s="1618"/>
      <c r="AV67" s="1618"/>
      <c r="AW67" s="1618"/>
      <c r="AX67" s="1618"/>
      <c r="AY67" s="1618"/>
      <c r="AZ67" s="1618"/>
      <c r="BA67" s="1618"/>
    </row>
    <row r="68" spans="3:53">
      <c r="C68" s="1618"/>
      <c r="D68" s="1618"/>
      <c r="E68" s="1618"/>
      <c r="F68" s="1618"/>
      <c r="G68" s="1618"/>
      <c r="H68" s="1618"/>
      <c r="I68" s="1618"/>
      <c r="J68" s="1618"/>
      <c r="K68" s="1618"/>
      <c r="L68" s="1618"/>
      <c r="M68" s="1618"/>
      <c r="N68" s="1618"/>
      <c r="O68" s="1618"/>
      <c r="P68" s="1618"/>
      <c r="Q68" s="1618"/>
      <c r="R68" s="1618"/>
      <c r="S68" s="1618"/>
      <c r="T68" s="1618"/>
      <c r="U68" s="1618"/>
      <c r="V68" s="1618"/>
      <c r="W68" s="1618"/>
      <c r="X68" s="1618"/>
      <c r="Y68" s="1618"/>
      <c r="Z68" s="1618"/>
      <c r="AA68" s="1618"/>
      <c r="AB68" s="1618"/>
      <c r="AC68" s="1618"/>
      <c r="AD68" s="1618"/>
      <c r="AE68" s="1618"/>
      <c r="AF68" s="1618"/>
      <c r="AG68" s="1618"/>
      <c r="AH68" s="1618"/>
      <c r="AI68" s="1618"/>
      <c r="AJ68" s="1618"/>
      <c r="AK68" s="1618"/>
      <c r="AL68" s="1618"/>
      <c r="AM68" s="1618"/>
      <c r="AN68" s="1618"/>
      <c r="AO68" s="1618"/>
      <c r="AP68" s="1618"/>
      <c r="AQ68" s="1618"/>
      <c r="AR68" s="1618"/>
      <c r="AS68" s="1618"/>
      <c r="AT68" s="1618"/>
      <c r="AU68" s="1618"/>
      <c r="AV68" s="1618"/>
      <c r="AW68" s="1618"/>
      <c r="AX68" s="1618"/>
      <c r="AY68" s="1618"/>
      <c r="AZ68" s="1618"/>
      <c r="BA68" s="1618"/>
    </row>
    <row r="69" spans="3:53">
      <c r="C69" s="1618"/>
      <c r="D69" s="1618"/>
      <c r="E69" s="1618"/>
      <c r="F69" s="1618"/>
      <c r="G69" s="1618"/>
      <c r="H69" s="1618"/>
      <c r="I69" s="1618"/>
      <c r="J69" s="1618"/>
      <c r="K69" s="1618"/>
      <c r="L69" s="1618"/>
      <c r="M69" s="1618"/>
      <c r="N69" s="1618"/>
      <c r="O69" s="1618"/>
      <c r="P69" s="1618"/>
      <c r="Q69" s="1618"/>
      <c r="R69" s="1618"/>
      <c r="S69" s="1618"/>
      <c r="T69" s="1618"/>
      <c r="U69" s="1618"/>
      <c r="V69" s="1618"/>
      <c r="W69" s="1618"/>
      <c r="X69" s="1618"/>
      <c r="Y69" s="1618"/>
      <c r="Z69" s="1618"/>
      <c r="AA69" s="1618"/>
      <c r="AB69" s="1618"/>
      <c r="AC69" s="1618"/>
      <c r="AD69" s="1618"/>
      <c r="AE69" s="1618"/>
      <c r="AF69" s="1618"/>
      <c r="AG69" s="1618"/>
      <c r="AH69" s="1618"/>
      <c r="AI69" s="1618"/>
      <c r="AJ69" s="1618"/>
      <c r="AK69" s="1618"/>
      <c r="AL69" s="1618"/>
      <c r="AM69" s="1618"/>
      <c r="AN69" s="1618"/>
      <c r="AO69" s="1618"/>
      <c r="AP69" s="1618"/>
      <c r="AQ69" s="1618"/>
      <c r="AR69" s="1618"/>
      <c r="AS69" s="1618"/>
      <c r="AT69" s="1618"/>
      <c r="AU69" s="1618"/>
      <c r="AV69" s="1618"/>
      <c r="AW69" s="1618"/>
      <c r="AX69" s="1618"/>
      <c r="AY69" s="1618"/>
      <c r="AZ69" s="1618"/>
      <c r="BA69" s="1618"/>
    </row>
    <row r="70" spans="3:53">
      <c r="C70" s="1618"/>
      <c r="D70" s="1618"/>
      <c r="E70" s="1618"/>
      <c r="F70" s="1618"/>
      <c r="G70" s="1618"/>
      <c r="H70" s="1618"/>
      <c r="I70" s="1618"/>
      <c r="J70" s="1618"/>
      <c r="K70" s="1618"/>
      <c r="L70" s="1618"/>
      <c r="M70" s="1618"/>
      <c r="N70" s="1618"/>
      <c r="O70" s="1618"/>
      <c r="P70" s="1618"/>
      <c r="Q70" s="1618"/>
      <c r="R70" s="1618"/>
      <c r="S70" s="1618"/>
      <c r="T70" s="1618"/>
      <c r="U70" s="1618"/>
      <c r="V70" s="1618"/>
      <c r="W70" s="1618"/>
      <c r="X70" s="1618"/>
      <c r="Y70" s="1618"/>
      <c r="Z70" s="1618"/>
      <c r="AA70" s="1618"/>
      <c r="AB70" s="1618"/>
      <c r="AC70" s="1618"/>
      <c r="AD70" s="1618"/>
      <c r="AE70" s="1618"/>
      <c r="AF70" s="1618"/>
      <c r="AG70" s="1618"/>
      <c r="AH70" s="1618"/>
      <c r="AI70" s="1618"/>
      <c r="AJ70" s="1618"/>
      <c r="AK70" s="1618"/>
      <c r="AL70" s="1618"/>
      <c r="AM70" s="1618"/>
      <c r="AN70" s="1618"/>
      <c r="AO70" s="1618"/>
      <c r="AP70" s="1618"/>
      <c r="AQ70" s="1618"/>
      <c r="AR70" s="1618"/>
      <c r="AS70" s="1618"/>
      <c r="AT70" s="1618"/>
      <c r="AU70" s="1618"/>
      <c r="AV70" s="1618"/>
      <c r="AW70" s="1618"/>
      <c r="AX70" s="1618"/>
      <c r="AY70" s="1618"/>
      <c r="AZ70" s="1618"/>
      <c r="BA70" s="1618"/>
    </row>
    <row r="71" spans="3:53">
      <c r="C71" s="1618"/>
      <c r="D71" s="1618"/>
      <c r="E71" s="1618"/>
      <c r="F71" s="1618"/>
      <c r="G71" s="1618"/>
      <c r="H71" s="1618"/>
      <c r="I71" s="1618"/>
      <c r="J71" s="1618"/>
      <c r="K71" s="1618"/>
      <c r="L71" s="1618"/>
      <c r="M71" s="1618"/>
      <c r="N71" s="1618"/>
      <c r="O71" s="1618"/>
      <c r="P71" s="1618"/>
      <c r="Q71" s="1618"/>
      <c r="R71" s="1618"/>
      <c r="S71" s="1618"/>
      <c r="T71" s="1618"/>
      <c r="U71" s="1618"/>
      <c r="V71" s="1618"/>
      <c r="W71" s="1618"/>
      <c r="X71" s="1618"/>
      <c r="Y71" s="1618"/>
      <c r="Z71" s="1618"/>
      <c r="AA71" s="1618"/>
      <c r="AB71" s="1618"/>
      <c r="AC71" s="1618"/>
      <c r="AD71" s="1618"/>
      <c r="AE71" s="1618"/>
      <c r="AF71" s="1618"/>
      <c r="AG71" s="1618"/>
      <c r="AH71" s="1618"/>
      <c r="AI71" s="1618"/>
      <c r="AJ71" s="1618"/>
      <c r="AK71" s="1618"/>
      <c r="AL71" s="1618"/>
      <c r="AM71" s="1618"/>
      <c r="AN71" s="1618"/>
      <c r="AO71" s="1618"/>
      <c r="AP71" s="1618"/>
      <c r="AQ71" s="1618"/>
      <c r="AR71" s="1618"/>
      <c r="AS71" s="1618"/>
      <c r="AT71" s="1618"/>
      <c r="AU71" s="1618"/>
      <c r="AV71" s="1618"/>
      <c r="AW71" s="1618"/>
      <c r="AX71" s="1618"/>
      <c r="AY71" s="1618"/>
      <c r="AZ71" s="1618"/>
      <c r="BA71" s="1618"/>
    </row>
    <row r="72" spans="3:53">
      <c r="C72" s="1618"/>
      <c r="D72" s="1618"/>
      <c r="E72" s="1618"/>
      <c r="F72" s="1618"/>
      <c r="G72" s="1618"/>
      <c r="H72" s="1618"/>
      <c r="I72" s="1618"/>
      <c r="J72" s="1618"/>
      <c r="K72" s="1618"/>
      <c r="L72" s="1618"/>
      <c r="M72" s="1618"/>
      <c r="N72" s="1618"/>
      <c r="O72" s="1618"/>
      <c r="P72" s="1618"/>
      <c r="Q72" s="1618"/>
      <c r="R72" s="1618"/>
      <c r="S72" s="1618"/>
      <c r="T72" s="1618"/>
      <c r="U72" s="1618"/>
      <c r="V72" s="1618"/>
      <c r="W72" s="1618"/>
      <c r="X72" s="1618"/>
      <c r="Y72" s="1618"/>
      <c r="Z72" s="1618"/>
      <c r="AA72" s="1618"/>
      <c r="AB72" s="1618"/>
      <c r="AC72" s="1618"/>
      <c r="AD72" s="1618"/>
      <c r="AE72" s="1618"/>
      <c r="AF72" s="1618"/>
      <c r="AG72" s="1618"/>
      <c r="AH72" s="1618"/>
      <c r="AI72" s="1618"/>
      <c r="AJ72" s="1618"/>
      <c r="AK72" s="1618"/>
      <c r="AL72" s="1618"/>
      <c r="AM72" s="1618"/>
      <c r="AN72" s="1618"/>
      <c r="AO72" s="1618"/>
      <c r="AP72" s="1618"/>
      <c r="AQ72" s="1618"/>
      <c r="AR72" s="1618"/>
      <c r="AS72" s="1618"/>
      <c r="AT72" s="1618"/>
      <c r="AU72" s="1618"/>
      <c r="AV72" s="1618"/>
      <c r="AW72" s="1618"/>
      <c r="AX72" s="1618"/>
      <c r="AY72" s="1618"/>
      <c r="AZ72" s="1618"/>
      <c r="BA72" s="1618"/>
    </row>
    <row r="73" spans="3:53">
      <c r="C73" s="1618"/>
      <c r="D73" s="1618"/>
      <c r="E73" s="1618"/>
      <c r="F73" s="1618"/>
      <c r="G73" s="1618"/>
      <c r="H73" s="1618"/>
      <c r="I73" s="1618"/>
      <c r="J73" s="1618"/>
      <c r="K73" s="1618"/>
      <c r="L73" s="1618"/>
      <c r="M73" s="1618"/>
      <c r="N73" s="1618"/>
      <c r="O73" s="1618"/>
      <c r="P73" s="1618"/>
      <c r="Q73" s="1618"/>
      <c r="R73" s="1618"/>
      <c r="S73" s="1618"/>
      <c r="T73" s="1618"/>
      <c r="U73" s="1618"/>
      <c r="V73" s="1618"/>
      <c r="W73" s="1618"/>
      <c r="X73" s="1618"/>
      <c r="Y73" s="1618"/>
      <c r="Z73" s="1618"/>
      <c r="AA73" s="1618"/>
      <c r="AB73" s="1618"/>
      <c r="AC73" s="1618"/>
      <c r="AD73" s="1618"/>
      <c r="AE73" s="1618"/>
      <c r="AF73" s="1618"/>
      <c r="AG73" s="1618"/>
      <c r="AH73" s="1618"/>
      <c r="AI73" s="1618"/>
      <c r="AJ73" s="1618"/>
      <c r="AK73" s="1618"/>
      <c r="AL73" s="1618"/>
      <c r="AM73" s="1618"/>
      <c r="AN73" s="1618"/>
      <c r="AO73" s="1618"/>
      <c r="AP73" s="1618"/>
      <c r="AQ73" s="1618"/>
      <c r="AR73" s="1618"/>
      <c r="AS73" s="1618"/>
      <c r="AT73" s="1618"/>
      <c r="AU73" s="1618"/>
      <c r="AV73" s="1618"/>
      <c r="AW73" s="1618"/>
      <c r="AX73" s="1618"/>
      <c r="AY73" s="1618"/>
      <c r="AZ73" s="1618"/>
      <c r="BA73" s="1618"/>
    </row>
    <row r="74" spans="3:53">
      <c r="C74" s="1618"/>
      <c r="D74" s="1618"/>
      <c r="E74" s="1618"/>
      <c r="F74" s="1618"/>
      <c r="G74" s="1618"/>
      <c r="H74" s="1618"/>
      <c r="I74" s="1618"/>
      <c r="J74" s="1618"/>
      <c r="K74" s="1618"/>
      <c r="L74" s="1618"/>
      <c r="M74" s="1618"/>
      <c r="N74" s="1618"/>
      <c r="O74" s="1618"/>
      <c r="P74" s="1618"/>
      <c r="Q74" s="1618"/>
      <c r="R74" s="1618"/>
      <c r="S74" s="1618"/>
      <c r="T74" s="1618"/>
      <c r="U74" s="1618"/>
      <c r="V74" s="1618"/>
      <c r="W74" s="1618"/>
      <c r="X74" s="1618"/>
      <c r="Y74" s="1618"/>
      <c r="Z74" s="1618"/>
      <c r="AA74" s="1618"/>
      <c r="AB74" s="1618"/>
      <c r="AC74" s="1618"/>
      <c r="AD74" s="1618"/>
      <c r="AE74" s="1618"/>
      <c r="AF74" s="1618"/>
      <c r="AG74" s="1618"/>
      <c r="AH74" s="1618"/>
      <c r="AI74" s="1618"/>
      <c r="AJ74" s="1618"/>
      <c r="AK74" s="1618"/>
      <c r="AL74" s="1618"/>
      <c r="AM74" s="1618"/>
      <c r="AN74" s="1618"/>
      <c r="AO74" s="1618"/>
      <c r="AP74" s="1618"/>
      <c r="AQ74" s="1618"/>
      <c r="AR74" s="1618"/>
      <c r="AS74" s="1618"/>
      <c r="AT74" s="1618"/>
      <c r="AU74" s="1618"/>
      <c r="AV74" s="1618"/>
      <c r="AW74" s="1618"/>
      <c r="AX74" s="1618"/>
      <c r="AY74" s="1618"/>
      <c r="AZ74" s="1618"/>
      <c r="BA74" s="1618"/>
    </row>
    <row r="75" spans="3:53">
      <c r="C75" s="1618"/>
      <c r="D75" s="1618"/>
      <c r="E75" s="1618"/>
      <c r="F75" s="1618"/>
      <c r="G75" s="1618"/>
      <c r="H75" s="1618"/>
      <c r="I75" s="1618"/>
      <c r="J75" s="1618"/>
      <c r="K75" s="1618"/>
      <c r="L75" s="1618"/>
      <c r="M75" s="1618"/>
      <c r="N75" s="1618"/>
      <c r="O75" s="1618"/>
      <c r="P75" s="1618"/>
      <c r="Q75" s="1618"/>
      <c r="R75" s="1618"/>
      <c r="S75" s="1618"/>
      <c r="T75" s="1618"/>
      <c r="U75" s="1618"/>
      <c r="V75" s="1618"/>
      <c r="W75" s="1618"/>
      <c r="X75" s="1618"/>
      <c r="Y75" s="1618"/>
      <c r="Z75" s="1618"/>
      <c r="AA75" s="1618"/>
      <c r="AB75" s="1618"/>
      <c r="AC75" s="1618"/>
      <c r="AD75" s="1618"/>
      <c r="AE75" s="1618"/>
      <c r="AF75" s="1618"/>
      <c r="AG75" s="1618"/>
      <c r="AH75" s="1618"/>
      <c r="AI75" s="1618"/>
      <c r="AJ75" s="1618"/>
      <c r="AK75" s="1618"/>
      <c r="AL75" s="1618"/>
      <c r="AM75" s="1618"/>
      <c r="AN75" s="1618"/>
      <c r="AO75" s="1618"/>
      <c r="AP75" s="1618"/>
      <c r="AQ75" s="1618"/>
      <c r="AR75" s="1618"/>
      <c r="AS75" s="1618"/>
      <c r="AT75" s="1618"/>
      <c r="AU75" s="1618"/>
      <c r="AV75" s="1618"/>
      <c r="AW75" s="1618"/>
      <c r="AX75" s="1618"/>
      <c r="AY75" s="1618"/>
      <c r="AZ75" s="1618"/>
      <c r="BA75" s="1618"/>
    </row>
    <row r="76" spans="3:53">
      <c r="C76" s="1618"/>
      <c r="D76" s="1618"/>
      <c r="E76" s="1618"/>
      <c r="F76" s="1618"/>
      <c r="G76" s="1618"/>
      <c r="H76" s="1618"/>
      <c r="I76" s="1618"/>
      <c r="J76" s="1618"/>
      <c r="K76" s="1618"/>
      <c r="L76" s="1618"/>
      <c r="M76" s="1618"/>
      <c r="N76" s="1618"/>
      <c r="O76" s="1618"/>
      <c r="P76" s="1618"/>
      <c r="Q76" s="1618"/>
      <c r="R76" s="1618"/>
      <c r="S76" s="1618"/>
      <c r="T76" s="1618"/>
      <c r="U76" s="1618"/>
      <c r="V76" s="1618"/>
      <c r="W76" s="1618"/>
      <c r="X76" s="1618"/>
      <c r="Y76" s="1618"/>
      <c r="Z76" s="1618"/>
      <c r="AA76" s="1618"/>
      <c r="AB76" s="1618"/>
      <c r="AC76" s="1618"/>
      <c r="AD76" s="1618"/>
      <c r="AE76" s="1618"/>
      <c r="AF76" s="1618"/>
      <c r="AG76" s="1618"/>
      <c r="AH76" s="1618"/>
      <c r="AI76" s="1618"/>
      <c r="AJ76" s="1618"/>
      <c r="AK76" s="1618"/>
      <c r="AL76" s="1618"/>
      <c r="AM76" s="1618"/>
      <c r="AN76" s="1618"/>
      <c r="AO76" s="1618"/>
      <c r="AP76" s="1618"/>
      <c r="AQ76" s="1618"/>
      <c r="AR76" s="1618"/>
      <c r="AS76" s="1618"/>
      <c r="AT76" s="1618"/>
      <c r="AU76" s="1618"/>
      <c r="AV76" s="1618"/>
      <c r="AW76" s="1618"/>
      <c r="AX76" s="1618"/>
      <c r="AY76" s="1618"/>
      <c r="AZ76" s="1618"/>
      <c r="BA76" s="1618"/>
    </row>
    <row r="77" spans="3:53">
      <c r="C77" s="1618"/>
      <c r="D77" s="1618"/>
      <c r="E77" s="1618"/>
      <c r="F77" s="1618"/>
      <c r="G77" s="1618"/>
      <c r="H77" s="1618"/>
      <c r="I77" s="1618"/>
      <c r="J77" s="1618"/>
      <c r="K77" s="1618"/>
      <c r="L77" s="1618"/>
      <c r="M77" s="1618"/>
      <c r="N77" s="1618"/>
      <c r="O77" s="1618"/>
      <c r="P77" s="1618"/>
      <c r="Q77" s="1618"/>
      <c r="R77" s="1618"/>
      <c r="S77" s="1618"/>
      <c r="T77" s="1618"/>
      <c r="U77" s="1618"/>
      <c r="V77" s="1618"/>
      <c r="W77" s="1618"/>
      <c r="X77" s="1618"/>
      <c r="Y77" s="1618"/>
      <c r="Z77" s="1618"/>
      <c r="AA77" s="1618"/>
      <c r="AB77" s="1618"/>
      <c r="AC77" s="1618"/>
      <c r="AD77" s="1618"/>
      <c r="AE77" s="1618"/>
      <c r="AF77" s="1618"/>
      <c r="AG77" s="1618"/>
      <c r="AH77" s="1618"/>
      <c r="AI77" s="1618"/>
      <c r="AJ77" s="1618"/>
      <c r="AK77" s="1618"/>
      <c r="AL77" s="1618"/>
      <c r="AM77" s="1618"/>
      <c r="AN77" s="1618"/>
      <c r="AO77" s="1618"/>
      <c r="AP77" s="1618"/>
      <c r="AQ77" s="1618"/>
      <c r="AR77" s="1618"/>
      <c r="AS77" s="1618"/>
      <c r="AT77" s="1618"/>
      <c r="AU77" s="1618"/>
      <c r="AV77" s="1618"/>
      <c r="AW77" s="1618"/>
      <c r="AX77" s="1618"/>
      <c r="AY77" s="1618"/>
      <c r="AZ77" s="1618"/>
      <c r="BA77" s="1618"/>
    </row>
    <row r="78" spans="3:53">
      <c r="C78" s="1618"/>
      <c r="D78" s="1618"/>
      <c r="E78" s="1618"/>
      <c r="F78" s="1618"/>
      <c r="G78" s="1618"/>
      <c r="H78" s="1618"/>
      <c r="I78" s="1618"/>
      <c r="J78" s="1618"/>
      <c r="K78" s="1618"/>
      <c r="L78" s="1618"/>
      <c r="M78" s="1618"/>
      <c r="N78" s="1618"/>
      <c r="O78" s="1618"/>
      <c r="P78" s="1618"/>
      <c r="Q78" s="1618"/>
      <c r="R78" s="1618"/>
      <c r="S78" s="1618"/>
      <c r="T78" s="1618"/>
      <c r="U78" s="1618"/>
      <c r="V78" s="1618"/>
      <c r="W78" s="1618"/>
      <c r="X78" s="1618"/>
      <c r="Y78" s="1618"/>
      <c r="Z78" s="1618"/>
      <c r="AA78" s="1618"/>
      <c r="AB78" s="1618"/>
      <c r="AC78" s="1618"/>
      <c r="AD78" s="1618"/>
      <c r="AE78" s="1618"/>
      <c r="AF78" s="1618"/>
      <c r="AG78" s="1618"/>
      <c r="AH78" s="1618"/>
      <c r="AI78" s="1618"/>
      <c r="AJ78" s="1618"/>
      <c r="AK78" s="1618"/>
      <c r="AL78" s="1618"/>
      <c r="AM78" s="1618"/>
      <c r="AN78" s="1618"/>
      <c r="AO78" s="1618"/>
      <c r="AP78" s="1618"/>
      <c r="AQ78" s="1618"/>
      <c r="AR78" s="1618"/>
      <c r="AS78" s="1618"/>
      <c r="AT78" s="1618"/>
      <c r="AU78" s="1618"/>
      <c r="AV78" s="1618"/>
      <c r="AW78" s="1618"/>
      <c r="AX78" s="1618"/>
      <c r="AY78" s="1618"/>
      <c r="AZ78" s="1618"/>
      <c r="BA78" s="1618"/>
    </row>
    <row r="79" spans="3:53">
      <c r="C79" s="1618"/>
      <c r="D79" s="1618"/>
      <c r="E79" s="1618"/>
      <c r="F79" s="1618"/>
      <c r="G79" s="1618"/>
      <c r="H79" s="1618"/>
      <c r="I79" s="1618"/>
      <c r="J79" s="1618"/>
      <c r="K79" s="1618"/>
      <c r="L79" s="1618"/>
      <c r="M79" s="1618"/>
      <c r="N79" s="1618"/>
      <c r="O79" s="1618"/>
      <c r="P79" s="1618"/>
      <c r="Q79" s="1618"/>
      <c r="R79" s="1618"/>
      <c r="S79" s="1618"/>
      <c r="T79" s="1618"/>
      <c r="U79" s="1618"/>
      <c r="V79" s="1618"/>
      <c r="W79" s="1618"/>
      <c r="X79" s="1618"/>
      <c r="Y79" s="1618"/>
      <c r="Z79" s="1618"/>
      <c r="AA79" s="1618"/>
      <c r="AB79" s="1618"/>
      <c r="AC79" s="1618"/>
      <c r="AD79" s="1618"/>
      <c r="AE79" s="1618"/>
      <c r="AF79" s="1618"/>
      <c r="AG79" s="1618"/>
      <c r="AH79" s="1618"/>
      <c r="AI79" s="1618"/>
      <c r="AJ79" s="1618"/>
      <c r="AK79" s="1618"/>
      <c r="AL79" s="1618"/>
      <c r="AM79" s="1618"/>
      <c r="AN79" s="1618"/>
      <c r="AO79" s="1618"/>
      <c r="AP79" s="1618"/>
      <c r="AQ79" s="1618"/>
      <c r="AR79" s="1618"/>
      <c r="AS79" s="1618"/>
      <c r="AT79" s="1618"/>
      <c r="AU79" s="1618"/>
      <c r="AV79" s="1618"/>
      <c r="AW79" s="1618"/>
      <c r="AX79" s="1618"/>
      <c r="AY79" s="1618"/>
      <c r="AZ79" s="1618"/>
      <c r="BA79" s="1618"/>
    </row>
  </sheetData>
  <mergeCells count="2">
    <mergeCell ref="J14:O14"/>
    <mergeCell ref="Q14:V14"/>
  </mergeCell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BV67"/>
  <sheetViews>
    <sheetView topLeftCell="F1" workbookViewId="0"/>
  </sheetViews>
  <sheetFormatPr baseColWidth="10" defaultColWidth="11.42578125" defaultRowHeight="15"/>
  <cols>
    <col min="1" max="1" width="11.42578125" style="1610"/>
    <col min="2" max="2" width="40.140625" style="1610" customWidth="1"/>
    <col min="3" max="53" width="6.85546875" style="1614" customWidth="1"/>
    <col min="54" max="63" width="6.85546875" style="1610" customWidth="1"/>
    <col min="64" max="16384" width="11.42578125" style="1610"/>
  </cols>
  <sheetData>
    <row r="1" spans="1:63" s="1581" customFormat="1" ht="15.75">
      <c r="A1" s="1580" t="s">
        <v>629</v>
      </c>
      <c r="C1" s="1582"/>
      <c r="D1" s="1582"/>
      <c r="E1" s="1582"/>
      <c r="F1" s="1582"/>
      <c r="G1" s="1582"/>
      <c r="H1" s="1582"/>
      <c r="I1" s="1582"/>
      <c r="J1" s="1582"/>
      <c r="K1" s="1582"/>
      <c r="L1" s="1582"/>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c r="AN1" s="1582"/>
      <c r="AO1" s="1582"/>
      <c r="AP1" s="1582"/>
      <c r="AQ1" s="1582"/>
      <c r="AR1" s="1582"/>
      <c r="AS1" s="1582"/>
      <c r="AT1" s="1582"/>
      <c r="AU1" s="1582"/>
      <c r="AV1" s="1582"/>
      <c r="AW1" s="1582"/>
      <c r="AX1" s="1582"/>
      <c r="AY1" s="1582"/>
      <c r="AZ1" s="1582"/>
      <c r="BA1" s="1582"/>
    </row>
    <row r="2" spans="1:63" s="1581" customFormat="1" ht="15.75">
      <c r="B2" s="1583"/>
      <c r="C2" s="1582"/>
      <c r="D2" s="1582"/>
      <c r="E2" s="1582"/>
      <c r="F2" s="1582"/>
      <c r="G2" s="1582"/>
      <c r="H2" s="1582"/>
      <c r="I2" s="1582"/>
      <c r="J2" s="1582"/>
      <c r="K2" s="1582"/>
      <c r="L2" s="1582"/>
      <c r="M2" s="1582"/>
      <c r="N2" s="1582"/>
      <c r="O2" s="1582"/>
      <c r="P2" s="1582"/>
      <c r="Q2" s="1582"/>
      <c r="R2" s="1582"/>
      <c r="S2" s="1582"/>
      <c r="T2" s="1582"/>
      <c r="U2" s="1582"/>
      <c r="V2" s="1582"/>
      <c r="W2" s="1582"/>
      <c r="X2" s="1582"/>
      <c r="Y2" s="1582"/>
      <c r="Z2" s="1582"/>
      <c r="AA2" s="1582"/>
      <c r="AB2" s="1582"/>
      <c r="AC2" s="1582"/>
      <c r="AD2" s="1582"/>
      <c r="AE2" s="1582"/>
      <c r="AF2" s="1582"/>
      <c r="AG2" s="1582"/>
      <c r="AH2" s="1582"/>
      <c r="AI2" s="1582"/>
      <c r="AJ2" s="1582"/>
      <c r="AK2" s="1582"/>
      <c r="AL2" s="1582"/>
      <c r="AM2" s="1582"/>
      <c r="AN2" s="1582"/>
      <c r="AO2" s="1582"/>
      <c r="AP2" s="1582"/>
      <c r="AQ2" s="1582"/>
      <c r="AR2" s="1582"/>
      <c r="AS2" s="1582"/>
      <c r="AT2" s="1582"/>
      <c r="AU2" s="1582"/>
      <c r="AV2" s="1582"/>
      <c r="AW2" s="1582"/>
      <c r="AX2" s="1582"/>
      <c r="AY2" s="1582"/>
      <c r="AZ2" s="1582"/>
      <c r="BA2" s="1582"/>
    </row>
    <row r="3" spans="1:63" s="1581" customFormat="1" ht="15.75" thickBot="1">
      <c r="C3" s="1582"/>
      <c r="D3" s="1582"/>
      <c r="E3" s="1582"/>
      <c r="F3" s="1582"/>
      <c r="G3" s="1582"/>
      <c r="H3" s="1582"/>
      <c r="I3" s="1582"/>
      <c r="J3" s="1582"/>
      <c r="K3" s="1582"/>
      <c r="L3" s="1582"/>
      <c r="M3" s="1582"/>
      <c r="N3" s="1582"/>
      <c r="O3" s="1582"/>
      <c r="P3" s="1582"/>
      <c r="Q3" s="1582"/>
      <c r="R3" s="1582"/>
      <c r="S3" s="1582"/>
      <c r="T3" s="1582"/>
      <c r="U3" s="1582"/>
      <c r="V3" s="1582"/>
      <c r="W3" s="1582"/>
      <c r="X3" s="1582"/>
      <c r="Y3" s="1582"/>
      <c r="Z3" s="1582"/>
      <c r="AA3" s="1582"/>
      <c r="AB3" s="1582"/>
      <c r="AC3" s="1582"/>
      <c r="AD3" s="1582"/>
      <c r="AE3" s="1582"/>
      <c r="AF3" s="1582"/>
      <c r="AG3" s="1582"/>
      <c r="AH3" s="1582"/>
      <c r="AI3" s="1582"/>
      <c r="AJ3" s="1582"/>
      <c r="AK3" s="1582"/>
      <c r="AL3" s="1582"/>
      <c r="AM3" s="1582"/>
      <c r="AN3" s="1582"/>
      <c r="AO3" s="1582"/>
      <c r="AP3" s="1582"/>
      <c r="AQ3" s="1582"/>
      <c r="AR3" s="1582"/>
      <c r="AS3" s="1582"/>
      <c r="AT3" s="1582"/>
      <c r="AU3" s="1582"/>
      <c r="AV3" s="1582"/>
      <c r="AW3" s="1582"/>
      <c r="AX3" s="1582"/>
      <c r="AY3" s="1582"/>
      <c r="AZ3" s="1582"/>
      <c r="BA3" s="1582"/>
    </row>
    <row r="4" spans="1:63" s="1585" customFormat="1" ht="26.25" thickBot="1">
      <c r="B4" s="1586" t="s">
        <v>630</v>
      </c>
      <c r="C4" s="1587">
        <v>1940</v>
      </c>
      <c r="D4" s="1588">
        <v>1941</v>
      </c>
      <c r="E4" s="1588">
        <v>1942</v>
      </c>
      <c r="F4" s="1588">
        <v>1943</v>
      </c>
      <c r="G4" s="1588">
        <v>1944</v>
      </c>
      <c r="H4" s="1588">
        <v>1945</v>
      </c>
      <c r="I4" s="1588">
        <v>1946</v>
      </c>
      <c r="J4" s="1588">
        <v>1947</v>
      </c>
      <c r="K4" s="1588">
        <v>1948</v>
      </c>
      <c r="L4" s="1588">
        <v>1949</v>
      </c>
      <c r="M4" s="1588">
        <v>1950</v>
      </c>
      <c r="N4" s="1588">
        <v>1951</v>
      </c>
      <c r="O4" s="1588">
        <v>1952</v>
      </c>
      <c r="P4" s="1588">
        <v>1953</v>
      </c>
      <c r="Q4" s="1588">
        <v>1954</v>
      </c>
      <c r="R4" s="1588">
        <v>1955</v>
      </c>
      <c r="S4" s="1588">
        <v>1956</v>
      </c>
      <c r="T4" s="1588">
        <v>1957</v>
      </c>
      <c r="U4" s="1588">
        <v>1958</v>
      </c>
      <c r="V4" s="1588">
        <v>1959</v>
      </c>
      <c r="W4" s="1588">
        <v>1960</v>
      </c>
      <c r="X4" s="1588">
        <v>1961</v>
      </c>
      <c r="Y4" s="1588">
        <v>1962</v>
      </c>
      <c r="Z4" s="1588">
        <v>1963</v>
      </c>
      <c r="AA4" s="1588">
        <v>1964</v>
      </c>
      <c r="AB4" s="1588">
        <v>1965</v>
      </c>
      <c r="AC4" s="1588">
        <v>1966</v>
      </c>
      <c r="AD4" s="1588">
        <v>1967</v>
      </c>
      <c r="AE4" s="1588">
        <v>1968</v>
      </c>
      <c r="AF4" s="1588">
        <v>1969</v>
      </c>
      <c r="AG4" s="1588">
        <v>1970</v>
      </c>
      <c r="AH4" s="1588">
        <v>1971</v>
      </c>
      <c r="AI4" s="1588">
        <v>1972</v>
      </c>
      <c r="AJ4" s="1588">
        <v>1973</v>
      </c>
      <c r="AK4" s="1588">
        <v>1974</v>
      </c>
      <c r="AL4" s="1588">
        <v>1975</v>
      </c>
      <c r="AM4" s="1588">
        <v>1976</v>
      </c>
      <c r="AN4" s="1588">
        <v>1977</v>
      </c>
      <c r="AO4" s="1588">
        <v>1978</v>
      </c>
      <c r="AP4" s="1588">
        <v>1979</v>
      </c>
      <c r="AQ4" s="1588">
        <v>1980</v>
      </c>
      <c r="AR4" s="1588">
        <v>1981</v>
      </c>
      <c r="AS4" s="1588">
        <v>1982</v>
      </c>
      <c r="AT4" s="1588">
        <v>1983</v>
      </c>
      <c r="AU4" s="1588">
        <v>1984</v>
      </c>
      <c r="AV4" s="1588">
        <v>1985</v>
      </c>
      <c r="AW4" s="1588">
        <v>1986</v>
      </c>
      <c r="AX4" s="1588">
        <v>1987</v>
      </c>
      <c r="AY4" s="1588">
        <v>1988</v>
      </c>
      <c r="AZ4" s="1588">
        <v>1989</v>
      </c>
      <c r="BA4" s="1588">
        <v>1990</v>
      </c>
      <c r="BB4" s="1588">
        <v>1991</v>
      </c>
      <c r="BC4" s="1588">
        <v>1992</v>
      </c>
      <c r="BD4" s="1588">
        <v>1993</v>
      </c>
      <c r="BE4" s="1588">
        <v>1994</v>
      </c>
      <c r="BF4" s="1588">
        <v>1995</v>
      </c>
      <c r="BG4" s="1588">
        <v>1996</v>
      </c>
      <c r="BH4" s="1588">
        <v>1997</v>
      </c>
      <c r="BI4" s="1588">
        <v>1998</v>
      </c>
      <c r="BJ4" s="1588">
        <v>1999</v>
      </c>
      <c r="BK4" s="1589">
        <v>2000</v>
      </c>
    </row>
    <row r="5" spans="1:63" s="1585" customFormat="1">
      <c r="B5" s="1590">
        <v>1.7999999999999999E-2</v>
      </c>
      <c r="C5" s="1591">
        <v>0.66918865668761729</v>
      </c>
      <c r="D5" s="1592">
        <v>0.66543713493185175</v>
      </c>
      <c r="E5" s="1592">
        <v>0.64175656427478245</v>
      </c>
      <c r="F5" s="1592">
        <v>0.63412044782845378</v>
      </c>
      <c r="G5" s="1592">
        <v>0.62585371312668048</v>
      </c>
      <c r="H5" s="1592">
        <v>0.62411103558043157</v>
      </c>
      <c r="I5" s="1592">
        <v>0.62880192047593686</v>
      </c>
      <c r="J5" s="1592">
        <v>0.63072782712722786</v>
      </c>
      <c r="K5" s="1592">
        <v>0.62855358213506229</v>
      </c>
      <c r="L5" s="1592">
        <v>0.63132893708163407</v>
      </c>
      <c r="M5" s="1592">
        <v>0.61657813736470268</v>
      </c>
      <c r="N5" s="1592">
        <v>0.62182525471944161</v>
      </c>
      <c r="O5" s="1592">
        <v>0.62468622967890219</v>
      </c>
      <c r="P5" s="1592">
        <v>0.62295065709946995</v>
      </c>
      <c r="Q5" s="1592">
        <v>0.62481464584032476</v>
      </c>
      <c r="R5" s="1592">
        <v>0.62567218364988075</v>
      </c>
      <c r="S5" s="1592">
        <v>0.61346605616917427</v>
      </c>
      <c r="T5" s="1592">
        <v>0.64227724830518551</v>
      </c>
      <c r="U5" s="1592">
        <v>0.65123334439819236</v>
      </c>
      <c r="V5" s="1592">
        <v>0.65101024988017375</v>
      </c>
      <c r="W5" s="1592">
        <v>0.64931446660487091</v>
      </c>
      <c r="X5" s="1592">
        <v>0.65999052322783947</v>
      </c>
      <c r="Y5" s="1592">
        <v>0.6599282069130179</v>
      </c>
      <c r="Z5" s="1592">
        <v>0.65907149671790644</v>
      </c>
      <c r="AA5" s="1592">
        <v>0.66145016944400803</v>
      </c>
      <c r="AB5" s="1592">
        <v>0.66090016833807252</v>
      </c>
      <c r="AC5" s="1592">
        <v>0.66053625561953089</v>
      </c>
      <c r="AD5" s="1592">
        <v>0.64805313969409262</v>
      </c>
      <c r="AE5" s="1592">
        <v>0.64712677686744102</v>
      </c>
      <c r="AF5" s="1592">
        <v>0.66233628182684323</v>
      </c>
      <c r="AG5" s="1592">
        <v>0.66229689431747507</v>
      </c>
      <c r="AH5" s="1592">
        <v>0.66146327781868219</v>
      </c>
      <c r="AI5" s="1592">
        <v>0.66166419144151245</v>
      </c>
      <c r="AJ5" s="1592">
        <v>0.64975225147720583</v>
      </c>
      <c r="AK5" s="1592">
        <v>0.65006256231428439</v>
      </c>
      <c r="AL5" s="1592">
        <v>0.65026919374208603</v>
      </c>
      <c r="AM5" s="1592">
        <v>0.65048637759927863</v>
      </c>
      <c r="AN5" s="1592">
        <v>0.65079704792811011</v>
      </c>
      <c r="AO5" s="1592">
        <v>0.65100003543973484</v>
      </c>
      <c r="AP5" s="1592">
        <v>0.65119803530555553</v>
      </c>
      <c r="AQ5" s="1592">
        <v>0.65138367601682812</v>
      </c>
      <c r="AR5" s="1592">
        <v>0.65165021853129046</v>
      </c>
      <c r="AS5" s="1592">
        <v>0.65180579611383693</v>
      </c>
      <c r="AT5" s="1592">
        <v>0.65204302602065189</v>
      </c>
      <c r="AU5" s="1592">
        <v>0.65198119583922365</v>
      </c>
      <c r="AV5" s="1592">
        <v>0.6518769595130196</v>
      </c>
      <c r="AW5" s="1592">
        <v>0.65176359414014717</v>
      </c>
      <c r="AX5" s="1592">
        <v>0.65170515421785602</v>
      </c>
      <c r="AY5" s="1592">
        <v>0.65162433391402186</v>
      </c>
      <c r="AZ5" s="1592">
        <v>0.65159660678234699</v>
      </c>
      <c r="BA5" s="1592">
        <v>0.65153273269701217</v>
      </c>
      <c r="BB5" s="1592">
        <v>0.65143737760561116</v>
      </c>
      <c r="BC5" s="1592">
        <v>0.65138244765003195</v>
      </c>
      <c r="BD5" s="1592">
        <v>0.65137067789450886</v>
      </c>
      <c r="BE5" s="1592">
        <v>0.65132128985256077</v>
      </c>
      <c r="BF5" s="1592">
        <v>0.65130409502163478</v>
      </c>
      <c r="BG5" s="1592">
        <v>0.65098914725288126</v>
      </c>
      <c r="BH5" s="1592">
        <v>0.6506280412953156</v>
      </c>
      <c r="BI5" s="1592">
        <v>0.65028551193889905</v>
      </c>
      <c r="BJ5" s="1592">
        <v>0.65002654346856426</v>
      </c>
      <c r="BK5" s="1593">
        <v>0.64971212996796734</v>
      </c>
    </row>
    <row r="6" spans="1:63" s="1585" customFormat="1">
      <c r="B6" s="1590">
        <v>1.4999999999999999E-2</v>
      </c>
      <c r="C6" s="1619">
        <v>0.66918865668761729</v>
      </c>
      <c r="D6" s="1620">
        <v>0.66543713493185175</v>
      </c>
      <c r="E6" s="1620">
        <v>0.64175656427478245</v>
      </c>
      <c r="F6" s="1620">
        <v>0.63412044782845378</v>
      </c>
      <c r="G6" s="1620">
        <v>0.62585371312668048</v>
      </c>
      <c r="H6" s="1620">
        <v>0.62411103558043157</v>
      </c>
      <c r="I6" s="1620">
        <v>0.62880192047593686</v>
      </c>
      <c r="J6" s="1620">
        <v>0.63072782712722786</v>
      </c>
      <c r="K6" s="1620">
        <v>0.62855358213506229</v>
      </c>
      <c r="L6" s="1620">
        <v>0.63132893708163418</v>
      </c>
      <c r="M6" s="1620">
        <v>0.61657813736470268</v>
      </c>
      <c r="N6" s="1620">
        <v>0.62182525471944161</v>
      </c>
      <c r="O6" s="1620">
        <v>0.62468622967890219</v>
      </c>
      <c r="P6" s="1620">
        <v>0.62295065709946995</v>
      </c>
      <c r="Q6" s="1620">
        <v>0.62481464584032476</v>
      </c>
      <c r="R6" s="1620">
        <v>0.62567218364988075</v>
      </c>
      <c r="S6" s="1620">
        <v>0.61346605616917427</v>
      </c>
      <c r="T6" s="1620">
        <v>0.64227724830518551</v>
      </c>
      <c r="U6" s="1620">
        <v>0.65123334439819236</v>
      </c>
      <c r="V6" s="1620">
        <v>0.65101024988017375</v>
      </c>
      <c r="W6" s="1620">
        <v>0.64931446660487091</v>
      </c>
      <c r="X6" s="1620">
        <v>0.66011361133046853</v>
      </c>
      <c r="Y6" s="1620">
        <v>0.65987670599667292</v>
      </c>
      <c r="Z6" s="1620">
        <v>0.66030514211772617</v>
      </c>
      <c r="AA6" s="1620">
        <v>0.6619636740778464</v>
      </c>
      <c r="AB6" s="1620">
        <v>0.66174578488819202</v>
      </c>
      <c r="AC6" s="1620">
        <v>0.66139703975761965</v>
      </c>
      <c r="AD6" s="1620">
        <v>0.64964418405996138</v>
      </c>
      <c r="AE6" s="1620">
        <v>0.64988781920376026</v>
      </c>
      <c r="AF6" s="1620">
        <v>0.66314982479508489</v>
      </c>
      <c r="AG6" s="1620">
        <v>0.66295454571249945</v>
      </c>
      <c r="AH6" s="1620">
        <v>0.66261435600777152</v>
      </c>
      <c r="AI6" s="1620">
        <v>0.66289012286424853</v>
      </c>
      <c r="AJ6" s="1620">
        <v>0.65143980401365231</v>
      </c>
      <c r="AK6" s="1620">
        <v>0.65181121882479953</v>
      </c>
      <c r="AL6" s="1620">
        <v>0.65203266573973784</v>
      </c>
      <c r="AM6" s="1620">
        <v>0.6523295119761523</v>
      </c>
      <c r="AN6" s="1620">
        <v>0.65258461110836963</v>
      </c>
      <c r="AO6" s="1620">
        <v>0.65290114081707473</v>
      </c>
      <c r="AP6" s="1620">
        <v>0.65317819815652278</v>
      </c>
      <c r="AQ6" s="1620">
        <v>0.65340302728792687</v>
      </c>
      <c r="AR6" s="1620">
        <v>0.65359267195559922</v>
      </c>
      <c r="AS6" s="1620">
        <v>0.65383519529653655</v>
      </c>
      <c r="AT6" s="1620">
        <v>0.65413573611259257</v>
      </c>
      <c r="AU6" s="1620">
        <v>0.65409409946325003</v>
      </c>
      <c r="AV6" s="1620">
        <v>0.65398816738557652</v>
      </c>
      <c r="AW6" s="1620">
        <v>0.65394135945807852</v>
      </c>
      <c r="AX6" s="1620">
        <v>0.65384098866912677</v>
      </c>
      <c r="AY6" s="1620">
        <v>0.65379738491989414</v>
      </c>
      <c r="AZ6" s="1620">
        <v>0.65370646338514271</v>
      </c>
      <c r="BA6" s="1620">
        <v>0.65364878318820352</v>
      </c>
      <c r="BB6" s="1620">
        <v>0.6536363455075328</v>
      </c>
      <c r="BC6" s="1620">
        <v>0.65357159628274819</v>
      </c>
      <c r="BD6" s="1620">
        <v>0.65354852236868755</v>
      </c>
      <c r="BE6" s="1620">
        <v>0.65356320885799002</v>
      </c>
      <c r="BF6" s="1620">
        <v>0.65352574513803341</v>
      </c>
      <c r="BG6" s="1620">
        <v>0.65318011556964173</v>
      </c>
      <c r="BH6" s="1620">
        <v>0.65285973634493377</v>
      </c>
      <c r="BI6" s="1620">
        <v>0.65248466605669353</v>
      </c>
      <c r="BJ6" s="1620">
        <v>0.65220856663019977</v>
      </c>
      <c r="BK6" s="1621">
        <v>0.65187808821319182</v>
      </c>
    </row>
    <row r="7" spans="1:63" s="1585" customFormat="1">
      <c r="B7" s="1590">
        <v>1.2999999999999999E-2</v>
      </c>
      <c r="C7" s="1619">
        <v>0.66918865668761729</v>
      </c>
      <c r="D7" s="1620">
        <v>0.66543713493185175</v>
      </c>
      <c r="E7" s="1620">
        <v>0.64175656427478245</v>
      </c>
      <c r="F7" s="1620">
        <v>0.63412044782845378</v>
      </c>
      <c r="G7" s="1620">
        <v>0.62585371312668048</v>
      </c>
      <c r="H7" s="1620">
        <v>0.62411103558043157</v>
      </c>
      <c r="I7" s="1620">
        <v>0.62880192047593686</v>
      </c>
      <c r="J7" s="1620">
        <v>0.63072782712722786</v>
      </c>
      <c r="K7" s="1620">
        <v>0.62855358213506229</v>
      </c>
      <c r="L7" s="1620">
        <v>0.63132893708163418</v>
      </c>
      <c r="M7" s="1620">
        <v>0.61657813736470268</v>
      </c>
      <c r="N7" s="1620">
        <v>0.62182525471944161</v>
      </c>
      <c r="O7" s="1620">
        <v>0.62468622967890219</v>
      </c>
      <c r="P7" s="1620">
        <v>0.62295065709946995</v>
      </c>
      <c r="Q7" s="1620">
        <v>0.62481464584032476</v>
      </c>
      <c r="R7" s="1620">
        <v>0.62567218364988075</v>
      </c>
      <c r="S7" s="1620">
        <v>0.61346605616917427</v>
      </c>
      <c r="T7" s="1620">
        <v>0.64227724830518551</v>
      </c>
      <c r="U7" s="1620">
        <v>0.65123334439819236</v>
      </c>
      <c r="V7" s="1620">
        <v>0.65101024988017375</v>
      </c>
      <c r="W7" s="1620">
        <v>0.64931446660487091</v>
      </c>
      <c r="X7" s="1620">
        <v>0.66010544324836684</v>
      </c>
      <c r="Y7" s="1620">
        <v>0.65979596052669909</v>
      </c>
      <c r="Z7" s="1620">
        <v>0.660293151509728</v>
      </c>
      <c r="AA7" s="1620">
        <v>0.66113307242640351</v>
      </c>
      <c r="AB7" s="1620">
        <v>0.66148930030608988</v>
      </c>
      <c r="AC7" s="1620">
        <v>0.66228942644909294</v>
      </c>
      <c r="AD7" s="1620">
        <v>0.65104984614628669</v>
      </c>
      <c r="AE7" s="1620">
        <v>0.65140504411537659</v>
      </c>
      <c r="AF7" s="1620">
        <v>0.66361629514077669</v>
      </c>
      <c r="AG7" s="1620">
        <v>0.66374359252451343</v>
      </c>
      <c r="AH7" s="1620">
        <v>0.66375584781515617</v>
      </c>
      <c r="AI7" s="1620">
        <v>0.66409203682267259</v>
      </c>
      <c r="AJ7" s="1620">
        <v>0.653043420640396</v>
      </c>
      <c r="AK7" s="1620">
        <v>0.65329980227082374</v>
      </c>
      <c r="AL7" s="1620">
        <v>0.65366911811719819</v>
      </c>
      <c r="AM7" s="1620">
        <v>0.65393245944870448</v>
      </c>
      <c r="AN7" s="1620">
        <v>0.65429828113988919</v>
      </c>
      <c r="AO7" s="1620">
        <v>0.65454917996218676</v>
      </c>
      <c r="AP7" s="1620">
        <v>0.65479690058928985</v>
      </c>
      <c r="AQ7" s="1620">
        <v>0.65514649049121798</v>
      </c>
      <c r="AR7" s="1620">
        <v>0.65538030931217695</v>
      </c>
      <c r="AS7" s="1620">
        <v>0.65561216364723807</v>
      </c>
      <c r="AT7" s="1620">
        <v>0.65594098820873148</v>
      </c>
      <c r="AU7" s="1620">
        <v>0.65585918831658796</v>
      </c>
      <c r="AV7" s="1620">
        <v>0.65584532739956003</v>
      </c>
      <c r="AW7" s="1620">
        <v>0.65573258545051782</v>
      </c>
      <c r="AX7" s="1620">
        <v>0.65570822565561715</v>
      </c>
      <c r="AY7" s="1620">
        <v>0.65568103477835493</v>
      </c>
      <c r="AZ7" s="1620">
        <v>0.65555593441307325</v>
      </c>
      <c r="BA7" s="1620">
        <v>0.65560018514274321</v>
      </c>
      <c r="BB7" s="1620">
        <v>0.65554356436939598</v>
      </c>
      <c r="BC7" s="1620">
        <v>0.65547608870387197</v>
      </c>
      <c r="BD7" s="1620">
        <v>0.65540483649769532</v>
      </c>
      <c r="BE7" s="1620">
        <v>0.65541918584104986</v>
      </c>
      <c r="BF7" s="1620">
        <v>0.65542420043843874</v>
      </c>
      <c r="BG7" s="1620">
        <v>0.65506317713960072</v>
      </c>
      <c r="BH7" s="1620">
        <v>0.65468808185417526</v>
      </c>
      <c r="BI7" s="1620">
        <v>0.65438009720776968</v>
      </c>
      <c r="BJ7" s="1620">
        <v>0.65405876527582607</v>
      </c>
      <c r="BK7" s="1621">
        <v>0.65372255452445671</v>
      </c>
    </row>
    <row r="8" spans="1:63" s="1585" customFormat="1" ht="15.75" thickBot="1">
      <c r="B8" s="1597">
        <v>0.01</v>
      </c>
      <c r="C8" s="1598">
        <v>0.66918865668761729</v>
      </c>
      <c r="D8" s="1599">
        <v>0.66543713493185175</v>
      </c>
      <c r="E8" s="1599">
        <v>0.64175656427478245</v>
      </c>
      <c r="F8" s="1599">
        <v>0.63412044782845378</v>
      </c>
      <c r="G8" s="1599">
        <v>0.62585371312668048</v>
      </c>
      <c r="H8" s="1599">
        <v>0.62411103558043157</v>
      </c>
      <c r="I8" s="1599">
        <v>0.62880192047593686</v>
      </c>
      <c r="J8" s="1599">
        <v>0.63072782712722786</v>
      </c>
      <c r="K8" s="1599">
        <v>0.62855358213506229</v>
      </c>
      <c r="L8" s="1599">
        <v>0.63132893708163418</v>
      </c>
      <c r="M8" s="1599">
        <v>0.61657813736470279</v>
      </c>
      <c r="N8" s="1599">
        <v>0.62182525471944161</v>
      </c>
      <c r="O8" s="1599">
        <v>0.62468622967890219</v>
      </c>
      <c r="P8" s="1599">
        <v>0.62295065709946995</v>
      </c>
      <c r="Q8" s="1599">
        <v>0.62481464584032476</v>
      </c>
      <c r="R8" s="1599">
        <v>0.62567218364988075</v>
      </c>
      <c r="S8" s="1599">
        <v>0.61346605616917427</v>
      </c>
      <c r="T8" s="1599">
        <v>0.64227724830518551</v>
      </c>
      <c r="U8" s="1599">
        <v>0.65123334439819236</v>
      </c>
      <c r="V8" s="1599">
        <v>0.65101024988017375</v>
      </c>
      <c r="W8" s="1599">
        <v>0.64931446660487091</v>
      </c>
      <c r="X8" s="1599">
        <v>0.66009308111057996</v>
      </c>
      <c r="Y8" s="1599">
        <v>0.66094805122336009</v>
      </c>
      <c r="Z8" s="1599">
        <v>0.66033908622496562</v>
      </c>
      <c r="AA8" s="1599">
        <v>0.66176284355113968</v>
      </c>
      <c r="AB8" s="1599">
        <v>0.66243144668218945</v>
      </c>
      <c r="AC8" s="1599">
        <v>0.66309558064062002</v>
      </c>
      <c r="AD8" s="1599">
        <v>0.65255045911860554</v>
      </c>
      <c r="AE8" s="1599">
        <v>0.65305391986756034</v>
      </c>
      <c r="AF8" s="1599">
        <v>0.66445528326821923</v>
      </c>
      <c r="AG8" s="1599">
        <v>0.66560654931081153</v>
      </c>
      <c r="AH8" s="1599">
        <v>0.66619142463324854</v>
      </c>
      <c r="AI8" s="1599">
        <v>0.66653765385093333</v>
      </c>
      <c r="AJ8" s="1599">
        <v>0.65588300104010977</v>
      </c>
      <c r="AK8" s="1599">
        <v>0.65632096273143292</v>
      </c>
      <c r="AL8" s="1599">
        <v>0.65668595596253754</v>
      </c>
      <c r="AM8" s="1599">
        <v>0.65698401638397752</v>
      </c>
      <c r="AN8" s="1599">
        <v>0.65732649460157655</v>
      </c>
      <c r="AO8" s="1599">
        <v>0.65771134624569838</v>
      </c>
      <c r="AP8" s="1599">
        <v>0.6580252639557006</v>
      </c>
      <c r="AQ8" s="1599">
        <v>0.65837869856997522</v>
      </c>
      <c r="AR8" s="1599">
        <v>0.65866393510140797</v>
      </c>
      <c r="AS8" s="1599">
        <v>0.65899574976419051</v>
      </c>
      <c r="AT8" s="1599">
        <v>0.65926290812701893</v>
      </c>
      <c r="AU8" s="1599">
        <v>0.65924942892818128</v>
      </c>
      <c r="AV8" s="1599">
        <v>0.65924785074129877</v>
      </c>
      <c r="AW8" s="1599">
        <v>0.65919111613411596</v>
      </c>
      <c r="AX8" s="1599">
        <v>0.6591736724306575</v>
      </c>
      <c r="AY8" s="1599">
        <v>0.65909812211434715</v>
      </c>
      <c r="AZ8" s="1599">
        <v>0.65906835998265112</v>
      </c>
      <c r="BA8" s="1599">
        <v>0.65906628395797007</v>
      </c>
      <c r="BB8" s="1599">
        <v>0.65901261224423446</v>
      </c>
      <c r="BC8" s="1599">
        <v>0.65899616334719036</v>
      </c>
      <c r="BD8" s="1599">
        <v>0.65902596728337914</v>
      </c>
      <c r="BE8" s="1599">
        <v>0.65899929601111185</v>
      </c>
      <c r="BF8" s="1599">
        <v>0.65901977741262419</v>
      </c>
      <c r="BG8" s="1599">
        <v>0.65860879367719016</v>
      </c>
      <c r="BH8" s="1599">
        <v>0.65823346220201595</v>
      </c>
      <c r="BI8" s="1599">
        <v>0.65790151190641177</v>
      </c>
      <c r="BJ8" s="1599">
        <v>0.65750884416038646</v>
      </c>
      <c r="BK8" s="1600">
        <v>0.65724283634835678</v>
      </c>
    </row>
    <row r="9" spans="1:63" s="1585" customFormat="1">
      <c r="B9" s="1602"/>
      <c r="C9" s="1603"/>
      <c r="D9" s="1603"/>
      <c r="E9" s="1603"/>
      <c r="F9" s="1603"/>
      <c r="G9" s="1603"/>
      <c r="H9" s="1603"/>
      <c r="I9" s="1603"/>
      <c r="J9" s="1603"/>
      <c r="K9" s="1603"/>
      <c r="L9" s="1603"/>
      <c r="M9" s="1603"/>
      <c r="N9" s="1603"/>
      <c r="O9" s="1603"/>
      <c r="P9" s="1603"/>
      <c r="Q9" s="1603"/>
      <c r="R9" s="1603"/>
      <c r="S9" s="1603"/>
      <c r="T9" s="1603"/>
      <c r="U9" s="1603"/>
      <c r="V9" s="1603"/>
      <c r="W9" s="1603"/>
      <c r="X9" s="1603"/>
      <c r="Y9" s="1603"/>
      <c r="Z9" s="1603"/>
      <c r="AA9" s="1603"/>
      <c r="AB9" s="1603"/>
      <c r="AC9" s="1603"/>
      <c r="AD9" s="1603"/>
      <c r="AE9" s="1603"/>
      <c r="AF9" s="1603"/>
      <c r="AG9" s="1603"/>
      <c r="AH9" s="1603"/>
      <c r="AI9" s="1603"/>
      <c r="AJ9" s="1603"/>
      <c r="AK9" s="1603"/>
      <c r="AL9" s="1603"/>
      <c r="AM9" s="1603"/>
      <c r="AN9" s="1603"/>
      <c r="AO9" s="1603"/>
      <c r="AP9" s="1603"/>
      <c r="AQ9" s="1603"/>
      <c r="AR9" s="1603"/>
      <c r="AS9" s="1603"/>
      <c r="AT9" s="1603"/>
      <c r="AU9" s="1603"/>
      <c r="AV9" s="1603"/>
      <c r="AW9" s="1603"/>
      <c r="AX9" s="1603"/>
      <c r="AY9" s="1603"/>
      <c r="AZ9" s="1603"/>
      <c r="BA9" s="1603"/>
    </row>
    <row r="10" spans="1:63" s="1585" customFormat="1">
      <c r="C10" s="1604"/>
      <c r="D10" s="1604"/>
      <c r="E10" s="1604"/>
      <c r="F10" s="1604"/>
      <c r="G10" s="1604"/>
      <c r="H10" s="1604"/>
      <c r="I10" s="1604"/>
      <c r="J10" s="1604"/>
      <c r="K10" s="1604"/>
      <c r="L10" s="1604"/>
      <c r="M10" s="1604"/>
      <c r="N10" s="1604"/>
      <c r="O10" s="1604"/>
      <c r="P10" s="1604"/>
      <c r="Q10" s="1604"/>
      <c r="R10" s="1604"/>
      <c r="S10" s="1604"/>
      <c r="T10" s="1604"/>
      <c r="U10" s="1604"/>
      <c r="V10" s="1604"/>
      <c r="W10" s="1604"/>
      <c r="X10" s="1604"/>
      <c r="Y10" s="1604"/>
      <c r="Z10" s="1604"/>
      <c r="AA10" s="1604"/>
      <c r="AB10" s="1604"/>
      <c r="AC10" s="1604"/>
      <c r="AD10" s="1604"/>
      <c r="AE10" s="1604"/>
      <c r="AF10" s="1604"/>
      <c r="AG10" s="1604"/>
      <c r="AH10" s="1604"/>
      <c r="AI10" s="1604"/>
      <c r="AJ10" s="1604"/>
      <c r="AK10" s="1604"/>
      <c r="AL10" s="1604"/>
      <c r="AM10" s="1604"/>
      <c r="AN10" s="1604"/>
      <c r="AO10" s="1604"/>
      <c r="AP10" s="1604"/>
      <c r="AQ10" s="1604"/>
      <c r="AR10" s="1604"/>
      <c r="AS10" s="1604"/>
      <c r="AT10" s="1604"/>
      <c r="AU10" s="1604"/>
      <c r="AV10" s="1604"/>
      <c r="AW10" s="1604"/>
      <c r="AX10" s="1604"/>
      <c r="AY10" s="1604"/>
      <c r="AZ10" s="1604"/>
      <c r="BA10" s="1604"/>
    </row>
    <row r="11" spans="1:63" s="1581" customFormat="1">
      <c r="B11" s="1605"/>
    </row>
    <row r="12" spans="1:63" s="1581" customFormat="1">
      <c r="B12" s="1605"/>
    </row>
    <row r="13" spans="1:63" s="1581" customFormat="1" ht="15.75" thickBot="1">
      <c r="B13" s="1605"/>
      <c r="C13" s="1582"/>
      <c r="D13" s="1582"/>
      <c r="E13" s="1582"/>
      <c r="F13" s="1582"/>
      <c r="G13" s="1582"/>
      <c r="H13" s="1582"/>
      <c r="I13" s="1582"/>
      <c r="J13" s="1582"/>
      <c r="K13" s="1582"/>
      <c r="L13" s="1582"/>
      <c r="M13" s="1582"/>
      <c r="N13" s="1582"/>
      <c r="O13" s="1582"/>
      <c r="P13" s="1582"/>
      <c r="Q13" s="1582"/>
      <c r="R13" s="1582"/>
      <c r="S13" s="1582"/>
      <c r="T13" s="1582"/>
      <c r="U13" s="1582"/>
      <c r="V13" s="1582"/>
      <c r="W13" s="1582"/>
      <c r="X13" s="1582"/>
      <c r="Y13" s="1582"/>
      <c r="Z13" s="1582"/>
      <c r="AA13" s="1582"/>
      <c r="AB13" s="1582"/>
      <c r="AC13" s="1582"/>
      <c r="AD13" s="1582"/>
      <c r="AE13" s="1582"/>
      <c r="AF13" s="1582"/>
      <c r="AG13" s="1582"/>
      <c r="AH13" s="1582"/>
      <c r="AI13" s="1582"/>
      <c r="AJ13" s="1582"/>
      <c r="AK13" s="1582"/>
      <c r="AL13" s="1582"/>
      <c r="AM13" s="1582"/>
      <c r="AN13" s="1582"/>
      <c r="AO13" s="1582"/>
      <c r="AP13" s="1582"/>
      <c r="AQ13" s="1582"/>
      <c r="AR13" s="1582"/>
      <c r="AS13" s="1582"/>
      <c r="AT13" s="1582"/>
      <c r="AU13" s="1582"/>
      <c r="AV13" s="1582"/>
      <c r="AW13" s="1582"/>
      <c r="AX13" s="1582"/>
      <c r="AY13" s="1582"/>
      <c r="AZ13" s="1582"/>
      <c r="BA13" s="1582"/>
    </row>
    <row r="14" spans="1:63" s="1585" customFormat="1" ht="26.25" thickBot="1">
      <c r="B14" s="1586" t="s">
        <v>631</v>
      </c>
      <c r="C14" s="1587">
        <v>1940</v>
      </c>
      <c r="D14" s="1588">
        <v>1941</v>
      </c>
      <c r="E14" s="1588">
        <v>1942</v>
      </c>
      <c r="F14" s="1588">
        <v>1943</v>
      </c>
      <c r="G14" s="1588">
        <v>1944</v>
      </c>
      <c r="H14" s="1588">
        <v>1945</v>
      </c>
      <c r="I14" s="1588">
        <v>1946</v>
      </c>
      <c r="J14" s="1588">
        <v>1947</v>
      </c>
      <c r="K14" s="1588">
        <v>1948</v>
      </c>
      <c r="L14" s="1588">
        <v>1949</v>
      </c>
      <c r="M14" s="1588">
        <v>1950</v>
      </c>
      <c r="N14" s="1588">
        <v>1951</v>
      </c>
      <c r="O14" s="1588">
        <v>1952</v>
      </c>
      <c r="P14" s="1588">
        <v>1953</v>
      </c>
      <c r="Q14" s="1588">
        <v>1954</v>
      </c>
      <c r="R14" s="1588">
        <v>1955</v>
      </c>
      <c r="S14" s="1588">
        <v>1956</v>
      </c>
      <c r="T14" s="1588">
        <v>1957</v>
      </c>
      <c r="U14" s="1588">
        <v>1958</v>
      </c>
      <c r="V14" s="1588">
        <v>1959</v>
      </c>
      <c r="W14" s="1588">
        <v>1960</v>
      </c>
      <c r="X14" s="1588">
        <v>1961</v>
      </c>
      <c r="Y14" s="1588">
        <v>1962</v>
      </c>
      <c r="Z14" s="1588">
        <v>1963</v>
      </c>
      <c r="AA14" s="1588">
        <v>1964</v>
      </c>
      <c r="AB14" s="1588">
        <v>1965</v>
      </c>
      <c r="AC14" s="1588">
        <v>1966</v>
      </c>
      <c r="AD14" s="1588">
        <v>1967</v>
      </c>
      <c r="AE14" s="1588">
        <v>1968</v>
      </c>
      <c r="AF14" s="1588">
        <v>1969</v>
      </c>
      <c r="AG14" s="1588">
        <v>1970</v>
      </c>
      <c r="AH14" s="1588">
        <v>1971</v>
      </c>
      <c r="AI14" s="1588">
        <v>1972</v>
      </c>
      <c r="AJ14" s="1588">
        <v>1973</v>
      </c>
      <c r="AK14" s="1588">
        <v>1974</v>
      </c>
      <c r="AL14" s="1588">
        <v>1975</v>
      </c>
      <c r="AM14" s="1588">
        <v>1976</v>
      </c>
      <c r="AN14" s="1588">
        <v>1977</v>
      </c>
      <c r="AO14" s="1588">
        <v>1978</v>
      </c>
      <c r="AP14" s="1588">
        <v>1979</v>
      </c>
      <c r="AQ14" s="1588">
        <v>1980</v>
      </c>
      <c r="AR14" s="1588">
        <v>1981</v>
      </c>
      <c r="AS14" s="1588">
        <v>1982</v>
      </c>
      <c r="AT14" s="1588">
        <v>1983</v>
      </c>
      <c r="AU14" s="1588">
        <v>1984</v>
      </c>
      <c r="AV14" s="1588">
        <v>1985</v>
      </c>
      <c r="AW14" s="1588">
        <v>1986</v>
      </c>
      <c r="AX14" s="1588">
        <v>1987</v>
      </c>
      <c r="AY14" s="1588">
        <v>1988</v>
      </c>
      <c r="AZ14" s="1588">
        <v>1989</v>
      </c>
      <c r="BA14" s="1588">
        <v>1990</v>
      </c>
      <c r="BB14" s="1588">
        <v>1991</v>
      </c>
      <c r="BC14" s="1588">
        <v>1992</v>
      </c>
      <c r="BD14" s="1588">
        <v>1993</v>
      </c>
      <c r="BE14" s="1588">
        <v>1994</v>
      </c>
      <c r="BF14" s="1588">
        <v>1995</v>
      </c>
      <c r="BG14" s="1588">
        <v>1996</v>
      </c>
      <c r="BH14" s="1588">
        <v>1997</v>
      </c>
      <c r="BI14" s="1588">
        <v>1998</v>
      </c>
      <c r="BJ14" s="1588">
        <v>1999</v>
      </c>
      <c r="BK14" s="1589">
        <v>2000</v>
      </c>
    </row>
    <row r="15" spans="1:63" s="1585" customFormat="1">
      <c r="B15" s="1590">
        <v>1.7999999999999999E-2</v>
      </c>
      <c r="C15" s="1591">
        <v>0.66918865668761729</v>
      </c>
      <c r="D15" s="1592">
        <v>0.66543713493185175</v>
      </c>
      <c r="E15" s="1592">
        <v>0.64175656427478245</v>
      </c>
      <c r="F15" s="1592">
        <v>0.63412044782845378</v>
      </c>
      <c r="G15" s="1592">
        <v>0.62585371312668048</v>
      </c>
      <c r="H15" s="1592">
        <v>0.62411103558043157</v>
      </c>
      <c r="I15" s="1592">
        <v>0.62880192047593686</v>
      </c>
      <c r="J15" s="1592">
        <v>0.63072782712722786</v>
      </c>
      <c r="K15" s="1592">
        <v>0.62855358213506229</v>
      </c>
      <c r="L15" s="1592">
        <v>0.63132893708163407</v>
      </c>
      <c r="M15" s="1592">
        <v>0.61657813736470268</v>
      </c>
      <c r="N15" s="1592">
        <v>0.62182525471944161</v>
      </c>
      <c r="O15" s="1592">
        <v>0.62468622967890219</v>
      </c>
      <c r="P15" s="1592">
        <v>0.62295065709946995</v>
      </c>
      <c r="Q15" s="1592">
        <v>0.62481464584032487</v>
      </c>
      <c r="R15" s="1592">
        <v>0.62567218364988075</v>
      </c>
      <c r="S15" s="1592">
        <v>0.61346605616917427</v>
      </c>
      <c r="T15" s="1592">
        <v>0.6383882991252694</v>
      </c>
      <c r="U15" s="1592">
        <v>0.64221668823642952</v>
      </c>
      <c r="V15" s="1592">
        <v>0.63904521783565749</v>
      </c>
      <c r="W15" s="1592">
        <v>0.63359735124851502</v>
      </c>
      <c r="X15" s="1592">
        <v>0.63974556422695683</v>
      </c>
      <c r="Y15" s="1592">
        <v>0.63678833447129601</v>
      </c>
      <c r="Z15" s="1592">
        <v>0.63326489344215042</v>
      </c>
      <c r="AA15" s="1592">
        <v>0.63220299248308931</v>
      </c>
      <c r="AB15" s="1592">
        <v>0.62922277202880506</v>
      </c>
      <c r="AC15" s="1592">
        <v>0.62622512676009645</v>
      </c>
      <c r="AD15" s="1592">
        <v>0.61041286127162553</v>
      </c>
      <c r="AE15" s="1592">
        <v>0.60675118821180729</v>
      </c>
      <c r="AF15" s="1592">
        <v>0.6179889820832849</v>
      </c>
      <c r="AG15" s="1592">
        <v>0.61376908225637583</v>
      </c>
      <c r="AH15" s="1592">
        <v>0.61016550368339717</v>
      </c>
      <c r="AI15" s="1592">
        <v>0.60761325327337334</v>
      </c>
      <c r="AJ15" s="1592">
        <v>0.59270060074791475</v>
      </c>
      <c r="AK15" s="1592">
        <v>0.59026140825078544</v>
      </c>
      <c r="AL15" s="1592">
        <v>0.58771630299353939</v>
      </c>
      <c r="AM15" s="1592">
        <v>0.58394947305684308</v>
      </c>
      <c r="AN15" s="1592">
        <v>0.5814314507070778</v>
      </c>
      <c r="AO15" s="1592">
        <v>0.57891275933388342</v>
      </c>
      <c r="AP15" s="1592">
        <v>0.57523326816442599</v>
      </c>
      <c r="AQ15" s="1592">
        <v>0.57264026920575917</v>
      </c>
      <c r="AR15" s="1592">
        <v>0.57014103907082592</v>
      </c>
      <c r="AS15" s="1592">
        <v>0.56635590954574355</v>
      </c>
      <c r="AT15" s="1592">
        <v>0.56379160751173407</v>
      </c>
      <c r="AU15" s="1592">
        <v>0.56095618231711231</v>
      </c>
      <c r="AV15" s="1592">
        <v>0.55819726556984051</v>
      </c>
      <c r="AW15" s="1592">
        <v>0.55416551448763129</v>
      </c>
      <c r="AX15" s="1592">
        <v>0.55135194938972998</v>
      </c>
      <c r="AY15" s="1592">
        <v>0.54854639978390241</v>
      </c>
      <c r="AZ15" s="1592">
        <v>0.54453406341113186</v>
      </c>
      <c r="BA15" s="1592">
        <v>0.54167992540207432</v>
      </c>
      <c r="BB15" s="1592">
        <v>0.53890593317669699</v>
      </c>
      <c r="BC15" s="1592">
        <v>0.53491586071420216</v>
      </c>
      <c r="BD15" s="1592">
        <v>0.53217668407647778</v>
      </c>
      <c r="BE15" s="1592">
        <v>0.52944583860560623</v>
      </c>
      <c r="BF15" s="1592">
        <v>0.52548997488609794</v>
      </c>
      <c r="BG15" s="1592">
        <v>0.52244614744668239</v>
      </c>
      <c r="BH15" s="1592">
        <v>0.51947453158051116</v>
      </c>
      <c r="BI15" s="1592">
        <v>0.51651027795730853</v>
      </c>
      <c r="BJ15" s="1592">
        <v>0.51234585668968935</v>
      </c>
      <c r="BK15" s="1593">
        <v>0.50934806813536171</v>
      </c>
    </row>
    <row r="16" spans="1:63" s="1585" customFormat="1">
      <c r="B16" s="1590">
        <v>1.4999999999999999E-2</v>
      </c>
      <c r="C16" s="1619">
        <v>0.66918865668761729</v>
      </c>
      <c r="D16" s="1620">
        <v>0.66543713493185175</v>
      </c>
      <c r="E16" s="1620">
        <v>0.64175656427478245</v>
      </c>
      <c r="F16" s="1620">
        <v>0.63412044782845378</v>
      </c>
      <c r="G16" s="1620">
        <v>0.62585371312668048</v>
      </c>
      <c r="H16" s="1620">
        <v>0.62411103558043157</v>
      </c>
      <c r="I16" s="1620">
        <v>0.62880192047593686</v>
      </c>
      <c r="J16" s="1620">
        <v>0.63072782712722786</v>
      </c>
      <c r="K16" s="1620">
        <v>0.62855358213506229</v>
      </c>
      <c r="L16" s="1620">
        <v>0.63132893708163418</v>
      </c>
      <c r="M16" s="1620">
        <v>0.61657813736470268</v>
      </c>
      <c r="N16" s="1620">
        <v>0.62182525471944161</v>
      </c>
      <c r="O16" s="1620">
        <v>0.62468622967890219</v>
      </c>
      <c r="P16" s="1620">
        <v>0.62295065709946995</v>
      </c>
      <c r="Q16" s="1620">
        <v>0.62481464584032476</v>
      </c>
      <c r="R16" s="1620">
        <v>0.62567218364988075</v>
      </c>
      <c r="S16" s="1620">
        <v>0.61346605616917427</v>
      </c>
      <c r="T16" s="1620">
        <v>0.6383882991252694</v>
      </c>
      <c r="U16" s="1620">
        <v>0.64221668823642952</v>
      </c>
      <c r="V16" s="1620">
        <v>0.63904521783565749</v>
      </c>
      <c r="W16" s="1620">
        <v>0.63359735124851502</v>
      </c>
      <c r="X16" s="1620">
        <v>0.64093665311562642</v>
      </c>
      <c r="Y16" s="1620">
        <v>0.63804053331723243</v>
      </c>
      <c r="Z16" s="1620">
        <v>0.63443298849580454</v>
      </c>
      <c r="AA16" s="1620">
        <v>0.63271712295822635</v>
      </c>
      <c r="AB16" s="1620">
        <v>0.62897077821921055</v>
      </c>
      <c r="AC16" s="1620">
        <v>0.62704100829417186</v>
      </c>
      <c r="AD16" s="1620">
        <v>0.61191329747254952</v>
      </c>
      <c r="AE16" s="1620">
        <v>0.60829784562456735</v>
      </c>
      <c r="AF16" s="1620">
        <v>0.61871360902127848</v>
      </c>
      <c r="AG16" s="1620">
        <v>0.61572830775081167</v>
      </c>
      <c r="AH16" s="1620">
        <v>0.61130437549456629</v>
      </c>
      <c r="AI16" s="1620">
        <v>0.60882053322497587</v>
      </c>
      <c r="AJ16" s="1620">
        <v>0.59562834296569722</v>
      </c>
      <c r="AK16" s="1620">
        <v>0.59196793038858475</v>
      </c>
      <c r="AL16" s="1620">
        <v>0.58946706978744545</v>
      </c>
      <c r="AM16" s="1620">
        <v>0.58701885393036335</v>
      </c>
      <c r="AN16" s="1620">
        <v>0.58324510257742068</v>
      </c>
      <c r="AO16" s="1620">
        <v>0.58079288801378026</v>
      </c>
      <c r="AP16" s="1620">
        <v>0.57828581465649564</v>
      </c>
      <c r="AQ16" s="1620">
        <v>0.57461535012656828</v>
      </c>
      <c r="AR16" s="1620">
        <v>0.57200909253856103</v>
      </c>
      <c r="AS16" s="1620">
        <v>0.56954706299692404</v>
      </c>
      <c r="AT16" s="1620">
        <v>0.56579108209995432</v>
      </c>
      <c r="AU16" s="1620">
        <v>0.56305398964197395</v>
      </c>
      <c r="AV16" s="1620">
        <v>0.56025012727262713</v>
      </c>
      <c r="AW16" s="1620">
        <v>0.55740075487452734</v>
      </c>
      <c r="AX16" s="1620">
        <v>0.55333857550872123</v>
      </c>
      <c r="AY16" s="1620">
        <v>0.55060841760793011</v>
      </c>
      <c r="AZ16" s="1620">
        <v>0.547740170048437</v>
      </c>
      <c r="BA16" s="1620">
        <v>0.54380673835835169</v>
      </c>
      <c r="BB16" s="1620">
        <v>0.54096965058627156</v>
      </c>
      <c r="BC16" s="1620">
        <v>0.53825856619795442</v>
      </c>
      <c r="BD16" s="1620">
        <v>0.53428281826017776</v>
      </c>
      <c r="BE16" s="1620">
        <v>0.53153023763784502</v>
      </c>
      <c r="BF16" s="1620">
        <v>0.52874447313470652</v>
      </c>
      <c r="BG16" s="1620">
        <v>0.52453870195258778</v>
      </c>
      <c r="BH16" s="1620">
        <v>0.52149300228935103</v>
      </c>
      <c r="BI16" s="1620">
        <v>0.51850108321569088</v>
      </c>
      <c r="BJ16" s="1620">
        <v>0.51435633697487149</v>
      </c>
      <c r="BK16" s="1621">
        <v>0.51139607807862342</v>
      </c>
    </row>
    <row r="17" spans="2:74" s="1585" customFormat="1">
      <c r="B17" s="1590">
        <v>1.2999999999999999E-2</v>
      </c>
      <c r="C17" s="1619">
        <v>0.66918865668761729</v>
      </c>
      <c r="D17" s="1620">
        <v>0.66543713493185175</v>
      </c>
      <c r="E17" s="1620">
        <v>0.64175656427478245</v>
      </c>
      <c r="F17" s="1620">
        <v>0.63412044782845378</v>
      </c>
      <c r="G17" s="1620">
        <v>0.62585371312668048</v>
      </c>
      <c r="H17" s="1620">
        <v>0.62411103558043157</v>
      </c>
      <c r="I17" s="1620">
        <v>0.62880192047593686</v>
      </c>
      <c r="J17" s="1620">
        <v>0.63072782712722786</v>
      </c>
      <c r="K17" s="1620">
        <v>0.62855358213506229</v>
      </c>
      <c r="L17" s="1620">
        <v>0.63132893708163418</v>
      </c>
      <c r="M17" s="1620">
        <v>0.61657813736470268</v>
      </c>
      <c r="N17" s="1620">
        <v>0.62182525471944161</v>
      </c>
      <c r="O17" s="1620">
        <v>0.62468622967890219</v>
      </c>
      <c r="P17" s="1620">
        <v>0.62295065709946995</v>
      </c>
      <c r="Q17" s="1620">
        <v>0.62481464584032476</v>
      </c>
      <c r="R17" s="1620">
        <v>0.62567218364988075</v>
      </c>
      <c r="S17" s="1620">
        <v>0.61346605616917427</v>
      </c>
      <c r="T17" s="1620">
        <v>0.6383882991252694</v>
      </c>
      <c r="U17" s="1620">
        <v>0.64221668823642952</v>
      </c>
      <c r="V17" s="1620">
        <v>0.63904521783565749</v>
      </c>
      <c r="W17" s="1620">
        <v>0.63359735124851502</v>
      </c>
      <c r="X17" s="1620">
        <v>0.64092166602264977</v>
      </c>
      <c r="Y17" s="1620">
        <v>0.63794395853482455</v>
      </c>
      <c r="Z17" s="1620">
        <v>0.63451108430791581</v>
      </c>
      <c r="AA17" s="1620">
        <v>0.63309916612217787</v>
      </c>
      <c r="AB17" s="1620">
        <v>0.62985057518911525</v>
      </c>
      <c r="AC17" s="1620">
        <v>0.62672518279677047</v>
      </c>
      <c r="AD17" s="1620">
        <v>0.61338282628756824</v>
      </c>
      <c r="AE17" s="1620">
        <v>0.60976538229297605</v>
      </c>
      <c r="AF17" s="1620">
        <v>0.6191290592767732</v>
      </c>
      <c r="AG17" s="1620">
        <v>0.61655640892654651</v>
      </c>
      <c r="AH17" s="1620">
        <v>0.61253277614853341</v>
      </c>
      <c r="AI17" s="1620">
        <v>0.61007070153316245</v>
      </c>
      <c r="AJ17" s="1620">
        <v>0.59710604904864406</v>
      </c>
      <c r="AK17" s="1620">
        <v>0.59346437020918008</v>
      </c>
      <c r="AL17" s="1620">
        <v>0.59103350637279706</v>
      </c>
      <c r="AM17" s="1620">
        <v>0.5885654678014024</v>
      </c>
      <c r="AN17" s="1620">
        <v>0.58486668540962583</v>
      </c>
      <c r="AO17" s="1620">
        <v>0.5824394686544494</v>
      </c>
      <c r="AP17" s="1620">
        <v>0.57997427311888461</v>
      </c>
      <c r="AQ17" s="1620">
        <v>0.57622690054217063</v>
      </c>
      <c r="AR17" s="1620">
        <v>0.57380723096549857</v>
      </c>
      <c r="AS17" s="1620">
        <v>0.57125261102290104</v>
      </c>
      <c r="AT17" s="1620">
        <v>0.56757078692314888</v>
      </c>
      <c r="AU17" s="1620">
        <v>0.56477046442043499</v>
      </c>
      <c r="AV17" s="1620">
        <v>0.56202295573980898</v>
      </c>
      <c r="AW17" s="1620">
        <v>0.55800033574657071</v>
      </c>
      <c r="AX17" s="1620">
        <v>0.55512304233939613</v>
      </c>
      <c r="AY17" s="1620">
        <v>0.55241418042951351</v>
      </c>
      <c r="AZ17" s="1620">
        <v>0.54838236432758281</v>
      </c>
      <c r="BA17" s="1620">
        <v>0.54554759143843068</v>
      </c>
      <c r="BB17" s="1620">
        <v>0.54278541871096531</v>
      </c>
      <c r="BC17" s="1620">
        <v>0.53999925428909246</v>
      </c>
      <c r="BD17" s="1620">
        <v>0.53606527272862869</v>
      </c>
      <c r="BE17" s="1620">
        <v>0.53327021336362312</v>
      </c>
      <c r="BF17" s="1620">
        <v>0.53054991953835384</v>
      </c>
      <c r="BG17" s="1620">
        <v>0.52633403947249013</v>
      </c>
      <c r="BH17" s="1620">
        <v>0.52329876075142068</v>
      </c>
      <c r="BI17" s="1620">
        <v>0.52033362840569741</v>
      </c>
      <c r="BJ17" s="1620">
        <v>0.51614820402234096</v>
      </c>
      <c r="BK17" s="1621">
        <v>0.51309695738409389</v>
      </c>
    </row>
    <row r="18" spans="2:74" s="1585" customFormat="1" ht="15.75" thickBot="1">
      <c r="B18" s="1597">
        <v>0.01</v>
      </c>
      <c r="C18" s="1598">
        <v>0.66918865668761729</v>
      </c>
      <c r="D18" s="1599">
        <v>0.66543713493185175</v>
      </c>
      <c r="E18" s="1599">
        <v>0.64175656427478245</v>
      </c>
      <c r="F18" s="1599">
        <v>0.63412044782845378</v>
      </c>
      <c r="G18" s="1599">
        <v>0.62585371312668048</v>
      </c>
      <c r="H18" s="1599">
        <v>0.62411103558043157</v>
      </c>
      <c r="I18" s="1599">
        <v>0.62880192047593686</v>
      </c>
      <c r="J18" s="1599">
        <v>0.63072782712722786</v>
      </c>
      <c r="K18" s="1599">
        <v>0.62855358213506229</v>
      </c>
      <c r="L18" s="1599">
        <v>0.63132893708163418</v>
      </c>
      <c r="M18" s="1599">
        <v>0.61657813736470279</v>
      </c>
      <c r="N18" s="1599">
        <v>0.62182525471944161</v>
      </c>
      <c r="O18" s="1599">
        <v>0.62468622967890219</v>
      </c>
      <c r="P18" s="1599">
        <v>0.62295065709946995</v>
      </c>
      <c r="Q18" s="1599">
        <v>0.62481464584032476</v>
      </c>
      <c r="R18" s="1599">
        <v>0.62567218364988075</v>
      </c>
      <c r="S18" s="1599">
        <v>0.61346605616917427</v>
      </c>
      <c r="T18" s="1599">
        <v>0.6383882991252694</v>
      </c>
      <c r="U18" s="1599">
        <v>0.64221668823642952</v>
      </c>
      <c r="V18" s="1599">
        <v>0.63904521783565749</v>
      </c>
      <c r="W18" s="1599">
        <v>0.63359735124851502</v>
      </c>
      <c r="X18" s="1599">
        <v>0.64103411071484584</v>
      </c>
      <c r="Y18" s="1599">
        <v>0.63786488003488051</v>
      </c>
      <c r="Z18" s="1599">
        <v>0.63449491307798045</v>
      </c>
      <c r="AA18" s="1599">
        <v>0.63360314069804147</v>
      </c>
      <c r="AB18" s="1599">
        <v>0.63070992114909752</v>
      </c>
      <c r="AC18" s="1599">
        <v>0.62747690443856374</v>
      </c>
      <c r="AD18" s="1599">
        <v>0.61492483865962122</v>
      </c>
      <c r="AE18" s="1599">
        <v>0.61253588161791317</v>
      </c>
      <c r="AF18" s="1599">
        <v>0.61989648022455335</v>
      </c>
      <c r="AG18" s="1599">
        <v>0.61715381072905817</v>
      </c>
      <c r="AH18" s="1599">
        <v>0.61488682428202857</v>
      </c>
      <c r="AI18" s="1599">
        <v>0.61124848489311601</v>
      </c>
      <c r="AJ18" s="1599">
        <v>0.59878570599909275</v>
      </c>
      <c r="AK18" s="1599">
        <v>0.59643322924237474</v>
      </c>
      <c r="AL18" s="1599">
        <v>0.59278287006769848</v>
      </c>
      <c r="AM18" s="1599">
        <v>0.59040954606250051</v>
      </c>
      <c r="AN18" s="1599">
        <v>0.5879014076436484</v>
      </c>
      <c r="AO18" s="1599">
        <v>0.58425360658973147</v>
      </c>
      <c r="AP18" s="1599">
        <v>0.58184576396512</v>
      </c>
      <c r="AQ18" s="1599">
        <v>0.57941949151222094</v>
      </c>
      <c r="AR18" s="1599">
        <v>0.57578207552203486</v>
      </c>
      <c r="AS18" s="1599">
        <v>0.57334420614439652</v>
      </c>
      <c r="AT18" s="1599">
        <v>0.57089494603402102</v>
      </c>
      <c r="AU18" s="1599">
        <v>0.56685437581265519</v>
      </c>
      <c r="AV18" s="1599">
        <v>0.56406638129437447</v>
      </c>
      <c r="AW18" s="1599">
        <v>0.5612700789655698</v>
      </c>
      <c r="AX18" s="1599">
        <v>0.55734816795569642</v>
      </c>
      <c r="AY18" s="1599">
        <v>0.55455653145325245</v>
      </c>
      <c r="AZ18" s="1599">
        <v>0.55176285410647263</v>
      </c>
      <c r="BA18" s="1599">
        <v>0.54778214782849066</v>
      </c>
      <c r="BB18" s="1599">
        <v>0.54499969439654528</v>
      </c>
      <c r="BC18" s="1599">
        <v>0.54221604409882596</v>
      </c>
      <c r="BD18" s="1599">
        <v>0.53943632142371534</v>
      </c>
      <c r="BE18" s="1599">
        <v>0.53552957247739408</v>
      </c>
      <c r="BF18" s="1599">
        <v>0.53278218321991699</v>
      </c>
      <c r="BG18" s="1599">
        <v>0.52972075324532586</v>
      </c>
      <c r="BH18" s="1599">
        <v>0.52546439163348735</v>
      </c>
      <c r="BI18" s="1599">
        <v>0.52243082390292961</v>
      </c>
      <c r="BJ18" s="1599">
        <v>0.5194036910809261</v>
      </c>
      <c r="BK18" s="1600">
        <v>0.51522533144108495</v>
      </c>
    </row>
    <row r="19" spans="2:74" s="1585" customFormat="1">
      <c r="B19" s="1602"/>
      <c r="C19" s="1603"/>
      <c r="D19" s="1603"/>
      <c r="E19" s="1603"/>
      <c r="F19" s="1603"/>
      <c r="G19" s="1603"/>
      <c r="H19" s="1603"/>
      <c r="I19" s="1603"/>
      <c r="J19" s="1603"/>
      <c r="K19" s="1603"/>
      <c r="L19" s="1603"/>
      <c r="M19" s="1603"/>
      <c r="N19" s="1603"/>
      <c r="O19" s="1603"/>
      <c r="P19" s="1603"/>
      <c r="Q19" s="1603"/>
      <c r="R19" s="1603"/>
      <c r="S19" s="1603"/>
      <c r="T19" s="1603"/>
      <c r="U19" s="1603"/>
      <c r="V19" s="1603"/>
      <c r="W19" s="1603"/>
      <c r="X19" s="1603"/>
      <c r="Y19" s="1603"/>
      <c r="Z19" s="1603"/>
      <c r="AA19" s="1603"/>
      <c r="AB19" s="1603"/>
      <c r="AC19" s="1603"/>
      <c r="AD19" s="1603"/>
      <c r="AE19" s="1603"/>
      <c r="AF19" s="1603"/>
      <c r="AG19" s="1603"/>
      <c r="AH19" s="1603"/>
      <c r="AI19" s="1603"/>
      <c r="AJ19" s="1603"/>
      <c r="AK19" s="1603"/>
      <c r="AL19" s="1603"/>
      <c r="AM19" s="1603"/>
      <c r="AN19" s="1603"/>
      <c r="AO19" s="1603"/>
      <c r="AP19" s="1603"/>
      <c r="AQ19" s="1603"/>
      <c r="AR19" s="1603"/>
      <c r="AS19" s="1603"/>
      <c r="AT19" s="1603"/>
      <c r="AU19" s="1603"/>
      <c r="AV19" s="1603"/>
      <c r="AW19" s="1603"/>
      <c r="AX19" s="1603"/>
      <c r="AY19" s="1603"/>
      <c r="AZ19" s="1603"/>
      <c r="BA19" s="1603"/>
    </row>
    <row r="20" spans="2:74" s="1585" customFormat="1">
      <c r="C20" s="1604"/>
      <c r="D20" s="1604"/>
      <c r="E20" s="1604"/>
      <c r="F20" s="1604"/>
      <c r="G20" s="1604"/>
      <c r="H20" s="1604"/>
      <c r="I20" s="1604"/>
      <c r="J20" s="1604"/>
      <c r="K20" s="1604"/>
      <c r="L20" s="1604"/>
      <c r="M20" s="1604"/>
      <c r="N20" s="1604"/>
      <c r="O20" s="1604"/>
      <c r="P20" s="1604"/>
      <c r="Q20" s="1604"/>
      <c r="R20" s="1604"/>
      <c r="S20" s="1604"/>
      <c r="T20" s="1604"/>
      <c r="U20" s="1604"/>
      <c r="V20" s="1604"/>
      <c r="W20" s="1604"/>
      <c r="X20" s="1604"/>
      <c r="Y20" s="1604"/>
      <c r="Z20" s="1604"/>
      <c r="AA20" s="1604"/>
      <c r="AB20" s="1604"/>
      <c r="AC20" s="1604"/>
      <c r="AD20" s="1604"/>
      <c r="AE20" s="1604"/>
      <c r="AF20" s="1604"/>
      <c r="AG20" s="1604"/>
      <c r="AH20" s="1604"/>
      <c r="AI20" s="1604"/>
      <c r="AJ20" s="1604"/>
      <c r="AK20" s="1604"/>
      <c r="AL20" s="1604"/>
      <c r="AM20" s="1604"/>
      <c r="AN20" s="1604"/>
      <c r="AO20" s="1604"/>
      <c r="AP20" s="1604"/>
      <c r="AQ20" s="1604"/>
      <c r="AR20" s="1604"/>
      <c r="AS20" s="1604"/>
      <c r="AT20" s="1604"/>
      <c r="AU20" s="1604"/>
      <c r="AV20" s="1604"/>
      <c r="AW20" s="1604"/>
      <c r="AX20" s="1604"/>
      <c r="AY20" s="1604"/>
      <c r="AZ20" s="1604"/>
      <c r="BA20" s="1604"/>
    </row>
    <row r="21" spans="2:74" s="1581" customFormat="1">
      <c r="B21" s="1605"/>
    </row>
    <row r="22" spans="2:74" s="1581" customFormat="1">
      <c r="B22" s="1605"/>
    </row>
    <row r="23" spans="2:74" s="1581" customFormat="1">
      <c r="C23" s="1786" t="s">
        <v>632</v>
      </c>
      <c r="D23" s="1786"/>
      <c r="E23" s="1786"/>
      <c r="F23" s="1786"/>
      <c r="G23" s="1786"/>
      <c r="H23" s="1786"/>
      <c r="I23" s="1582"/>
      <c r="J23" s="1622"/>
      <c r="K23" s="1622"/>
      <c r="L23" s="1786" t="s">
        <v>633</v>
      </c>
      <c r="M23" s="1786"/>
      <c r="N23" s="1786"/>
      <c r="O23" s="1786"/>
      <c r="P23" s="1786"/>
      <c r="Q23" s="1786"/>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786" t="s">
        <v>632</v>
      </c>
      <c r="AN23" s="1786"/>
      <c r="AO23" s="1786"/>
      <c r="AP23" s="1786"/>
      <c r="AQ23" s="1786"/>
      <c r="AR23" s="1786"/>
      <c r="AS23" s="1582"/>
      <c r="AT23" s="1622"/>
      <c r="AU23" s="1622"/>
      <c r="AV23" s="1786" t="s">
        <v>633</v>
      </c>
      <c r="AW23" s="1786"/>
      <c r="AX23" s="1786"/>
      <c r="AY23" s="1786"/>
      <c r="AZ23" s="1786"/>
      <c r="BA23" s="1786"/>
      <c r="BB23" s="1582"/>
    </row>
    <row r="24" spans="2:74" s="1581" customFormat="1">
      <c r="C24" s="1786"/>
      <c r="D24" s="1786"/>
      <c r="E24" s="1786"/>
      <c r="F24" s="1786"/>
      <c r="G24" s="1786"/>
      <c r="H24" s="1786"/>
      <c r="I24" s="1582"/>
      <c r="J24" s="1622"/>
      <c r="K24" s="1622"/>
      <c r="L24" s="1786"/>
      <c r="M24" s="1786"/>
      <c r="N24" s="1786"/>
      <c r="O24" s="1786"/>
      <c r="P24" s="1786"/>
      <c r="Q24" s="1786"/>
      <c r="T24" s="1582"/>
      <c r="AK24" s="1582"/>
      <c r="AL24" s="1582"/>
      <c r="AM24" s="1786"/>
      <c r="AN24" s="1786"/>
      <c r="AO24" s="1786"/>
      <c r="AP24" s="1786"/>
      <c r="AQ24" s="1786"/>
      <c r="AR24" s="1786"/>
      <c r="AS24" s="1582"/>
      <c r="AT24" s="1622"/>
      <c r="AU24" s="1622"/>
      <c r="AV24" s="1786"/>
      <c r="AW24" s="1786"/>
      <c r="AX24" s="1786"/>
      <c r="AY24" s="1786"/>
      <c r="AZ24" s="1786"/>
      <c r="BA24" s="1786"/>
      <c r="BB24" s="1584"/>
    </row>
    <row r="25" spans="2:74" s="1581" customFormat="1" ht="15" customHeight="1">
      <c r="C25" s="1786"/>
      <c r="D25" s="1786"/>
      <c r="E25" s="1786"/>
      <c r="F25" s="1786"/>
      <c r="G25" s="1786"/>
      <c r="H25" s="1786"/>
      <c r="I25" s="1582"/>
      <c r="J25" s="1622"/>
      <c r="K25" s="1622"/>
      <c r="L25" s="1786"/>
      <c r="M25" s="1786"/>
      <c r="N25" s="1786"/>
      <c r="O25" s="1786"/>
      <c r="P25" s="1786"/>
      <c r="Q25" s="1786"/>
      <c r="T25" s="1582"/>
      <c r="AK25" s="1584"/>
      <c r="AL25" s="1582"/>
      <c r="AM25" s="1786"/>
      <c r="AN25" s="1786"/>
      <c r="AO25" s="1786"/>
      <c r="AP25" s="1786"/>
      <c r="AQ25" s="1786"/>
      <c r="AR25" s="1786"/>
      <c r="AS25" s="1582"/>
      <c r="AT25" s="1622"/>
      <c r="AU25" s="1622"/>
      <c r="AV25" s="1786"/>
      <c r="AW25" s="1786"/>
      <c r="AX25" s="1786"/>
      <c r="AY25" s="1786"/>
      <c r="AZ25" s="1786"/>
      <c r="BA25" s="1786"/>
      <c r="BB25" s="1584"/>
      <c r="BC25" s="1584"/>
      <c r="BD25" s="1584"/>
      <c r="BE25" s="1584"/>
      <c r="BF25" s="1584"/>
      <c r="BG25" s="1584"/>
      <c r="BH25" s="1584"/>
      <c r="BI25" s="1584"/>
      <c r="BJ25" s="1584"/>
      <c r="BK25" s="1584"/>
      <c r="BL25" s="1584"/>
      <c r="BM25" s="1584"/>
      <c r="BN25" s="1584"/>
      <c r="BO25" s="1584"/>
      <c r="BP25" s="1584"/>
      <c r="BQ25" s="1584"/>
      <c r="BR25" s="1584"/>
      <c r="BS25" s="1584"/>
      <c r="BT25" s="1584"/>
      <c r="BU25" s="1584"/>
      <c r="BV25" s="1584"/>
    </row>
    <row r="26" spans="2:74" s="1581" customFormat="1" ht="21.75" customHeight="1">
      <c r="C26" s="1786"/>
      <c r="D26" s="1786"/>
      <c r="E26" s="1786"/>
      <c r="F26" s="1786"/>
      <c r="G26" s="1786"/>
      <c r="H26" s="1786"/>
      <c r="I26" s="1582"/>
      <c r="J26" s="1622"/>
      <c r="K26" s="1622"/>
      <c r="L26" s="1786"/>
      <c r="M26" s="1786"/>
      <c r="N26" s="1786"/>
      <c r="O26" s="1786"/>
      <c r="P26" s="1786"/>
      <c r="Q26" s="1786"/>
      <c r="T26" s="1582"/>
      <c r="AK26" s="1584"/>
      <c r="AL26" s="1582"/>
      <c r="AM26" s="1786"/>
      <c r="AN26" s="1786"/>
      <c r="AO26" s="1786"/>
      <c r="AP26" s="1786"/>
      <c r="AQ26" s="1786"/>
      <c r="AR26" s="1786"/>
      <c r="AS26" s="1582"/>
      <c r="AT26" s="1622"/>
      <c r="AU26" s="1622"/>
      <c r="AV26" s="1786"/>
      <c r="AW26" s="1786"/>
      <c r="AX26" s="1786"/>
      <c r="AY26" s="1786"/>
      <c r="AZ26" s="1786"/>
      <c r="BA26" s="1786"/>
      <c r="BB26" s="1584"/>
      <c r="BC26" s="1584"/>
      <c r="BD26" s="1584"/>
      <c r="BE26" s="1584"/>
      <c r="BF26" s="1584"/>
      <c r="BG26" s="1584"/>
      <c r="BH26" s="1584"/>
      <c r="BI26" s="1584"/>
      <c r="BJ26" s="1584"/>
      <c r="BK26" s="1584"/>
      <c r="BL26" s="1584"/>
      <c r="BM26" s="1584"/>
      <c r="BN26" s="1584"/>
      <c r="BO26" s="1584"/>
      <c r="BP26" s="1584"/>
      <c r="BQ26" s="1584"/>
      <c r="BR26" s="1584"/>
      <c r="BS26" s="1584"/>
      <c r="BT26" s="1584"/>
      <c r="BU26" s="1584"/>
      <c r="BV26" s="1584"/>
    </row>
    <row r="27" spans="2:74" s="1581" customFormat="1" ht="36.75" customHeight="1">
      <c r="C27" s="1582"/>
      <c r="D27" s="1582"/>
      <c r="E27" s="1582"/>
      <c r="F27" s="1582"/>
      <c r="G27" s="1582"/>
      <c r="H27" s="1582"/>
      <c r="I27" s="1582"/>
      <c r="J27" s="1582"/>
      <c r="K27" s="1582"/>
      <c r="L27" s="1582"/>
      <c r="M27" s="1582"/>
      <c r="N27" s="1582"/>
      <c r="O27" s="1582"/>
      <c r="P27" s="1582"/>
      <c r="Q27" s="1584"/>
      <c r="T27" s="1582"/>
      <c r="AK27" s="1584"/>
      <c r="AL27" s="1582">
        <v>2018</v>
      </c>
      <c r="AM27" s="1582"/>
      <c r="AN27" s="1582"/>
      <c r="AO27" s="1582"/>
      <c r="AP27" s="1582"/>
      <c r="AQ27" s="1582"/>
      <c r="AR27" s="1582"/>
      <c r="AS27" s="1582"/>
      <c r="AT27" s="1582"/>
      <c r="AU27" s="1582">
        <v>2018</v>
      </c>
      <c r="AV27" s="1582"/>
      <c r="AW27" s="1582"/>
      <c r="AX27" s="1582"/>
      <c r="AY27" s="1582"/>
      <c r="AZ27" s="1582"/>
      <c r="BA27" s="1582"/>
      <c r="BB27" s="1584"/>
      <c r="BC27" s="1584"/>
      <c r="BD27" s="1584"/>
      <c r="BE27" s="1584"/>
      <c r="BF27" s="1584"/>
      <c r="BG27" s="1584"/>
      <c r="BH27" s="1584"/>
      <c r="BI27" s="1584"/>
      <c r="BJ27" s="1584"/>
      <c r="BK27" s="1584"/>
      <c r="BL27" s="1584"/>
      <c r="BM27" s="1584"/>
      <c r="BN27" s="1584"/>
      <c r="BO27" s="1584"/>
      <c r="BP27" s="1584"/>
      <c r="BQ27" s="1584"/>
      <c r="BR27" s="1584"/>
      <c r="BS27" s="1584"/>
      <c r="BT27" s="1584"/>
      <c r="BU27" s="1584"/>
      <c r="BV27" s="1584"/>
    </row>
    <row r="28" spans="2:74" s="1581" customFormat="1">
      <c r="C28" s="1582"/>
      <c r="D28" s="1582"/>
      <c r="E28" s="1582"/>
      <c r="F28" s="1582"/>
      <c r="G28" s="1582"/>
      <c r="H28" s="1582"/>
      <c r="I28" s="1582"/>
      <c r="J28" s="1582"/>
      <c r="K28" s="1582"/>
      <c r="L28" s="1582"/>
      <c r="M28" s="1582"/>
      <c r="N28" s="1582"/>
      <c r="O28" s="1582"/>
      <c r="P28" s="1582"/>
      <c r="Q28" s="1584"/>
      <c r="T28" s="1582"/>
      <c r="U28" s="1582"/>
      <c r="AK28" s="1584"/>
      <c r="AL28" s="1582"/>
      <c r="AM28" s="1582"/>
      <c r="AN28" s="1582"/>
      <c r="AO28" s="1582"/>
      <c r="AP28" s="1582"/>
      <c r="AQ28" s="1582"/>
      <c r="AR28" s="1582"/>
      <c r="AS28" s="1582"/>
      <c r="AT28" s="1582"/>
      <c r="AU28" s="1582"/>
      <c r="AV28" s="1582"/>
      <c r="AW28" s="1582"/>
      <c r="AX28" s="1582"/>
      <c r="AY28" s="1582"/>
      <c r="AZ28" s="1582"/>
      <c r="BA28" s="1582"/>
      <c r="BB28" s="1584"/>
      <c r="BC28" s="1584"/>
      <c r="BD28" s="1584"/>
      <c r="BE28" s="1584"/>
      <c r="BF28" s="1584"/>
      <c r="BG28" s="1584"/>
      <c r="BH28" s="1584"/>
      <c r="BI28" s="1584"/>
      <c r="BJ28" s="1584"/>
      <c r="BK28" s="1584"/>
      <c r="BL28" s="1584"/>
      <c r="BM28" s="1584"/>
      <c r="BN28" s="1584"/>
      <c r="BO28" s="1584"/>
      <c r="BP28" s="1584"/>
      <c r="BQ28" s="1584"/>
      <c r="BR28" s="1584"/>
      <c r="BS28" s="1584"/>
      <c r="BT28" s="1584"/>
      <c r="BU28" s="1584"/>
      <c r="BV28" s="1584"/>
    </row>
    <row r="29" spans="2:74" s="1581" customFormat="1">
      <c r="C29" s="1582"/>
      <c r="D29" s="1582"/>
      <c r="E29" s="1582"/>
      <c r="F29" s="1582"/>
      <c r="G29" s="1582"/>
      <c r="H29" s="1582"/>
      <c r="I29" s="1582"/>
      <c r="J29" s="1582"/>
      <c r="K29" s="1582"/>
      <c r="L29" s="1582"/>
      <c r="M29" s="1582"/>
      <c r="N29" s="1582"/>
      <c r="O29" s="1582"/>
      <c r="P29" s="1582"/>
      <c r="Q29" s="1582"/>
      <c r="T29" s="1582"/>
      <c r="U29" s="1582"/>
      <c r="AK29" s="1584"/>
      <c r="AL29" s="1582"/>
      <c r="AM29" s="1582"/>
      <c r="AN29" s="1582"/>
      <c r="AO29" s="1582"/>
      <c r="AP29" s="1582"/>
      <c r="AQ29" s="1582"/>
      <c r="AR29" s="1582"/>
      <c r="AS29" s="1582"/>
      <c r="AT29" s="1582"/>
      <c r="AU29" s="1582"/>
      <c r="AV29" s="1582"/>
      <c r="AW29" s="1582"/>
      <c r="AX29" s="1582"/>
      <c r="AY29" s="1582"/>
      <c r="AZ29" s="1582"/>
      <c r="BA29" s="1582"/>
      <c r="BB29" s="1582"/>
      <c r="BC29" s="1584"/>
      <c r="BD29" s="1584"/>
      <c r="BE29" s="1584"/>
      <c r="BF29" s="1584"/>
      <c r="BG29" s="1584"/>
      <c r="BH29" s="1584"/>
      <c r="BI29" s="1584"/>
      <c r="BJ29" s="1584"/>
      <c r="BK29" s="1584"/>
      <c r="BL29" s="1584"/>
      <c r="BM29" s="1584"/>
      <c r="BN29" s="1584"/>
      <c r="BO29" s="1584"/>
      <c r="BP29" s="1584"/>
      <c r="BQ29" s="1584"/>
      <c r="BR29" s="1584"/>
      <c r="BS29" s="1584"/>
      <c r="BT29" s="1584"/>
      <c r="BU29" s="1584"/>
      <c r="BV29" s="1584"/>
    </row>
    <row r="30" spans="2:74" s="1581" customFormat="1">
      <c r="C30" s="1582"/>
      <c r="D30" s="1582"/>
      <c r="E30" s="1582"/>
      <c r="F30" s="1582"/>
      <c r="G30" s="1582"/>
      <c r="H30" s="1582"/>
      <c r="I30" s="1582"/>
      <c r="J30" s="1582"/>
      <c r="K30" s="1582"/>
      <c r="L30" s="1582"/>
      <c r="M30" s="1582"/>
      <c r="N30" s="1582"/>
      <c r="O30" s="1582"/>
      <c r="P30" s="1582"/>
      <c r="Q30" s="1582"/>
      <c r="T30" s="1582"/>
      <c r="U30" s="1582"/>
      <c r="AK30" s="1582"/>
      <c r="AL30" s="1582"/>
      <c r="AM30" s="1582"/>
      <c r="AN30" s="1582"/>
      <c r="AO30" s="1582"/>
      <c r="AP30" s="1582"/>
      <c r="AQ30" s="1582"/>
      <c r="AR30" s="1582"/>
      <c r="AS30" s="1582"/>
      <c r="AT30" s="1582"/>
      <c r="AU30" s="1582"/>
      <c r="AV30" s="1582"/>
      <c r="AW30" s="1582"/>
      <c r="AX30" s="1582"/>
      <c r="AY30" s="1582"/>
      <c r="AZ30" s="1582"/>
      <c r="BA30" s="1582"/>
      <c r="BB30" s="1582"/>
    </row>
    <row r="31" spans="2:74" s="1581" customFormat="1">
      <c r="C31" s="1582"/>
      <c r="D31" s="1582"/>
      <c r="E31" s="1582"/>
      <c r="F31" s="1582"/>
      <c r="G31" s="1582"/>
      <c r="H31" s="1582"/>
      <c r="I31" s="1582"/>
      <c r="J31" s="1582"/>
      <c r="K31" s="1582"/>
      <c r="L31" s="1582"/>
      <c r="M31" s="1582"/>
      <c r="N31" s="1582"/>
      <c r="O31" s="1582"/>
      <c r="P31" s="1582"/>
      <c r="Q31" s="1582"/>
      <c r="T31" s="1582"/>
      <c r="U31" s="1582"/>
      <c r="AK31" s="1582"/>
      <c r="AL31" s="1582"/>
      <c r="AM31" s="1582"/>
      <c r="AN31" s="1582"/>
      <c r="AO31" s="1582"/>
      <c r="AP31" s="1582"/>
      <c r="AQ31" s="1582"/>
      <c r="AR31" s="1582"/>
      <c r="AS31" s="1582"/>
      <c r="AT31" s="1582"/>
      <c r="AU31" s="1582"/>
      <c r="AV31" s="1582"/>
      <c r="AW31" s="1582"/>
      <c r="AX31" s="1582"/>
      <c r="AY31" s="1582"/>
      <c r="AZ31" s="1582"/>
      <c r="BA31" s="1582"/>
      <c r="BB31" s="1582"/>
    </row>
    <row r="32" spans="2:74" s="1581" customFormat="1">
      <c r="C32" s="1582"/>
      <c r="D32" s="1582"/>
      <c r="E32" s="1582"/>
      <c r="F32" s="1582"/>
      <c r="G32" s="1582"/>
      <c r="H32" s="1582"/>
      <c r="I32" s="1582"/>
      <c r="J32" s="1582"/>
      <c r="K32" s="1582"/>
      <c r="L32" s="1582"/>
      <c r="M32" s="1582"/>
      <c r="N32" s="1582"/>
      <c r="O32" s="1582"/>
      <c r="P32" s="1582"/>
      <c r="Q32" s="1582"/>
      <c r="T32" s="1582"/>
      <c r="U32" s="1582"/>
      <c r="AK32" s="1582"/>
      <c r="AL32" s="1582"/>
      <c r="AM32" s="1582"/>
      <c r="AN32" s="1582"/>
      <c r="AO32" s="1582"/>
      <c r="AP32" s="1582"/>
      <c r="AQ32" s="1582"/>
      <c r="AR32" s="1582"/>
      <c r="AS32" s="1582"/>
      <c r="AT32" s="1582"/>
      <c r="AU32" s="1582"/>
      <c r="AV32" s="1582"/>
      <c r="AW32" s="1582"/>
      <c r="AX32" s="1582"/>
      <c r="AY32" s="1582"/>
      <c r="AZ32" s="1582"/>
      <c r="BA32" s="1582"/>
      <c r="BB32" s="1582"/>
    </row>
    <row r="33" spans="1:63" s="1581" customFormat="1">
      <c r="C33" s="1582"/>
      <c r="D33" s="1582"/>
      <c r="E33" s="1582"/>
      <c r="F33" s="1582"/>
      <c r="G33" s="1582"/>
      <c r="H33" s="1582"/>
      <c r="I33" s="1582"/>
      <c r="J33" s="1582"/>
      <c r="K33" s="1582"/>
      <c r="L33" s="1582"/>
      <c r="M33" s="1582"/>
      <c r="N33" s="1582"/>
      <c r="O33" s="1582"/>
      <c r="P33" s="1582"/>
      <c r="Q33" s="1582"/>
      <c r="T33" s="1582"/>
      <c r="U33" s="1582"/>
      <c r="AK33" s="1582"/>
      <c r="AL33" s="1582"/>
      <c r="AM33" s="1582"/>
      <c r="AN33" s="1582"/>
      <c r="AO33" s="1582"/>
      <c r="AP33" s="1582"/>
      <c r="AQ33" s="1582"/>
      <c r="AR33" s="1582"/>
      <c r="AS33" s="1582"/>
      <c r="AT33" s="1582"/>
      <c r="AU33" s="1582"/>
      <c r="AV33" s="1582"/>
      <c r="AW33" s="1582"/>
      <c r="AX33" s="1582"/>
      <c r="AY33" s="1582"/>
      <c r="AZ33" s="1582"/>
      <c r="BA33" s="1582"/>
      <c r="BB33" s="1582"/>
    </row>
    <row r="34" spans="1:63" s="1581" customFormat="1">
      <c r="C34" s="1582"/>
      <c r="D34" s="1582"/>
      <c r="E34" s="1582"/>
      <c r="F34" s="1582"/>
      <c r="G34" s="1582"/>
      <c r="H34" s="1582"/>
      <c r="I34" s="1582"/>
      <c r="J34" s="1582"/>
      <c r="K34" s="1582"/>
      <c r="L34" s="1582"/>
      <c r="M34" s="1582"/>
      <c r="N34" s="1582"/>
      <c r="O34" s="1582"/>
      <c r="P34" s="1582"/>
      <c r="Q34" s="1582"/>
      <c r="T34" s="1582"/>
      <c r="U34" s="1582"/>
      <c r="AK34" s="1582"/>
      <c r="AL34" s="1582"/>
      <c r="AM34" s="1582"/>
      <c r="AN34" s="1582"/>
      <c r="AO34" s="1582"/>
      <c r="AP34" s="1582"/>
      <c r="AQ34" s="1582"/>
      <c r="AR34" s="1582"/>
      <c r="AS34" s="1582"/>
      <c r="AT34" s="1582"/>
      <c r="AU34" s="1582"/>
      <c r="AV34" s="1582"/>
      <c r="AW34" s="1582"/>
      <c r="AX34" s="1582"/>
      <c r="AY34" s="1582"/>
      <c r="AZ34" s="1582"/>
      <c r="BA34" s="1582"/>
      <c r="BB34" s="1582"/>
    </row>
    <row r="35" spans="1:63" s="1581" customFormat="1">
      <c r="C35" s="1582"/>
      <c r="D35" s="1582"/>
      <c r="E35" s="1582"/>
      <c r="F35" s="1582"/>
      <c r="G35" s="1582"/>
      <c r="H35" s="1582"/>
      <c r="I35" s="1582"/>
      <c r="J35" s="1582"/>
      <c r="K35" s="1582"/>
      <c r="L35" s="1582"/>
      <c r="M35" s="1582"/>
      <c r="N35" s="1582"/>
      <c r="O35" s="1582"/>
      <c r="P35" s="1582"/>
      <c r="Q35" s="1582"/>
      <c r="T35" s="1582"/>
      <c r="U35" s="1582"/>
      <c r="AK35" s="1582"/>
      <c r="AL35" s="1582"/>
      <c r="AM35" s="1582"/>
      <c r="AN35" s="1582"/>
      <c r="AO35" s="1582"/>
      <c r="AP35" s="1582"/>
      <c r="AQ35" s="1582"/>
      <c r="AR35" s="1582"/>
      <c r="AS35" s="1582"/>
      <c r="AT35" s="1582"/>
      <c r="AU35" s="1582"/>
      <c r="AV35" s="1582"/>
      <c r="AW35" s="1582"/>
      <c r="AX35" s="1582"/>
      <c r="AY35" s="1582"/>
      <c r="AZ35" s="1582"/>
      <c r="BA35" s="1582"/>
      <c r="BB35" s="1582"/>
    </row>
    <row r="36" spans="1:63" s="1581" customFormat="1">
      <c r="A36" s="1623"/>
      <c r="C36" s="1582"/>
      <c r="D36" s="1582"/>
      <c r="E36" s="1582"/>
      <c r="F36" s="1582"/>
      <c r="G36" s="1582"/>
      <c r="H36" s="1582"/>
      <c r="I36" s="1582"/>
      <c r="J36" s="1582"/>
      <c r="K36" s="1582"/>
      <c r="L36" s="1582"/>
      <c r="M36" s="1582"/>
      <c r="N36" s="1582"/>
      <c r="O36" s="1582"/>
      <c r="P36" s="1582"/>
      <c r="Q36" s="1582"/>
      <c r="T36" s="1582"/>
      <c r="U36" s="1582"/>
      <c r="AK36" s="1582"/>
      <c r="AL36" s="1582"/>
      <c r="AM36" s="1582"/>
      <c r="AN36" s="1582"/>
      <c r="AO36" s="1582"/>
      <c r="AP36" s="1582"/>
      <c r="AQ36" s="1582"/>
      <c r="AR36" s="1582"/>
      <c r="AS36" s="1582"/>
      <c r="AT36" s="1582"/>
      <c r="AU36" s="1582"/>
      <c r="AV36" s="1582"/>
      <c r="AW36" s="1582"/>
      <c r="AX36" s="1582"/>
      <c r="AY36" s="1582"/>
      <c r="AZ36" s="1582"/>
      <c r="BA36" s="1582"/>
      <c r="BB36" s="1582"/>
    </row>
    <row r="37" spans="1:63" s="1581" customFormat="1">
      <c r="A37" s="1624"/>
      <c r="C37" s="1582"/>
      <c r="D37" s="1582"/>
      <c r="E37" s="1582"/>
      <c r="F37" s="1582"/>
      <c r="G37" s="1582"/>
      <c r="H37" s="1582"/>
      <c r="I37" s="1582"/>
      <c r="J37" s="1582"/>
      <c r="K37" s="1582"/>
      <c r="L37" s="1582"/>
      <c r="M37" s="1582"/>
      <c r="N37" s="1582"/>
      <c r="O37" s="1582"/>
      <c r="P37" s="1582"/>
      <c r="Q37" s="1582"/>
      <c r="T37" s="1582"/>
      <c r="U37" s="1582"/>
      <c r="AK37" s="1582"/>
      <c r="AL37" s="1582"/>
      <c r="AM37" s="1582"/>
      <c r="AN37" s="1582"/>
      <c r="AO37" s="1582"/>
      <c r="AP37" s="1582"/>
      <c r="AQ37" s="1582"/>
      <c r="AR37" s="1582"/>
      <c r="AS37" s="1582"/>
      <c r="AT37" s="1582"/>
      <c r="AU37" s="1582"/>
      <c r="AV37" s="1582"/>
      <c r="AW37" s="1582"/>
      <c r="AX37" s="1582"/>
      <c r="AY37" s="1582"/>
      <c r="AZ37" s="1582"/>
      <c r="BA37" s="1582"/>
      <c r="BB37" s="1582"/>
    </row>
    <row r="38" spans="1:63" s="1581" customFormat="1">
      <c r="C38" s="1582"/>
      <c r="D38" s="1582"/>
      <c r="E38" s="1582"/>
      <c r="F38" s="1582"/>
      <c r="G38" s="1582"/>
      <c r="H38" s="1582"/>
      <c r="I38" s="1582"/>
      <c r="J38" s="1582"/>
      <c r="K38" s="1582"/>
      <c r="L38" s="1582"/>
      <c r="M38" s="1582"/>
      <c r="N38" s="1582"/>
      <c r="O38" s="1582"/>
      <c r="P38" s="1582"/>
      <c r="Q38" s="1582"/>
      <c r="T38" s="1582"/>
      <c r="U38" s="1582"/>
      <c r="AK38" s="1582"/>
      <c r="AL38" s="1582"/>
      <c r="AM38" s="1582"/>
      <c r="AN38" s="1582"/>
      <c r="AO38" s="1582"/>
      <c r="AP38" s="1582"/>
      <c r="AQ38" s="1582"/>
      <c r="AR38" s="1582"/>
      <c r="AS38" s="1582"/>
      <c r="AT38" s="1582"/>
      <c r="AU38" s="1582"/>
      <c r="AV38" s="1582"/>
      <c r="AW38" s="1582"/>
      <c r="AX38" s="1582"/>
      <c r="AY38" s="1582"/>
      <c r="AZ38" s="1582"/>
      <c r="BA38" s="1582"/>
      <c r="BB38" s="1582"/>
    </row>
    <row r="39" spans="1:63" s="1581" customFormat="1">
      <c r="C39" s="1582"/>
      <c r="D39" s="1582"/>
      <c r="E39" s="1582"/>
      <c r="F39" s="1582"/>
      <c r="G39" s="1582"/>
      <c r="H39" s="1582"/>
      <c r="I39" s="1582"/>
      <c r="J39" s="1582"/>
      <c r="K39" s="1582"/>
      <c r="L39" s="1582"/>
      <c r="M39" s="1582"/>
      <c r="N39" s="1582"/>
      <c r="O39" s="1582"/>
      <c r="P39" s="1582"/>
      <c r="Q39" s="1582"/>
      <c r="T39" s="1582"/>
      <c r="U39" s="1582"/>
      <c r="AK39" s="1582"/>
      <c r="AL39" s="1582"/>
      <c r="AM39" s="1582"/>
      <c r="AN39" s="1582"/>
      <c r="AO39" s="1582"/>
      <c r="AP39" s="1582"/>
      <c r="AQ39" s="1582"/>
      <c r="AR39" s="1582"/>
      <c r="AS39" s="1582"/>
      <c r="AT39" s="1582"/>
      <c r="AU39" s="1582"/>
      <c r="AV39" s="1582"/>
      <c r="AW39" s="1582"/>
      <c r="AX39" s="1582"/>
      <c r="AY39" s="1582"/>
      <c r="AZ39" s="1582"/>
      <c r="BA39" s="1582"/>
    </row>
    <row r="40" spans="1:63" s="1581" customFormat="1">
      <c r="C40" s="1582"/>
      <c r="D40" s="1582"/>
      <c r="E40" s="1582"/>
      <c r="F40" s="1582"/>
      <c r="G40" s="1582"/>
      <c r="H40" s="1582"/>
      <c r="I40" s="1582"/>
      <c r="J40" s="1582"/>
      <c r="K40" s="1582"/>
      <c r="L40" s="1582"/>
      <c r="M40" s="1582"/>
      <c r="N40" s="1582"/>
      <c r="O40" s="1582"/>
      <c r="P40" s="1582"/>
      <c r="Q40" s="1582"/>
      <c r="R40" s="1582"/>
      <c r="S40" s="1582"/>
      <c r="T40" s="1582"/>
      <c r="U40" s="1582"/>
      <c r="AK40" s="1582"/>
      <c r="AL40" s="1582"/>
      <c r="AM40" s="1582"/>
      <c r="AN40" s="1582"/>
      <c r="AO40" s="1582"/>
      <c r="AP40" s="1582"/>
      <c r="AQ40" s="1582"/>
      <c r="AR40" s="1582"/>
      <c r="AS40" s="1582"/>
      <c r="AT40" s="1582"/>
      <c r="AU40" s="1582"/>
      <c r="AV40" s="1582"/>
      <c r="AW40" s="1582"/>
      <c r="AX40" s="1582"/>
      <c r="AY40" s="1582"/>
      <c r="AZ40" s="1582"/>
      <c r="BA40" s="1582"/>
    </row>
    <row r="41" spans="1:63" s="1581" customFormat="1">
      <c r="C41" s="1582"/>
      <c r="D41" s="1582"/>
      <c r="E41" s="1582"/>
      <c r="F41" s="1582"/>
      <c r="G41" s="1582"/>
      <c r="H41" s="1582"/>
      <c r="I41" s="1582"/>
      <c r="J41" s="1582"/>
      <c r="K41" s="1582"/>
      <c r="L41" s="1582"/>
      <c r="M41" s="1582"/>
      <c r="N41" s="1582"/>
      <c r="O41" s="1582"/>
      <c r="P41" s="1582"/>
      <c r="Q41" s="1582"/>
      <c r="R41" s="1582"/>
      <c r="S41" s="1582"/>
      <c r="T41" s="1582"/>
      <c r="U41" s="1582"/>
      <c r="AK41" s="1582"/>
      <c r="AL41" s="1582"/>
      <c r="AM41" s="1582"/>
      <c r="AN41" s="1582"/>
      <c r="AO41" s="1582"/>
      <c r="AP41" s="1582"/>
      <c r="AQ41" s="1582"/>
      <c r="AR41" s="1582"/>
      <c r="AS41" s="1582"/>
      <c r="AT41" s="1582"/>
      <c r="AU41" s="1582"/>
      <c r="AV41" s="1582"/>
      <c r="AW41" s="1582"/>
      <c r="AX41" s="1582"/>
      <c r="AY41" s="1582"/>
      <c r="AZ41" s="1582"/>
      <c r="BA41" s="1582"/>
    </row>
    <row r="42" spans="1:63" s="1581" customFormat="1" ht="15.75">
      <c r="B42" s="1607" t="s">
        <v>152</v>
      </c>
      <c r="C42" s="1582"/>
      <c r="D42" s="1582"/>
      <c r="E42" s="1582"/>
      <c r="F42" s="1582"/>
      <c r="G42" s="1582"/>
      <c r="H42" s="1582"/>
      <c r="I42" s="1582"/>
      <c r="J42" s="1582"/>
      <c r="K42" s="1582"/>
      <c r="L42" s="1582"/>
      <c r="M42" s="1582"/>
      <c r="N42" s="1582"/>
      <c r="O42" s="1582"/>
      <c r="P42" s="1582"/>
      <c r="Q42" s="1582"/>
      <c r="R42" s="1582"/>
      <c r="S42" s="1582"/>
      <c r="T42" s="1582"/>
      <c r="U42" s="1582"/>
      <c r="AK42" s="1582"/>
      <c r="AL42" s="1582"/>
      <c r="AM42" s="1582"/>
      <c r="AN42" s="1582"/>
      <c r="AO42" s="1582"/>
      <c r="AP42" s="1582"/>
      <c r="AQ42" s="1582"/>
      <c r="AR42" s="1582"/>
      <c r="AS42" s="1582"/>
      <c r="AT42" s="1582"/>
      <c r="AU42" s="1582"/>
      <c r="AV42" s="1582"/>
      <c r="AW42" s="1582"/>
      <c r="AX42" s="1582"/>
      <c r="AY42" s="1582"/>
      <c r="AZ42" s="1582"/>
      <c r="BA42" s="1582"/>
    </row>
    <row r="43" spans="1:63" s="1581" customFormat="1" ht="15.75" thickBot="1">
      <c r="C43" s="1582"/>
      <c r="D43" s="1582"/>
      <c r="E43" s="1582"/>
      <c r="F43" s="1582"/>
      <c r="G43" s="1582"/>
      <c r="H43" s="1582"/>
      <c r="I43" s="1582"/>
      <c r="J43" s="1582"/>
      <c r="K43" s="1582"/>
      <c r="L43" s="1582"/>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c r="AN43" s="1582"/>
      <c r="AO43" s="1582"/>
      <c r="AP43" s="1582"/>
      <c r="AQ43" s="1582"/>
      <c r="AR43" s="1582"/>
      <c r="AS43" s="1582"/>
      <c r="AT43" s="1582"/>
      <c r="AU43" s="1582"/>
      <c r="AV43" s="1582"/>
      <c r="AW43" s="1582"/>
      <c r="AX43" s="1582"/>
      <c r="AY43" s="1582"/>
      <c r="AZ43" s="1582"/>
      <c r="BA43" s="1582"/>
    </row>
    <row r="44" spans="1:63" s="1585" customFormat="1" ht="26.25" thickBot="1">
      <c r="B44" s="1586" t="s">
        <v>630</v>
      </c>
      <c r="C44" s="1587">
        <v>1940</v>
      </c>
      <c r="D44" s="1588">
        <v>1941</v>
      </c>
      <c r="E44" s="1588">
        <v>1942</v>
      </c>
      <c r="F44" s="1588">
        <v>1943</v>
      </c>
      <c r="G44" s="1588">
        <v>1944</v>
      </c>
      <c r="H44" s="1588">
        <v>1945</v>
      </c>
      <c r="I44" s="1588">
        <v>1946</v>
      </c>
      <c r="J44" s="1588">
        <v>1947</v>
      </c>
      <c r="K44" s="1588">
        <v>1948</v>
      </c>
      <c r="L44" s="1588">
        <v>1949</v>
      </c>
      <c r="M44" s="1588">
        <v>1950</v>
      </c>
      <c r="N44" s="1588">
        <v>1951</v>
      </c>
      <c r="O44" s="1588">
        <v>1952</v>
      </c>
      <c r="P44" s="1588">
        <v>1953</v>
      </c>
      <c r="Q44" s="1588">
        <v>1954</v>
      </c>
      <c r="R44" s="1588">
        <v>1955</v>
      </c>
      <c r="S44" s="1588">
        <v>1956</v>
      </c>
      <c r="T44" s="1588">
        <v>1957</v>
      </c>
      <c r="U44" s="1588">
        <v>1958</v>
      </c>
      <c r="V44" s="1588">
        <v>1959</v>
      </c>
      <c r="W44" s="1588">
        <v>1960</v>
      </c>
      <c r="X44" s="1588">
        <v>1961</v>
      </c>
      <c r="Y44" s="1588">
        <v>1962</v>
      </c>
      <c r="Z44" s="1588">
        <v>1963</v>
      </c>
      <c r="AA44" s="1588">
        <v>1964</v>
      </c>
      <c r="AB44" s="1588">
        <v>1965</v>
      </c>
      <c r="AC44" s="1588">
        <v>1966</v>
      </c>
      <c r="AD44" s="1588">
        <v>1967</v>
      </c>
      <c r="AE44" s="1588">
        <v>1968</v>
      </c>
      <c r="AF44" s="1588">
        <v>1969</v>
      </c>
      <c r="AG44" s="1588">
        <v>1970</v>
      </c>
      <c r="AH44" s="1588">
        <v>1971</v>
      </c>
      <c r="AI44" s="1588">
        <v>1972</v>
      </c>
      <c r="AJ44" s="1588">
        <v>1973</v>
      </c>
      <c r="AK44" s="1588">
        <v>1974</v>
      </c>
      <c r="AL44" s="1588">
        <v>1975</v>
      </c>
      <c r="AM44" s="1588">
        <v>1976</v>
      </c>
      <c r="AN44" s="1588">
        <v>1977</v>
      </c>
      <c r="AO44" s="1588">
        <v>1978</v>
      </c>
      <c r="AP44" s="1588">
        <v>1979</v>
      </c>
      <c r="AQ44" s="1588">
        <v>1980</v>
      </c>
      <c r="AR44" s="1588">
        <v>1981</v>
      </c>
      <c r="AS44" s="1588">
        <v>1982</v>
      </c>
      <c r="AT44" s="1588">
        <v>1983</v>
      </c>
      <c r="AU44" s="1588">
        <v>1984</v>
      </c>
      <c r="AV44" s="1588">
        <v>1985</v>
      </c>
      <c r="AW44" s="1588">
        <v>1986</v>
      </c>
      <c r="AX44" s="1588">
        <v>1987</v>
      </c>
      <c r="AY44" s="1588">
        <v>1988</v>
      </c>
      <c r="AZ44" s="1588">
        <v>1989</v>
      </c>
      <c r="BA44" s="1588">
        <v>1990</v>
      </c>
      <c r="BB44" s="1588">
        <v>1991</v>
      </c>
      <c r="BC44" s="1588">
        <v>1992</v>
      </c>
      <c r="BD44" s="1588">
        <v>1993</v>
      </c>
      <c r="BE44" s="1588">
        <v>1994</v>
      </c>
      <c r="BF44" s="1588">
        <v>1995</v>
      </c>
      <c r="BG44" s="1588">
        <v>1996</v>
      </c>
      <c r="BH44" s="1588">
        <v>1997</v>
      </c>
      <c r="BI44" s="1588">
        <v>1998</v>
      </c>
      <c r="BJ44" s="1588">
        <v>1999</v>
      </c>
      <c r="BK44" s="1589">
        <v>2000</v>
      </c>
    </row>
    <row r="45" spans="1:63" s="1585" customFormat="1">
      <c r="B45" s="1625" t="s">
        <v>634</v>
      </c>
      <c r="C45" s="1626"/>
      <c r="D45" s="1627"/>
      <c r="E45" s="1627"/>
      <c r="F45" s="1627"/>
      <c r="G45" s="1627"/>
      <c r="H45" s="1627"/>
      <c r="I45" s="1627"/>
      <c r="J45" s="1627"/>
      <c r="K45" s="1627"/>
      <c r="L45" s="1627"/>
      <c r="M45" s="1627"/>
      <c r="N45" s="1627"/>
      <c r="O45" s="1627"/>
      <c r="P45" s="1627"/>
      <c r="Q45" s="1627"/>
      <c r="R45" s="1627"/>
      <c r="S45" s="1627"/>
      <c r="T45" s="1627"/>
      <c r="U45" s="1627"/>
      <c r="V45" s="1627"/>
      <c r="W45" s="1627"/>
      <c r="X45" s="1627"/>
      <c r="Y45" s="1627"/>
      <c r="Z45" s="1627"/>
      <c r="AA45" s="1627"/>
      <c r="AB45" s="1627"/>
      <c r="AC45" s="1627"/>
      <c r="AD45" s="1627"/>
      <c r="AE45" s="1627"/>
      <c r="AF45" s="1627"/>
      <c r="AG45" s="1627"/>
      <c r="AH45" s="1627"/>
      <c r="AI45" s="1627"/>
      <c r="AJ45" s="1627"/>
      <c r="AK45" s="1627"/>
      <c r="AL45" s="1627"/>
      <c r="AM45" s="1627"/>
      <c r="AN45" s="1627"/>
      <c r="AO45" s="1627"/>
      <c r="AP45" s="1627"/>
      <c r="AQ45" s="1627"/>
      <c r="AR45" s="1627"/>
      <c r="AS45" s="1627"/>
      <c r="AT45" s="1627"/>
      <c r="AU45" s="1627"/>
      <c r="AV45" s="1627"/>
      <c r="AW45" s="1627"/>
      <c r="AX45" s="1627"/>
      <c r="AY45" s="1627"/>
      <c r="AZ45" s="1627"/>
      <c r="BA45" s="1627"/>
      <c r="BB45" s="1627"/>
      <c r="BC45" s="1627"/>
      <c r="BD45" s="1627"/>
      <c r="BE45" s="1627"/>
      <c r="BF45" s="1627"/>
      <c r="BG45" s="1627"/>
      <c r="BH45" s="1627"/>
      <c r="BI45" s="1627"/>
      <c r="BJ45" s="1627"/>
      <c r="BK45" s="1628"/>
    </row>
    <row r="46" spans="1:63" s="1585" customFormat="1">
      <c r="B46" s="1590">
        <v>1.7999999999999999E-2</v>
      </c>
      <c r="C46" s="1591">
        <v>0.66918865668761729</v>
      </c>
      <c r="D46" s="1592">
        <v>0.66543713493185175</v>
      </c>
      <c r="E46" s="1592">
        <v>0.64175656427478245</v>
      </c>
      <c r="F46" s="1592">
        <v>0.63412044782845378</v>
      </c>
      <c r="G46" s="1592">
        <v>0.62585371312668048</v>
      </c>
      <c r="H46" s="1592">
        <v>0.62411103558043157</v>
      </c>
      <c r="I46" s="1592">
        <v>0.62811829136857666</v>
      </c>
      <c r="J46" s="1592">
        <v>0.62936327732663766</v>
      </c>
      <c r="K46" s="1592">
        <v>0.62652025334222938</v>
      </c>
      <c r="L46" s="1592">
        <v>0.62862915274663489</v>
      </c>
      <c r="M46" s="1592">
        <v>0.61327828348215185</v>
      </c>
      <c r="N46" s="1592">
        <v>0.61771847761102339</v>
      </c>
      <c r="O46" s="1592">
        <v>0.61953392324434708</v>
      </c>
      <c r="P46" s="1592">
        <v>0.61672946361454239</v>
      </c>
      <c r="Q46" s="1592">
        <v>0.6178129257550079</v>
      </c>
      <c r="R46" s="1592">
        <v>0.61777432501624285</v>
      </c>
      <c r="S46" s="1592">
        <v>0.60511722882144681</v>
      </c>
      <c r="T46" s="1592">
        <v>0.63298614539082076</v>
      </c>
      <c r="U46" s="1592">
        <v>0.64129460296775831</v>
      </c>
      <c r="V46" s="1592">
        <v>0.64047216169875865</v>
      </c>
      <c r="W46" s="1592">
        <v>0.63825809200718731</v>
      </c>
      <c r="X46" s="1592">
        <v>0.64815921717512681</v>
      </c>
      <c r="Y46" s="1592">
        <v>0.64766212145254565</v>
      </c>
      <c r="Z46" s="1592">
        <v>0.64624899181823992</v>
      </c>
      <c r="AA46" s="1592">
        <v>0.64796203284159559</v>
      </c>
      <c r="AB46" s="1592">
        <v>0.646912259516775</v>
      </c>
      <c r="AC46" s="1592">
        <v>0.64620226900752387</v>
      </c>
      <c r="AD46" s="1592">
        <v>0.63311777163589922</v>
      </c>
      <c r="AE46" s="1592">
        <v>0.63189218185759177</v>
      </c>
      <c r="AF46" s="1592">
        <v>0.64667800770723149</v>
      </c>
      <c r="AG46" s="1592">
        <v>0.64622327362795096</v>
      </c>
      <c r="AH46" s="1592">
        <v>0.64498498105750091</v>
      </c>
      <c r="AI46" s="1592">
        <v>0.64492027779915251</v>
      </c>
      <c r="AJ46" s="1592">
        <v>0.63261687938752409</v>
      </c>
      <c r="AK46" s="1592">
        <v>0.63267341205998395</v>
      </c>
      <c r="AL46" s="1592">
        <v>0.63263533824577889</v>
      </c>
      <c r="AM46" s="1592">
        <v>0.63260744276814551</v>
      </c>
      <c r="AN46" s="1592">
        <v>0.63268721372579528</v>
      </c>
      <c r="AO46" s="1592">
        <v>0.6326660783320659</v>
      </c>
      <c r="AP46" s="1592">
        <v>0.63264374972913417</v>
      </c>
      <c r="AQ46" s="1592">
        <v>0.632616813490117</v>
      </c>
      <c r="AR46" s="1592">
        <v>0.63267653739924845</v>
      </c>
      <c r="AS46" s="1592">
        <v>0.63262919464220291</v>
      </c>
      <c r="AT46" s="1592">
        <v>0.63265928653677717</v>
      </c>
      <c r="AU46" s="1592">
        <v>0.63266967726062839</v>
      </c>
      <c r="AV46" s="1592">
        <v>0.63265788641823906</v>
      </c>
      <c r="AW46" s="1592">
        <v>0.63262158349911501</v>
      </c>
      <c r="AX46" s="1592">
        <v>0.63264348955471883</v>
      </c>
      <c r="AY46" s="1592">
        <v>0.63263364766013441</v>
      </c>
      <c r="AZ46" s="1592">
        <v>0.63267215528937371</v>
      </c>
      <c r="BA46" s="1592">
        <v>0.63267247721914244</v>
      </c>
      <c r="BB46" s="1592">
        <v>0.63263310565120723</v>
      </c>
      <c r="BC46" s="1592">
        <v>0.63263030983839674</v>
      </c>
      <c r="BD46" s="1592">
        <v>0.63265868907779577</v>
      </c>
      <c r="BE46" s="1592">
        <v>0.63263815569060566</v>
      </c>
      <c r="BF46" s="1592">
        <v>0.63264139472032044</v>
      </c>
      <c r="BG46" s="1592">
        <v>0.63266366702680588</v>
      </c>
      <c r="BH46" s="1592">
        <v>0.6326294286050016</v>
      </c>
      <c r="BI46" s="1592">
        <v>0.63260793696099282</v>
      </c>
      <c r="BJ46" s="1592">
        <v>0.63266359490672019</v>
      </c>
      <c r="BK46" s="1593">
        <v>0.63265416838654465</v>
      </c>
    </row>
    <row r="47" spans="1:63" s="1585" customFormat="1">
      <c r="B47" s="1590">
        <v>1.4999999999999999E-2</v>
      </c>
      <c r="C47" s="1619">
        <v>0.66918865668761729</v>
      </c>
      <c r="D47" s="1620">
        <v>0.66543713493185175</v>
      </c>
      <c r="E47" s="1620">
        <v>0.64175656427478245</v>
      </c>
      <c r="F47" s="1620">
        <v>0.63412044782845378</v>
      </c>
      <c r="G47" s="1620">
        <v>0.62585371312668048</v>
      </c>
      <c r="H47" s="1620">
        <v>0.62411103558043157</v>
      </c>
      <c r="I47" s="1620">
        <v>0.62811829136857666</v>
      </c>
      <c r="J47" s="1620">
        <v>0.62936327732663766</v>
      </c>
      <c r="K47" s="1620">
        <v>0.62652025334222938</v>
      </c>
      <c r="L47" s="1620">
        <v>0.628629152746635</v>
      </c>
      <c r="M47" s="1620">
        <v>0.61327828348215185</v>
      </c>
      <c r="N47" s="1620">
        <v>0.61771847761102339</v>
      </c>
      <c r="O47" s="1620">
        <v>0.61953392324434708</v>
      </c>
      <c r="P47" s="1620">
        <v>0.61672946361454239</v>
      </c>
      <c r="Q47" s="1620">
        <v>0.6178129257550079</v>
      </c>
      <c r="R47" s="1620">
        <v>0.61777432501624285</v>
      </c>
      <c r="S47" s="1620">
        <v>0.60511722882144681</v>
      </c>
      <c r="T47" s="1620">
        <v>0.63298614539082076</v>
      </c>
      <c r="U47" s="1620">
        <v>0.64129460296775831</v>
      </c>
      <c r="V47" s="1620">
        <v>0.64047216169875865</v>
      </c>
      <c r="W47" s="1620">
        <v>0.63825809200718731</v>
      </c>
      <c r="X47" s="1620">
        <v>0.64827524744014531</v>
      </c>
      <c r="Y47" s="1620">
        <v>0.64759419428213671</v>
      </c>
      <c r="Z47" s="1620">
        <v>0.64744967641650797</v>
      </c>
      <c r="AA47" s="1620">
        <v>0.648415903961294</v>
      </c>
      <c r="AB47" s="1620">
        <v>0.64766619601349795</v>
      </c>
      <c r="AC47" s="1620">
        <v>0.64693915879071962</v>
      </c>
      <c r="AD47" s="1620">
        <v>0.63453358635330537</v>
      </c>
      <c r="AE47" s="1620">
        <v>0.63443409361012815</v>
      </c>
      <c r="AF47" s="1620">
        <v>0.6472203716610877</v>
      </c>
      <c r="AG47" s="1620">
        <v>0.6465588994701762</v>
      </c>
      <c r="AH47" s="1620">
        <v>0.6457608356395842</v>
      </c>
      <c r="AI47" s="1620">
        <v>0.64572874973897643</v>
      </c>
      <c r="AJ47" s="1620">
        <v>0.6338353952074286</v>
      </c>
      <c r="AK47" s="1620">
        <v>0.63391149569368033</v>
      </c>
      <c r="AL47" s="1620">
        <v>0.63384691795553605</v>
      </c>
      <c r="AM47" s="1620">
        <v>0.63386147584924823</v>
      </c>
      <c r="AN47" s="1620">
        <v>0.63384341460545279</v>
      </c>
      <c r="AO47" s="1620">
        <v>0.63389679759203987</v>
      </c>
      <c r="AP47" s="1620">
        <v>0.63391329769414395</v>
      </c>
      <c r="AQ47" s="1620">
        <v>0.63389246936328636</v>
      </c>
      <c r="AR47" s="1620">
        <v>0.63383391079761731</v>
      </c>
      <c r="AS47" s="1620">
        <v>0.63383588321362228</v>
      </c>
      <c r="AT47" s="1620">
        <v>0.63389369540687313</v>
      </c>
      <c r="AU47" s="1620">
        <v>0.63390709724825289</v>
      </c>
      <c r="AV47" s="1620">
        <v>0.63387597404167129</v>
      </c>
      <c r="AW47" s="1620">
        <v>0.63389316404978457</v>
      </c>
      <c r="AX47" s="1620">
        <v>0.63386295394366099</v>
      </c>
      <c r="AY47" s="1620">
        <v>0.6338755809472657</v>
      </c>
      <c r="AZ47" s="1620">
        <v>0.63383825975434571</v>
      </c>
      <c r="BA47" s="1620">
        <v>0.63383869748825294</v>
      </c>
      <c r="BB47" s="1620">
        <v>0.63387319868290193</v>
      </c>
      <c r="BC47" s="1620">
        <v>0.63385322877959527</v>
      </c>
      <c r="BD47" s="1620">
        <v>0.63386285686419941</v>
      </c>
      <c r="BE47" s="1620">
        <v>0.63389873792483697</v>
      </c>
      <c r="BF47" s="1620">
        <v>0.63387638971878901</v>
      </c>
      <c r="BG47" s="1620">
        <v>0.63387638971878923</v>
      </c>
      <c r="BH47" s="1620">
        <v>0.63389571580768578</v>
      </c>
      <c r="BI47" s="1620">
        <v>0.63385374903175684</v>
      </c>
      <c r="BJ47" s="1620">
        <v>0.63390428373730923</v>
      </c>
      <c r="BK47" s="1621">
        <v>0.63389032804164247</v>
      </c>
    </row>
    <row r="48" spans="1:63" s="1585" customFormat="1">
      <c r="B48" s="1590">
        <v>1.2999999999999999E-2</v>
      </c>
      <c r="C48" s="1619">
        <v>0.66918865668761729</v>
      </c>
      <c r="D48" s="1620">
        <v>0.66543713493185175</v>
      </c>
      <c r="E48" s="1620">
        <v>0.64175656427478245</v>
      </c>
      <c r="F48" s="1620">
        <v>0.63412044782845378</v>
      </c>
      <c r="G48" s="1620">
        <v>0.62585371312668048</v>
      </c>
      <c r="H48" s="1620">
        <v>0.62411103558043157</v>
      </c>
      <c r="I48" s="1620">
        <v>0.62811829136857666</v>
      </c>
      <c r="J48" s="1620">
        <v>0.62936327732663766</v>
      </c>
      <c r="K48" s="1620">
        <v>0.62652025334222938</v>
      </c>
      <c r="L48" s="1620">
        <v>0.628629152746635</v>
      </c>
      <c r="M48" s="1620">
        <v>0.61327828348215185</v>
      </c>
      <c r="N48" s="1620">
        <v>0.61771847761102339</v>
      </c>
      <c r="O48" s="1620">
        <v>0.61953392324434708</v>
      </c>
      <c r="P48" s="1620">
        <v>0.61672946361454239</v>
      </c>
      <c r="Q48" s="1620">
        <v>0.6178129257550079</v>
      </c>
      <c r="R48" s="1620">
        <v>0.61777432501624285</v>
      </c>
      <c r="S48" s="1620">
        <v>0.60511722882144681</v>
      </c>
      <c r="T48" s="1620">
        <v>0.63298614539082076</v>
      </c>
      <c r="U48" s="1620">
        <v>0.64129460296775831</v>
      </c>
      <c r="V48" s="1620">
        <v>0.64047216169875865</v>
      </c>
      <c r="W48" s="1620">
        <v>0.63825809200718731</v>
      </c>
      <c r="X48" s="1620">
        <v>0.64826237062240033</v>
      </c>
      <c r="Y48" s="1620">
        <v>0.64750381864121764</v>
      </c>
      <c r="Z48" s="1620">
        <v>0.64741609034066117</v>
      </c>
      <c r="AA48" s="1620">
        <v>0.647543629988662</v>
      </c>
      <c r="AB48" s="1620">
        <v>0.6473464798872256</v>
      </c>
      <c r="AC48" s="1620">
        <v>0.64774867297033989</v>
      </c>
      <c r="AD48" s="1620">
        <v>0.63581943295000298</v>
      </c>
      <c r="AE48" s="1620">
        <v>0.63580487064900604</v>
      </c>
      <c r="AF48" s="1620">
        <v>0.64750476007847446</v>
      </c>
      <c r="AG48" s="1620">
        <v>0.64712652651248925</v>
      </c>
      <c r="AH48" s="1620">
        <v>0.64664389024333846</v>
      </c>
      <c r="AI48" s="1620">
        <v>0.64664774908162437</v>
      </c>
      <c r="AJ48" s="1620">
        <v>0.6351157614248758</v>
      </c>
      <c r="AK48" s="1620">
        <v>0.63504994488047173</v>
      </c>
      <c r="AL48" s="1620">
        <v>0.63510603654635489</v>
      </c>
      <c r="AM48" s="1620">
        <v>0.63505610202845975</v>
      </c>
      <c r="AN48" s="1620">
        <v>0.63512193650307835</v>
      </c>
      <c r="AO48" s="1620">
        <v>0.63508149371767908</v>
      </c>
      <c r="AP48" s="1620">
        <v>0.63504423864299631</v>
      </c>
      <c r="AQ48" s="1620">
        <v>0.63511410435582027</v>
      </c>
      <c r="AR48" s="1620">
        <v>0.63507759129528896</v>
      </c>
      <c r="AS48" s="1620">
        <v>0.63504010914136955</v>
      </c>
      <c r="AT48" s="1620">
        <v>0.63510174391555962</v>
      </c>
      <c r="AU48" s="1620">
        <v>0.6350572118545329</v>
      </c>
      <c r="AV48" s="1620">
        <v>0.63510680333303282</v>
      </c>
      <c r="AW48" s="1620">
        <v>0.63505053426695879</v>
      </c>
      <c r="AX48" s="1620">
        <v>0.63508365064953021</v>
      </c>
      <c r="AY48" s="1620">
        <v>0.63510636356601879</v>
      </c>
      <c r="AZ48" s="1620">
        <v>0.63502390145797027</v>
      </c>
      <c r="BA48" s="1620">
        <v>0.63511678890901679</v>
      </c>
      <c r="BB48" s="1620">
        <v>0.63510271005233798</v>
      </c>
      <c r="BC48" s="1620">
        <v>0.63507464294789617</v>
      </c>
      <c r="BD48" s="1620">
        <v>0.63503179077458471</v>
      </c>
      <c r="BE48" s="1620">
        <v>0.63506134078296361</v>
      </c>
      <c r="BF48" s="1620">
        <v>0.63507236664633571</v>
      </c>
      <c r="BG48" s="1620">
        <v>0.63506422479729974</v>
      </c>
      <c r="BH48" s="1620">
        <v>0.63503630553526613</v>
      </c>
      <c r="BI48" s="1620">
        <v>0.63507155016890227</v>
      </c>
      <c r="BJ48" s="1620">
        <v>0.6350837522194448</v>
      </c>
      <c r="BK48" s="1621">
        <v>0.63507243925403978</v>
      </c>
    </row>
    <row r="49" spans="2:63" s="1585" customFormat="1" ht="15.75" thickBot="1">
      <c r="B49" s="1597">
        <v>0.01</v>
      </c>
      <c r="C49" s="1598">
        <v>0.66918865668761729</v>
      </c>
      <c r="D49" s="1599">
        <v>0.66543713493185175</v>
      </c>
      <c r="E49" s="1599">
        <v>0.64175656427478245</v>
      </c>
      <c r="F49" s="1599">
        <v>0.63412044782845378</v>
      </c>
      <c r="G49" s="1599">
        <v>0.62585371312668048</v>
      </c>
      <c r="H49" s="1599">
        <v>0.62411103558043157</v>
      </c>
      <c r="I49" s="1599">
        <v>0.62811829136857666</v>
      </c>
      <c r="J49" s="1599">
        <v>0.62936327732663766</v>
      </c>
      <c r="K49" s="1599">
        <v>0.62652025334222938</v>
      </c>
      <c r="L49" s="1599">
        <v>0.628629152746635</v>
      </c>
      <c r="M49" s="1599">
        <v>0.61327828348215196</v>
      </c>
      <c r="N49" s="1599">
        <v>0.61771847761102339</v>
      </c>
      <c r="O49" s="1599">
        <v>0.61953392324434708</v>
      </c>
      <c r="P49" s="1599">
        <v>0.61672946361454239</v>
      </c>
      <c r="Q49" s="1599">
        <v>0.6178129257550079</v>
      </c>
      <c r="R49" s="1599">
        <v>0.61777432501624285</v>
      </c>
      <c r="S49" s="1599">
        <v>0.60511722882144681</v>
      </c>
      <c r="T49" s="1599">
        <v>0.63298614539082076</v>
      </c>
      <c r="U49" s="1599">
        <v>0.64129460296775831</v>
      </c>
      <c r="V49" s="1599">
        <v>0.64047216169875865</v>
      </c>
      <c r="W49" s="1599">
        <v>0.63825809200718731</v>
      </c>
      <c r="X49" s="1599">
        <v>0.64824294010970285</v>
      </c>
      <c r="Y49" s="1599">
        <v>0.64863943502446475</v>
      </c>
      <c r="Z49" s="1599">
        <v>0.64742888064865467</v>
      </c>
      <c r="AA49" s="1599">
        <v>0.64810928892046393</v>
      </c>
      <c r="AB49" s="1599">
        <v>0.64819443433093282</v>
      </c>
      <c r="AC49" s="1599">
        <v>0.6484288294769428</v>
      </c>
      <c r="AD49" s="1599">
        <v>0.63713951254746337</v>
      </c>
      <c r="AE49" s="1599">
        <v>0.63722857402139133</v>
      </c>
      <c r="AF49" s="1599">
        <v>0.64806003504546128</v>
      </c>
      <c r="AG49" s="1599">
        <v>0.64865423225698249</v>
      </c>
      <c r="AH49" s="1599">
        <v>0.64868615157150844</v>
      </c>
      <c r="AI49" s="1599">
        <v>0.6486523989843096</v>
      </c>
      <c r="AJ49" s="1599">
        <v>0.63745748402389391</v>
      </c>
      <c r="AK49" s="1599">
        <v>0.63752720432983556</v>
      </c>
      <c r="AL49" s="1599">
        <v>0.63753305433033425</v>
      </c>
      <c r="AM49" s="1599">
        <v>0.63747629194925914</v>
      </c>
      <c r="AN49" s="1599">
        <v>0.63747285110983276</v>
      </c>
      <c r="AO49" s="1599">
        <v>0.63752054591376617</v>
      </c>
      <c r="AP49" s="1599">
        <v>0.63750480505438212</v>
      </c>
      <c r="AQ49" s="1599">
        <v>0.63753820150286322</v>
      </c>
      <c r="AR49" s="1599">
        <v>0.63750844229134551</v>
      </c>
      <c r="AS49" s="1599">
        <v>0.63752590277481735</v>
      </c>
      <c r="AT49" s="1599">
        <v>0.63748052280539724</v>
      </c>
      <c r="AU49" s="1599">
        <v>0.63748052280539724</v>
      </c>
      <c r="AV49" s="1599">
        <v>0.63752394942431478</v>
      </c>
      <c r="AW49" s="1599">
        <v>0.63750402414637608</v>
      </c>
      <c r="AX49" s="1599">
        <v>0.63752582877569886</v>
      </c>
      <c r="AY49" s="1599">
        <v>0.6374847073625487</v>
      </c>
      <c r="AZ49" s="1599">
        <v>0.63748368950578749</v>
      </c>
      <c r="BA49" s="1599">
        <v>0.63752097732773061</v>
      </c>
      <c r="BB49" s="1599">
        <v>0.63749503450272371</v>
      </c>
      <c r="BC49" s="1599">
        <v>0.63750590164191145</v>
      </c>
      <c r="BD49" s="1599">
        <v>0.63755187423793636</v>
      </c>
      <c r="BE49" s="1599">
        <v>0.63753444203384002</v>
      </c>
      <c r="BF49" s="1599">
        <v>0.63755074277474399</v>
      </c>
      <c r="BG49" s="1599">
        <v>0.63750422347921121</v>
      </c>
      <c r="BH49" s="1599">
        <v>0.63749012387458415</v>
      </c>
      <c r="BI49" s="1599">
        <v>0.6375068758800817</v>
      </c>
      <c r="BJ49" s="1599">
        <v>0.63746080325770105</v>
      </c>
      <c r="BK49" s="1600">
        <v>0.63753561424849736</v>
      </c>
    </row>
    <row r="50" spans="2:63" s="1585" customFormat="1">
      <c r="B50" s="1625" t="s">
        <v>635</v>
      </c>
      <c r="C50" s="1626"/>
      <c r="D50" s="1627"/>
      <c r="E50" s="1627"/>
      <c r="F50" s="1627"/>
      <c r="G50" s="1627"/>
      <c r="H50" s="1627"/>
      <c r="I50" s="1627"/>
      <c r="J50" s="1627"/>
      <c r="K50" s="1627"/>
      <c r="L50" s="1627"/>
      <c r="M50" s="1627"/>
      <c r="N50" s="1627"/>
      <c r="O50" s="1627"/>
      <c r="P50" s="1627"/>
      <c r="Q50" s="1627"/>
      <c r="R50" s="1627"/>
      <c r="S50" s="1627"/>
      <c r="T50" s="1627"/>
      <c r="U50" s="1627"/>
      <c r="V50" s="1627"/>
      <c r="W50" s="1627"/>
      <c r="X50" s="1627"/>
      <c r="Y50" s="1627"/>
      <c r="Z50" s="1627"/>
      <c r="AA50" s="1627"/>
      <c r="AB50" s="1627"/>
      <c r="AC50" s="1627"/>
      <c r="AD50" s="1627"/>
      <c r="AE50" s="1627"/>
      <c r="AF50" s="1627"/>
      <c r="AG50" s="1627"/>
      <c r="AH50" s="1627"/>
      <c r="AI50" s="1627"/>
      <c r="AJ50" s="1627"/>
      <c r="AK50" s="1627"/>
      <c r="AL50" s="1627"/>
      <c r="AM50" s="1627"/>
      <c r="AN50" s="1627"/>
      <c r="AO50" s="1627"/>
      <c r="AP50" s="1627"/>
      <c r="AQ50" s="1627"/>
      <c r="AR50" s="1627"/>
      <c r="AS50" s="1627"/>
      <c r="AT50" s="1627"/>
      <c r="AU50" s="1627"/>
      <c r="AV50" s="1627"/>
      <c r="AW50" s="1627"/>
      <c r="AX50" s="1627"/>
      <c r="AY50" s="1627"/>
      <c r="AZ50" s="1627"/>
      <c r="BA50" s="1627"/>
      <c r="BB50" s="1627"/>
      <c r="BC50" s="1627"/>
      <c r="BD50" s="1627"/>
      <c r="BE50" s="1627"/>
      <c r="BF50" s="1627"/>
      <c r="BG50" s="1627"/>
      <c r="BH50" s="1627"/>
      <c r="BI50" s="1627"/>
      <c r="BJ50" s="1627"/>
      <c r="BK50" s="1628"/>
    </row>
    <row r="51" spans="2:63" s="1585" customFormat="1">
      <c r="B51" s="1590">
        <v>1.7999999999999999E-2</v>
      </c>
      <c r="C51" s="1591">
        <f>C5-C46</f>
        <v>0</v>
      </c>
      <c r="D51" s="1592">
        <f t="shared" ref="D51:BK54" si="0">D5-D46</f>
        <v>0</v>
      </c>
      <c r="E51" s="1592">
        <f t="shared" si="0"/>
        <v>0</v>
      </c>
      <c r="F51" s="1592">
        <f t="shared" si="0"/>
        <v>0</v>
      </c>
      <c r="G51" s="1592">
        <f t="shared" si="0"/>
        <v>0</v>
      </c>
      <c r="H51" s="1592">
        <f t="shared" si="0"/>
        <v>0</v>
      </c>
      <c r="I51" s="1592">
        <f t="shared" si="0"/>
        <v>6.8362910736019522E-4</v>
      </c>
      <c r="J51" s="1592">
        <f t="shared" si="0"/>
        <v>1.3645498005901979E-3</v>
      </c>
      <c r="K51" s="1592">
        <f t="shared" si="0"/>
        <v>2.0333287928329113E-3</v>
      </c>
      <c r="L51" s="1592">
        <f t="shared" si="0"/>
        <v>2.6997843349991779E-3</v>
      </c>
      <c r="M51" s="1592">
        <f t="shared" si="0"/>
        <v>3.2998538825508295E-3</v>
      </c>
      <c r="N51" s="1592">
        <f t="shared" si="0"/>
        <v>4.1067771084182247E-3</v>
      </c>
      <c r="O51" s="1592">
        <f t="shared" si="0"/>
        <v>5.1523064345551095E-3</v>
      </c>
      <c r="P51" s="1592">
        <f t="shared" si="0"/>
        <v>6.2211934849275563E-3</v>
      </c>
      <c r="Q51" s="1592">
        <f t="shared" si="0"/>
        <v>7.0017200853168537E-3</v>
      </c>
      <c r="R51" s="1592">
        <f t="shared" si="0"/>
        <v>7.8978586336378998E-3</v>
      </c>
      <c r="S51" s="1592">
        <f t="shared" si="0"/>
        <v>8.348827347727461E-3</v>
      </c>
      <c r="T51" s="1592">
        <f t="shared" si="0"/>
        <v>9.2911029143647461E-3</v>
      </c>
      <c r="U51" s="1592">
        <f t="shared" si="0"/>
        <v>9.9387414304340505E-3</v>
      </c>
      <c r="V51" s="1592">
        <f t="shared" si="0"/>
        <v>1.0538088181415106E-2</v>
      </c>
      <c r="W51" s="1592">
        <f t="shared" si="0"/>
        <v>1.1056374597683605E-2</v>
      </c>
      <c r="X51" s="1592">
        <f t="shared" si="0"/>
        <v>1.1831306052712653E-2</v>
      </c>
      <c r="Y51" s="1592">
        <f t="shared" si="0"/>
        <v>1.2266085460472254E-2</v>
      </c>
      <c r="Z51" s="1592">
        <f t="shared" si="0"/>
        <v>1.282250489966652E-2</v>
      </c>
      <c r="AA51" s="1592">
        <f t="shared" si="0"/>
        <v>1.3488136602412437E-2</v>
      </c>
      <c r="AB51" s="1592">
        <f t="shared" si="0"/>
        <v>1.3987908821297523E-2</v>
      </c>
      <c r="AC51" s="1592">
        <f t="shared" si="0"/>
        <v>1.4333986612007021E-2</v>
      </c>
      <c r="AD51" s="1592">
        <f t="shared" si="0"/>
        <v>1.4935368058193399E-2</v>
      </c>
      <c r="AE51" s="1592">
        <f t="shared" si="0"/>
        <v>1.523459500984925E-2</v>
      </c>
      <c r="AF51" s="1592">
        <f t="shared" si="0"/>
        <v>1.5658274119611737E-2</v>
      </c>
      <c r="AG51" s="1592">
        <f t="shared" si="0"/>
        <v>1.6073620689524115E-2</v>
      </c>
      <c r="AH51" s="1592">
        <f t="shared" si="0"/>
        <v>1.6478296761181288E-2</v>
      </c>
      <c r="AI51" s="1592">
        <f t="shared" si="0"/>
        <v>1.6743913642359942E-2</v>
      </c>
      <c r="AJ51" s="1592">
        <f t="shared" si="0"/>
        <v>1.7135372089681744E-2</v>
      </c>
      <c r="AK51" s="1592">
        <f t="shared" si="0"/>
        <v>1.7389150254300434E-2</v>
      </c>
      <c r="AL51" s="1592">
        <f t="shared" si="0"/>
        <v>1.7633855496307138E-2</v>
      </c>
      <c r="AM51" s="1592">
        <f t="shared" si="0"/>
        <v>1.787893483113312E-2</v>
      </c>
      <c r="AN51" s="1592">
        <f t="shared" si="0"/>
        <v>1.8109834202314823E-2</v>
      </c>
      <c r="AO51" s="1592">
        <f t="shared" si="0"/>
        <v>1.8333957107668941E-2</v>
      </c>
      <c r="AP51" s="1592">
        <f t="shared" si="0"/>
        <v>1.8554285576421359E-2</v>
      </c>
      <c r="AQ51" s="1592">
        <f t="shared" si="0"/>
        <v>1.8766862526711114E-2</v>
      </c>
      <c r="AR51" s="1592">
        <f t="shared" si="0"/>
        <v>1.8973681132042008E-2</v>
      </c>
      <c r="AS51" s="1592">
        <f t="shared" si="0"/>
        <v>1.9176601471634025E-2</v>
      </c>
      <c r="AT51" s="1592">
        <f t="shared" si="0"/>
        <v>1.9383739483874729E-2</v>
      </c>
      <c r="AU51" s="1592">
        <f t="shared" si="0"/>
        <v>1.9311518578595255E-2</v>
      </c>
      <c r="AV51" s="1592">
        <f t="shared" si="0"/>
        <v>1.9219073094780548E-2</v>
      </c>
      <c r="AW51" s="1592">
        <f t="shared" si="0"/>
        <v>1.9142010641032159E-2</v>
      </c>
      <c r="AX51" s="1592">
        <f t="shared" si="0"/>
        <v>1.906166466313719E-2</v>
      </c>
      <c r="AY51" s="1592">
        <f t="shared" si="0"/>
        <v>1.8990686253887445E-2</v>
      </c>
      <c r="AZ51" s="1592">
        <f t="shared" si="0"/>
        <v>1.8924451492973282E-2</v>
      </c>
      <c r="BA51" s="1592">
        <f t="shared" si="0"/>
        <v>1.8860255477869736E-2</v>
      </c>
      <c r="BB51" s="1592">
        <f t="shared" si="0"/>
        <v>1.8804271954403928E-2</v>
      </c>
      <c r="BC51" s="1592">
        <f t="shared" si="0"/>
        <v>1.8752137811635206E-2</v>
      </c>
      <c r="BD51" s="1592">
        <f t="shared" si="0"/>
        <v>1.8711988816713099E-2</v>
      </c>
      <c r="BE51" s="1592">
        <f t="shared" si="0"/>
        <v>1.8683134161955106E-2</v>
      </c>
      <c r="BF51" s="1592">
        <f t="shared" si="0"/>
        <v>1.8662700301314339E-2</v>
      </c>
      <c r="BG51" s="1592">
        <f t="shared" si="0"/>
        <v>1.8325480226075386E-2</v>
      </c>
      <c r="BH51" s="1592">
        <f t="shared" si="0"/>
        <v>1.7998612690313998E-2</v>
      </c>
      <c r="BI51" s="1592">
        <f t="shared" si="0"/>
        <v>1.767757497790623E-2</v>
      </c>
      <c r="BJ51" s="1592">
        <f t="shared" si="0"/>
        <v>1.736294856184406E-2</v>
      </c>
      <c r="BK51" s="1593">
        <f t="shared" si="0"/>
        <v>1.7057961581422698E-2</v>
      </c>
    </row>
    <row r="52" spans="2:63" s="1585" customFormat="1">
      <c r="B52" s="1590">
        <v>1.4999999999999999E-2</v>
      </c>
      <c r="C52" s="1619">
        <f t="shared" ref="C52:R54" si="1">C6-C47</f>
        <v>0</v>
      </c>
      <c r="D52" s="1620">
        <f t="shared" si="1"/>
        <v>0</v>
      </c>
      <c r="E52" s="1620">
        <f t="shared" si="1"/>
        <v>0</v>
      </c>
      <c r="F52" s="1620">
        <f t="shared" si="1"/>
        <v>0</v>
      </c>
      <c r="G52" s="1620">
        <f t="shared" si="1"/>
        <v>0</v>
      </c>
      <c r="H52" s="1620">
        <f t="shared" si="1"/>
        <v>0</v>
      </c>
      <c r="I52" s="1620">
        <f t="shared" si="1"/>
        <v>6.8362910736019522E-4</v>
      </c>
      <c r="J52" s="1620">
        <f t="shared" si="1"/>
        <v>1.3645498005901979E-3</v>
      </c>
      <c r="K52" s="1620">
        <f t="shared" si="1"/>
        <v>2.0333287928329113E-3</v>
      </c>
      <c r="L52" s="1620">
        <f t="shared" si="1"/>
        <v>2.6997843349991779E-3</v>
      </c>
      <c r="M52" s="1620">
        <f t="shared" si="1"/>
        <v>3.2998538825508295E-3</v>
      </c>
      <c r="N52" s="1620">
        <f t="shared" si="1"/>
        <v>4.1067771084182247E-3</v>
      </c>
      <c r="O52" s="1620">
        <f t="shared" si="1"/>
        <v>5.1523064345551095E-3</v>
      </c>
      <c r="P52" s="1620">
        <f t="shared" si="1"/>
        <v>6.2211934849275563E-3</v>
      </c>
      <c r="Q52" s="1620">
        <f t="shared" si="1"/>
        <v>7.0017200853168537E-3</v>
      </c>
      <c r="R52" s="1620">
        <f t="shared" si="1"/>
        <v>7.8978586336378998E-3</v>
      </c>
      <c r="S52" s="1620">
        <f t="shared" si="0"/>
        <v>8.348827347727461E-3</v>
      </c>
      <c r="T52" s="1620">
        <f t="shared" si="0"/>
        <v>9.2911029143647461E-3</v>
      </c>
      <c r="U52" s="1620">
        <f t="shared" si="0"/>
        <v>9.9387414304340505E-3</v>
      </c>
      <c r="V52" s="1620">
        <f t="shared" si="0"/>
        <v>1.0538088181415106E-2</v>
      </c>
      <c r="W52" s="1620">
        <f t="shared" si="0"/>
        <v>1.1056374597683605E-2</v>
      </c>
      <c r="X52" s="1620">
        <f t="shared" si="0"/>
        <v>1.1838363890323222E-2</v>
      </c>
      <c r="Y52" s="1620">
        <f t="shared" si="0"/>
        <v>1.2282511714536204E-2</v>
      </c>
      <c r="Z52" s="1620">
        <f t="shared" si="0"/>
        <v>1.2855465701218205E-2</v>
      </c>
      <c r="AA52" s="1620">
        <f t="shared" si="0"/>
        <v>1.3547770116552393E-2</v>
      </c>
      <c r="AB52" s="1620">
        <f t="shared" si="0"/>
        <v>1.4079588874694071E-2</v>
      </c>
      <c r="AC52" s="1620">
        <f t="shared" si="0"/>
        <v>1.4457880966900039E-2</v>
      </c>
      <c r="AD52" s="1620">
        <f t="shared" si="0"/>
        <v>1.5110597706656015E-2</v>
      </c>
      <c r="AE52" s="1620">
        <f t="shared" si="0"/>
        <v>1.5453725593632117E-2</v>
      </c>
      <c r="AF52" s="1620">
        <f t="shared" si="0"/>
        <v>1.5929453133997185E-2</v>
      </c>
      <c r="AG52" s="1620">
        <f t="shared" si="0"/>
        <v>1.6395646242323259E-2</v>
      </c>
      <c r="AH52" s="1620">
        <f t="shared" si="0"/>
        <v>1.6853520368187325E-2</v>
      </c>
      <c r="AI52" s="1620">
        <f t="shared" si="0"/>
        <v>1.7161373125272106E-2</v>
      </c>
      <c r="AJ52" s="1620">
        <f t="shared" si="0"/>
        <v>1.7604408806223715E-2</v>
      </c>
      <c r="AK52" s="1620">
        <f t="shared" si="0"/>
        <v>1.7899723131119205E-2</v>
      </c>
      <c r="AL52" s="1620">
        <f t="shared" si="0"/>
        <v>1.8185747784201789E-2</v>
      </c>
      <c r="AM52" s="1620">
        <f t="shared" si="0"/>
        <v>1.8468036126904064E-2</v>
      </c>
      <c r="AN52" s="1620">
        <f t="shared" si="0"/>
        <v>1.8741196502916835E-2</v>
      </c>
      <c r="AO52" s="1620">
        <f t="shared" si="0"/>
        <v>1.9004343225034859E-2</v>
      </c>
      <c r="AP52" s="1620">
        <f t="shared" si="0"/>
        <v>1.9264900462378831E-2</v>
      </c>
      <c r="AQ52" s="1620">
        <f t="shared" si="0"/>
        <v>1.9510557924640515E-2</v>
      </c>
      <c r="AR52" s="1620">
        <f t="shared" si="0"/>
        <v>1.9758761157981919E-2</v>
      </c>
      <c r="AS52" s="1620">
        <f t="shared" si="0"/>
        <v>1.9999312082914278E-2</v>
      </c>
      <c r="AT52" s="1620">
        <f t="shared" si="0"/>
        <v>2.0242040705719444E-2</v>
      </c>
      <c r="AU52" s="1620">
        <f t="shared" si="0"/>
        <v>2.0187002214997141E-2</v>
      </c>
      <c r="AV52" s="1620">
        <f t="shared" si="0"/>
        <v>2.0112193343905238E-2</v>
      </c>
      <c r="AW52" s="1620">
        <f t="shared" si="0"/>
        <v>2.0048195408293945E-2</v>
      </c>
      <c r="AX52" s="1620">
        <f t="shared" si="0"/>
        <v>1.9978034725465776E-2</v>
      </c>
      <c r="AY52" s="1620">
        <f t="shared" si="0"/>
        <v>1.9921803972628438E-2</v>
      </c>
      <c r="AZ52" s="1620">
        <f t="shared" si="0"/>
        <v>1.9868203630796999E-2</v>
      </c>
      <c r="BA52" s="1620">
        <f t="shared" si="0"/>
        <v>1.9810085699950575E-2</v>
      </c>
      <c r="BB52" s="1620">
        <f t="shared" si="0"/>
        <v>1.9763146824630873E-2</v>
      </c>
      <c r="BC52" s="1620">
        <f t="shared" si="0"/>
        <v>1.9718367503152923E-2</v>
      </c>
      <c r="BD52" s="1620">
        <f t="shared" si="0"/>
        <v>1.9685665504488137E-2</v>
      </c>
      <c r="BE52" s="1620">
        <f t="shared" si="0"/>
        <v>1.9664470933153044E-2</v>
      </c>
      <c r="BF52" s="1620">
        <f t="shared" si="0"/>
        <v>1.9649355419244396E-2</v>
      </c>
      <c r="BG52" s="1620">
        <f t="shared" si="0"/>
        <v>1.9303725850852493E-2</v>
      </c>
      <c r="BH52" s="1620">
        <f t="shared" si="0"/>
        <v>1.8964020537247994E-2</v>
      </c>
      <c r="BI52" s="1620">
        <f t="shared" si="0"/>
        <v>1.8630917024936688E-2</v>
      </c>
      <c r="BJ52" s="1620">
        <f t="shared" si="0"/>
        <v>1.8304282892890544E-2</v>
      </c>
      <c r="BK52" s="1621">
        <f t="shared" si="0"/>
        <v>1.798776017154935E-2</v>
      </c>
    </row>
    <row r="53" spans="2:63" s="1585" customFormat="1">
      <c r="B53" s="1590">
        <v>1.2999999999999999E-2</v>
      </c>
      <c r="C53" s="1619">
        <f t="shared" si="1"/>
        <v>0</v>
      </c>
      <c r="D53" s="1620">
        <f t="shared" si="0"/>
        <v>0</v>
      </c>
      <c r="E53" s="1620">
        <f t="shared" si="0"/>
        <v>0</v>
      </c>
      <c r="F53" s="1620">
        <f t="shared" si="0"/>
        <v>0</v>
      </c>
      <c r="G53" s="1620">
        <f t="shared" si="0"/>
        <v>0</v>
      </c>
      <c r="H53" s="1620">
        <f t="shared" si="0"/>
        <v>0</v>
      </c>
      <c r="I53" s="1620">
        <f t="shared" si="0"/>
        <v>6.8362910736019522E-4</v>
      </c>
      <c r="J53" s="1620">
        <f t="shared" si="0"/>
        <v>1.3645498005901979E-3</v>
      </c>
      <c r="K53" s="1620">
        <f t="shared" si="0"/>
        <v>2.0333287928329113E-3</v>
      </c>
      <c r="L53" s="1620">
        <f t="shared" si="0"/>
        <v>2.6997843349991779E-3</v>
      </c>
      <c r="M53" s="1620">
        <f t="shared" si="0"/>
        <v>3.2998538825508295E-3</v>
      </c>
      <c r="N53" s="1620">
        <f t="shared" si="0"/>
        <v>4.1067771084182247E-3</v>
      </c>
      <c r="O53" s="1620">
        <f t="shared" si="0"/>
        <v>5.1523064345551095E-3</v>
      </c>
      <c r="P53" s="1620">
        <f t="shared" si="0"/>
        <v>6.2211934849275563E-3</v>
      </c>
      <c r="Q53" s="1620">
        <f t="shared" si="0"/>
        <v>7.0017200853168537E-3</v>
      </c>
      <c r="R53" s="1620">
        <f t="shared" si="0"/>
        <v>7.8978586336378998E-3</v>
      </c>
      <c r="S53" s="1620">
        <f t="shared" si="0"/>
        <v>8.348827347727461E-3</v>
      </c>
      <c r="T53" s="1620">
        <f t="shared" si="0"/>
        <v>9.2911029143647461E-3</v>
      </c>
      <c r="U53" s="1620">
        <f t="shared" si="0"/>
        <v>9.9387414304340505E-3</v>
      </c>
      <c r="V53" s="1620">
        <f t="shared" si="0"/>
        <v>1.0538088181415106E-2</v>
      </c>
      <c r="W53" s="1620">
        <f t="shared" si="0"/>
        <v>1.1056374597683605E-2</v>
      </c>
      <c r="X53" s="1620">
        <f t="shared" si="0"/>
        <v>1.1843072625966511E-2</v>
      </c>
      <c r="Y53" s="1620">
        <f t="shared" si="0"/>
        <v>1.2292141885481445E-2</v>
      </c>
      <c r="Z53" s="1620">
        <f t="shared" si="0"/>
        <v>1.2877061169066839E-2</v>
      </c>
      <c r="AA53" s="1620">
        <f t="shared" si="0"/>
        <v>1.3589442437741517E-2</v>
      </c>
      <c r="AB53" s="1620">
        <f t="shared" si="0"/>
        <v>1.4142820418864277E-2</v>
      </c>
      <c r="AC53" s="1620">
        <f t="shared" si="0"/>
        <v>1.4540753478753055E-2</v>
      </c>
      <c r="AD53" s="1620">
        <f t="shared" si="0"/>
        <v>1.523041319628371E-2</v>
      </c>
      <c r="AE53" s="1620">
        <f t="shared" si="0"/>
        <v>1.5600173466370548E-2</v>
      </c>
      <c r="AF53" s="1620">
        <f t="shared" si="0"/>
        <v>1.6111535062302229E-2</v>
      </c>
      <c r="AG53" s="1620">
        <f t="shared" si="0"/>
        <v>1.6617066012024173E-2</v>
      </c>
      <c r="AH53" s="1620">
        <f t="shared" si="0"/>
        <v>1.7111957571817715E-2</v>
      </c>
      <c r="AI53" s="1620">
        <f t="shared" si="0"/>
        <v>1.7444287741048226E-2</v>
      </c>
      <c r="AJ53" s="1620">
        <f t="shared" si="0"/>
        <v>1.7927659215520197E-2</v>
      </c>
      <c r="AK53" s="1620">
        <f t="shared" si="0"/>
        <v>1.8249857390352009E-2</v>
      </c>
      <c r="AL53" s="1620">
        <f t="shared" si="0"/>
        <v>1.8563081570843298E-2</v>
      </c>
      <c r="AM53" s="1620">
        <f t="shared" si="0"/>
        <v>1.8876357420244738E-2</v>
      </c>
      <c r="AN53" s="1620">
        <f t="shared" si="0"/>
        <v>1.9176344636810838E-2</v>
      </c>
      <c r="AO53" s="1620">
        <f t="shared" si="0"/>
        <v>1.9467686244507676E-2</v>
      </c>
      <c r="AP53" s="1620">
        <f t="shared" si="0"/>
        <v>1.9752661946293548E-2</v>
      </c>
      <c r="AQ53" s="1620">
        <f t="shared" si="0"/>
        <v>2.0032386135397706E-2</v>
      </c>
      <c r="AR53" s="1620">
        <f t="shared" si="0"/>
        <v>2.0302718016887988E-2</v>
      </c>
      <c r="AS53" s="1620">
        <f t="shared" si="0"/>
        <v>2.057205450586852E-2</v>
      </c>
      <c r="AT53" s="1620">
        <f t="shared" si="0"/>
        <v>2.0839244293171855E-2</v>
      </c>
      <c r="AU53" s="1620">
        <f t="shared" si="0"/>
        <v>2.0801976462055061E-2</v>
      </c>
      <c r="AV53" s="1620">
        <f t="shared" si="0"/>
        <v>2.0738524066527209E-2</v>
      </c>
      <c r="AW53" s="1620">
        <f t="shared" si="0"/>
        <v>2.0682051183559036E-2</v>
      </c>
      <c r="AX53" s="1620">
        <f t="shared" si="0"/>
        <v>2.0624575006086943E-2</v>
      </c>
      <c r="AY53" s="1620">
        <f t="shared" si="0"/>
        <v>2.0574671212336137E-2</v>
      </c>
      <c r="AZ53" s="1620">
        <f t="shared" si="0"/>
        <v>2.0532032955102975E-2</v>
      </c>
      <c r="BA53" s="1620">
        <f t="shared" si="0"/>
        <v>2.0483396233726414E-2</v>
      </c>
      <c r="BB53" s="1620">
        <f t="shared" si="0"/>
        <v>2.0440854317057999E-2</v>
      </c>
      <c r="BC53" s="1620">
        <f t="shared" si="0"/>
        <v>2.04014457559758E-2</v>
      </c>
      <c r="BD53" s="1620">
        <f t="shared" si="0"/>
        <v>2.0373045723110605E-2</v>
      </c>
      <c r="BE53" s="1620">
        <f t="shared" si="0"/>
        <v>2.0357845058086244E-2</v>
      </c>
      <c r="BF53" s="1620">
        <f t="shared" si="0"/>
        <v>2.0351833792103036E-2</v>
      </c>
      <c r="BG53" s="1620">
        <f t="shared" si="0"/>
        <v>1.999895234230098E-2</v>
      </c>
      <c r="BH53" s="1620">
        <f t="shared" si="0"/>
        <v>1.9651776318909131E-2</v>
      </c>
      <c r="BI53" s="1620">
        <f t="shared" si="0"/>
        <v>1.9308547038867419E-2</v>
      </c>
      <c r="BJ53" s="1620">
        <f t="shared" si="0"/>
        <v>1.8975013056381274E-2</v>
      </c>
      <c r="BK53" s="1621">
        <f t="shared" si="0"/>
        <v>1.8650115270416934E-2</v>
      </c>
    </row>
    <row r="54" spans="2:63" s="1585" customFormat="1" ht="15.75" thickBot="1">
      <c r="B54" s="1597">
        <v>0.01</v>
      </c>
      <c r="C54" s="1598">
        <f t="shared" si="1"/>
        <v>0</v>
      </c>
      <c r="D54" s="1599">
        <f t="shared" si="0"/>
        <v>0</v>
      </c>
      <c r="E54" s="1599">
        <f t="shared" si="0"/>
        <v>0</v>
      </c>
      <c r="F54" s="1599">
        <f t="shared" si="0"/>
        <v>0</v>
      </c>
      <c r="G54" s="1599">
        <f t="shared" si="0"/>
        <v>0</v>
      </c>
      <c r="H54" s="1599">
        <f t="shared" si="0"/>
        <v>0</v>
      </c>
      <c r="I54" s="1599">
        <f t="shared" si="0"/>
        <v>6.8362910736019522E-4</v>
      </c>
      <c r="J54" s="1599">
        <f t="shared" si="0"/>
        <v>1.3645498005901979E-3</v>
      </c>
      <c r="K54" s="1599">
        <f t="shared" si="0"/>
        <v>2.0333287928329113E-3</v>
      </c>
      <c r="L54" s="1599">
        <f t="shared" si="0"/>
        <v>2.6997843349991779E-3</v>
      </c>
      <c r="M54" s="1599">
        <f t="shared" si="0"/>
        <v>3.2998538825508295E-3</v>
      </c>
      <c r="N54" s="1599">
        <f t="shared" si="0"/>
        <v>4.1067771084182247E-3</v>
      </c>
      <c r="O54" s="1599">
        <f t="shared" si="0"/>
        <v>5.1523064345551095E-3</v>
      </c>
      <c r="P54" s="1599">
        <f t="shared" si="0"/>
        <v>6.2211934849275563E-3</v>
      </c>
      <c r="Q54" s="1599">
        <f t="shared" si="0"/>
        <v>7.0017200853168537E-3</v>
      </c>
      <c r="R54" s="1599">
        <f t="shared" si="0"/>
        <v>7.8978586336378998E-3</v>
      </c>
      <c r="S54" s="1599">
        <f t="shared" si="0"/>
        <v>8.348827347727461E-3</v>
      </c>
      <c r="T54" s="1599">
        <f t="shared" si="0"/>
        <v>9.2911029143647461E-3</v>
      </c>
      <c r="U54" s="1599">
        <f t="shared" si="0"/>
        <v>9.9387414304340505E-3</v>
      </c>
      <c r="V54" s="1599">
        <f t="shared" si="0"/>
        <v>1.0538088181415106E-2</v>
      </c>
      <c r="W54" s="1599">
        <f t="shared" si="0"/>
        <v>1.1056374597683605E-2</v>
      </c>
      <c r="X54" s="1599">
        <f t="shared" si="0"/>
        <v>1.1850141000877112E-2</v>
      </c>
      <c r="Y54" s="1599">
        <f t="shared" si="0"/>
        <v>1.2308616198895339E-2</v>
      </c>
      <c r="Z54" s="1599">
        <f t="shared" si="0"/>
        <v>1.2910205576310951E-2</v>
      </c>
      <c r="AA54" s="1599">
        <f t="shared" si="0"/>
        <v>1.3653554630675746E-2</v>
      </c>
      <c r="AB54" s="1599">
        <f t="shared" si="0"/>
        <v>1.4237012351256628E-2</v>
      </c>
      <c r="AC54" s="1599">
        <f t="shared" si="0"/>
        <v>1.4666751163677216E-2</v>
      </c>
      <c r="AD54" s="1599">
        <f t="shared" si="0"/>
        <v>1.541094657114217E-2</v>
      </c>
      <c r="AE54" s="1599">
        <f t="shared" si="0"/>
        <v>1.5825345846169014E-2</v>
      </c>
      <c r="AF54" s="1599">
        <f t="shared" si="0"/>
        <v>1.6395248222757952E-2</v>
      </c>
      <c r="AG54" s="1599">
        <f t="shared" si="0"/>
        <v>1.6952317053829047E-2</v>
      </c>
      <c r="AH54" s="1599">
        <f t="shared" si="0"/>
        <v>1.7505273061740101E-2</v>
      </c>
      <c r="AI54" s="1599">
        <f t="shared" si="0"/>
        <v>1.7885254866623734E-2</v>
      </c>
      <c r="AJ54" s="1599">
        <f t="shared" si="0"/>
        <v>1.8425517016215864E-2</v>
      </c>
      <c r="AK54" s="1599">
        <f t="shared" si="0"/>
        <v>1.879375840159736E-2</v>
      </c>
      <c r="AL54" s="1599">
        <f t="shared" si="0"/>
        <v>1.915290163220329E-2</v>
      </c>
      <c r="AM54" s="1599">
        <f t="shared" si="0"/>
        <v>1.9507724434718376E-2</v>
      </c>
      <c r="AN54" s="1599">
        <f t="shared" si="0"/>
        <v>1.9853643491743789E-2</v>
      </c>
      <c r="AO54" s="1599">
        <f t="shared" si="0"/>
        <v>2.0190800331932213E-2</v>
      </c>
      <c r="AP54" s="1599">
        <f t="shared" si="0"/>
        <v>2.0520458901318483E-2</v>
      </c>
      <c r="AQ54" s="1599">
        <f t="shared" si="0"/>
        <v>2.0840497067111996E-2</v>
      </c>
      <c r="AR54" s="1599">
        <f t="shared" si="0"/>
        <v>2.115549281006246E-2</v>
      </c>
      <c r="AS54" s="1599">
        <f t="shared" si="0"/>
        <v>2.1469846989373154E-2</v>
      </c>
      <c r="AT54" s="1599">
        <f t="shared" si="0"/>
        <v>2.1782385321621689E-2</v>
      </c>
      <c r="AU54" s="1599">
        <f t="shared" si="0"/>
        <v>2.1768906122784037E-2</v>
      </c>
      <c r="AV54" s="1599">
        <f t="shared" si="0"/>
        <v>2.1723901316983985E-2</v>
      </c>
      <c r="AW54" s="1599">
        <f t="shared" si="0"/>
        <v>2.1687091987739882E-2</v>
      </c>
      <c r="AX54" s="1599">
        <f t="shared" si="0"/>
        <v>2.1647843654958643E-2</v>
      </c>
      <c r="AY54" s="1599">
        <f t="shared" si="0"/>
        <v>2.1613414751798454E-2</v>
      </c>
      <c r="AZ54" s="1599">
        <f t="shared" si="0"/>
        <v>2.1584670476863632E-2</v>
      </c>
      <c r="BA54" s="1599">
        <f t="shared" si="0"/>
        <v>2.1545306630239458E-2</v>
      </c>
      <c r="BB54" s="1599">
        <f t="shared" si="0"/>
        <v>2.1517577741510752E-2</v>
      </c>
      <c r="BC54" s="1599">
        <f t="shared" si="0"/>
        <v>2.1490261705278901E-2</v>
      </c>
      <c r="BD54" s="1599">
        <f t="shared" si="0"/>
        <v>2.1474093045442788E-2</v>
      </c>
      <c r="BE54" s="1599">
        <f t="shared" si="0"/>
        <v>2.1464853977271825E-2</v>
      </c>
      <c r="BF54" s="1599">
        <f t="shared" si="0"/>
        <v>2.1469034637880191E-2</v>
      </c>
      <c r="BG54" s="1599">
        <f t="shared" si="0"/>
        <v>2.1104570197978956E-2</v>
      </c>
      <c r="BH54" s="1599">
        <f t="shared" si="0"/>
        <v>2.0743338327431804E-2</v>
      </c>
      <c r="BI54" s="1599">
        <f t="shared" si="0"/>
        <v>2.0394636026330071E-2</v>
      </c>
      <c r="BJ54" s="1599">
        <f t="shared" si="0"/>
        <v>2.0048040902685416E-2</v>
      </c>
      <c r="BK54" s="1600">
        <f t="shared" si="0"/>
        <v>1.9707222099859423E-2</v>
      </c>
    </row>
    <row r="55" spans="2:63" s="1581" customFormat="1">
      <c r="B55" s="1605"/>
      <c r="C55" s="1582"/>
      <c r="D55" s="1582"/>
      <c r="E55" s="1582"/>
      <c r="F55" s="1582"/>
      <c r="G55" s="1582"/>
      <c r="H55" s="1582"/>
      <c r="I55" s="1582"/>
      <c r="J55" s="1582"/>
      <c r="K55" s="1582"/>
      <c r="L55" s="1582"/>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c r="AN55" s="1582"/>
      <c r="AO55" s="1582"/>
      <c r="AP55" s="1582"/>
      <c r="AQ55" s="1582"/>
      <c r="AR55" s="1582"/>
      <c r="AS55" s="1582"/>
      <c r="AT55" s="1582"/>
      <c r="AU55" s="1582"/>
      <c r="AV55" s="1582"/>
      <c r="AW55" s="1582"/>
      <c r="AX55" s="1582"/>
      <c r="AY55" s="1582"/>
      <c r="AZ55" s="1582"/>
      <c r="BA55" s="1582"/>
    </row>
    <row r="56" spans="2:63" ht="15.75" thickBot="1"/>
    <row r="57" spans="2:63" s="1585" customFormat="1" ht="26.25" thickBot="1">
      <c r="B57" s="1586" t="s">
        <v>636</v>
      </c>
      <c r="C57" s="1587">
        <v>1940</v>
      </c>
      <c r="D57" s="1588">
        <v>1941</v>
      </c>
      <c r="E57" s="1588">
        <v>1942</v>
      </c>
      <c r="F57" s="1588">
        <v>1943</v>
      </c>
      <c r="G57" s="1588">
        <v>1944</v>
      </c>
      <c r="H57" s="1588">
        <v>1945</v>
      </c>
      <c r="I57" s="1588">
        <v>1946</v>
      </c>
      <c r="J57" s="1588">
        <v>1947</v>
      </c>
      <c r="K57" s="1588">
        <v>1948</v>
      </c>
      <c r="L57" s="1588">
        <v>1949</v>
      </c>
      <c r="M57" s="1588">
        <v>1950</v>
      </c>
      <c r="N57" s="1588">
        <v>1951</v>
      </c>
      <c r="O57" s="1588">
        <v>1952</v>
      </c>
      <c r="P57" s="1588">
        <v>1953</v>
      </c>
      <c r="Q57" s="1588">
        <v>1954</v>
      </c>
      <c r="R57" s="1588">
        <v>1955</v>
      </c>
      <c r="S57" s="1588">
        <v>1956</v>
      </c>
      <c r="T57" s="1588">
        <v>1957</v>
      </c>
      <c r="U57" s="1588">
        <v>1958</v>
      </c>
      <c r="V57" s="1588">
        <v>1959</v>
      </c>
      <c r="W57" s="1588">
        <v>1960</v>
      </c>
      <c r="X57" s="1588">
        <v>1961</v>
      </c>
      <c r="Y57" s="1588">
        <v>1962</v>
      </c>
      <c r="Z57" s="1588">
        <v>1963</v>
      </c>
      <c r="AA57" s="1588">
        <v>1964</v>
      </c>
      <c r="AB57" s="1588">
        <v>1965</v>
      </c>
      <c r="AC57" s="1588">
        <v>1966</v>
      </c>
      <c r="AD57" s="1588">
        <v>1967</v>
      </c>
      <c r="AE57" s="1588">
        <v>1968</v>
      </c>
      <c r="AF57" s="1588">
        <v>1969</v>
      </c>
      <c r="AG57" s="1588">
        <v>1970</v>
      </c>
      <c r="AH57" s="1588">
        <v>1971</v>
      </c>
      <c r="AI57" s="1588">
        <v>1972</v>
      </c>
      <c r="AJ57" s="1588">
        <v>1973</v>
      </c>
      <c r="AK57" s="1588">
        <v>1974</v>
      </c>
      <c r="AL57" s="1588">
        <v>1975</v>
      </c>
      <c r="AM57" s="1588">
        <v>1976</v>
      </c>
      <c r="AN57" s="1588">
        <v>1977</v>
      </c>
      <c r="AO57" s="1588">
        <v>1978</v>
      </c>
      <c r="AP57" s="1588">
        <v>1979</v>
      </c>
      <c r="AQ57" s="1588">
        <v>1980</v>
      </c>
      <c r="AR57" s="1588">
        <v>1981</v>
      </c>
      <c r="AS57" s="1588">
        <v>1982</v>
      </c>
      <c r="AT57" s="1588">
        <v>1983</v>
      </c>
      <c r="AU57" s="1588">
        <v>1984</v>
      </c>
      <c r="AV57" s="1588">
        <v>1985</v>
      </c>
      <c r="AW57" s="1588">
        <v>1986</v>
      </c>
      <c r="AX57" s="1588">
        <v>1987</v>
      </c>
      <c r="AY57" s="1588">
        <v>1988</v>
      </c>
      <c r="AZ57" s="1588">
        <v>1989</v>
      </c>
      <c r="BA57" s="1588">
        <v>1990</v>
      </c>
      <c r="BB57" s="1588">
        <v>1991</v>
      </c>
      <c r="BC57" s="1588">
        <v>1992</v>
      </c>
      <c r="BD57" s="1588">
        <v>1993</v>
      </c>
      <c r="BE57" s="1588">
        <v>1994</v>
      </c>
      <c r="BF57" s="1588">
        <v>1995</v>
      </c>
      <c r="BG57" s="1588">
        <v>1996</v>
      </c>
      <c r="BH57" s="1588">
        <v>1997</v>
      </c>
      <c r="BI57" s="1588">
        <v>1998</v>
      </c>
      <c r="BJ57" s="1588">
        <v>1999</v>
      </c>
      <c r="BK57" s="1589">
        <v>2000</v>
      </c>
    </row>
    <row r="58" spans="2:63" s="1585" customFormat="1">
      <c r="B58" s="1625" t="s">
        <v>634</v>
      </c>
      <c r="C58" s="1626"/>
      <c r="D58" s="1627"/>
      <c r="E58" s="1627"/>
      <c r="F58" s="1627"/>
      <c r="G58" s="1627"/>
      <c r="H58" s="1627"/>
      <c r="I58" s="1627"/>
      <c r="J58" s="1627"/>
      <c r="K58" s="1627"/>
      <c r="L58" s="1627"/>
      <c r="M58" s="1627"/>
      <c r="N58" s="1627"/>
      <c r="O58" s="1627"/>
      <c r="P58" s="1627"/>
      <c r="Q58" s="1627"/>
      <c r="R58" s="1627"/>
      <c r="S58" s="1627"/>
      <c r="T58" s="1627"/>
      <c r="U58" s="1627"/>
      <c r="V58" s="1627"/>
      <c r="W58" s="1627"/>
      <c r="X58" s="1627"/>
      <c r="Y58" s="1627"/>
      <c r="Z58" s="1627"/>
      <c r="AA58" s="1627"/>
      <c r="AB58" s="1627"/>
      <c r="AC58" s="1627"/>
      <c r="AD58" s="1627"/>
      <c r="AE58" s="1627"/>
      <c r="AF58" s="1627"/>
      <c r="AG58" s="1627"/>
      <c r="AH58" s="1627"/>
      <c r="AI58" s="1627"/>
      <c r="AJ58" s="1627"/>
      <c r="AK58" s="1627"/>
      <c r="AL58" s="1627"/>
      <c r="AM58" s="1627"/>
      <c r="AN58" s="1627"/>
      <c r="AO58" s="1627"/>
      <c r="AP58" s="1627"/>
      <c r="AQ58" s="1627"/>
      <c r="AR58" s="1627"/>
      <c r="AS58" s="1627"/>
      <c r="AT58" s="1627"/>
      <c r="AU58" s="1627"/>
      <c r="AV58" s="1627"/>
      <c r="AW58" s="1627"/>
      <c r="AX58" s="1627"/>
      <c r="AY58" s="1627"/>
      <c r="AZ58" s="1627"/>
      <c r="BA58" s="1627"/>
      <c r="BB58" s="1627"/>
      <c r="BC58" s="1627"/>
      <c r="BD58" s="1627"/>
      <c r="BE58" s="1627"/>
      <c r="BF58" s="1627"/>
      <c r="BG58" s="1627"/>
      <c r="BH58" s="1627"/>
      <c r="BI58" s="1627"/>
      <c r="BJ58" s="1627"/>
      <c r="BK58" s="1628"/>
    </row>
    <row r="59" spans="2:63" s="1585" customFormat="1">
      <c r="B59" s="1590">
        <v>1.7999999999999999E-2</v>
      </c>
      <c r="C59" s="1591">
        <v>0.66918865668761729</v>
      </c>
      <c r="D59" s="1592">
        <v>0.66543713493185175</v>
      </c>
      <c r="E59" s="1592">
        <v>0.64175656427478245</v>
      </c>
      <c r="F59" s="1592">
        <v>0.63412044782845378</v>
      </c>
      <c r="G59" s="1592">
        <v>0.62585371312668048</v>
      </c>
      <c r="H59" s="1592">
        <v>0.62411103558043157</v>
      </c>
      <c r="I59" s="1592">
        <v>0.62811829136857666</v>
      </c>
      <c r="J59" s="1592">
        <v>0.62936327732663766</v>
      </c>
      <c r="K59" s="1592">
        <v>0.62652025334222938</v>
      </c>
      <c r="L59" s="1592">
        <v>0.62862915274663489</v>
      </c>
      <c r="M59" s="1592">
        <v>0.61327828348215185</v>
      </c>
      <c r="N59" s="1592">
        <v>0.61771847761102339</v>
      </c>
      <c r="O59" s="1592">
        <v>0.61953392324434708</v>
      </c>
      <c r="P59" s="1592">
        <v>0.61672946361454239</v>
      </c>
      <c r="Q59" s="1592">
        <v>0.61781292575500801</v>
      </c>
      <c r="R59" s="1592">
        <v>0.61777432501624285</v>
      </c>
      <c r="S59" s="1592">
        <v>0.60511722882144681</v>
      </c>
      <c r="T59" s="1592">
        <v>0.62911347398627537</v>
      </c>
      <c r="U59" s="1592">
        <v>0.63231193538990604</v>
      </c>
      <c r="V59" s="1592">
        <v>0.62856190401767231</v>
      </c>
      <c r="W59" s="1592">
        <v>0.62262110617092903</v>
      </c>
      <c r="X59" s="1592">
        <v>0.62802900760167024</v>
      </c>
      <c r="Y59" s="1592">
        <v>0.62466728932550775</v>
      </c>
      <c r="Z59" s="1592">
        <v>0.62063113091013</v>
      </c>
      <c r="AA59" s="1592">
        <v>0.61895831192460304</v>
      </c>
      <c r="AB59" s="1592">
        <v>0.61552975758546924</v>
      </c>
      <c r="AC59" s="1592">
        <v>0.61222728326097398</v>
      </c>
      <c r="AD59" s="1592">
        <v>0.59587748552836783</v>
      </c>
      <c r="AE59" s="1592">
        <v>0.59196809463307476</v>
      </c>
      <c r="AF59" s="1592">
        <v>0.60284649761733811</v>
      </c>
      <c r="AG59" s="1592">
        <v>0.59828046933985812</v>
      </c>
      <c r="AH59" s="1592">
        <v>0.59434037720607047</v>
      </c>
      <c r="AI59" s="1592">
        <v>0.591585228660095</v>
      </c>
      <c r="AJ59" s="1592">
        <v>0.5763603106804962</v>
      </c>
      <c r="AK59" s="1592">
        <v>0.57373343130640408</v>
      </c>
      <c r="AL59" s="1592">
        <v>0.57101181263946399</v>
      </c>
      <c r="AM59" s="1592">
        <v>0.56707522803442345</v>
      </c>
      <c r="AN59" s="1592">
        <v>0.56439812994387739</v>
      </c>
      <c r="AO59" s="1592">
        <v>0.56172974216819116</v>
      </c>
      <c r="AP59" s="1592">
        <v>0.55790774596658066</v>
      </c>
      <c r="AQ59" s="1592">
        <v>0.55517929148917622</v>
      </c>
      <c r="AR59" s="1592">
        <v>0.55255244773566159</v>
      </c>
      <c r="AS59" s="1592">
        <v>0.54864735681864918</v>
      </c>
      <c r="AT59" s="1592">
        <v>0.54596066874066018</v>
      </c>
      <c r="AU59" s="1592">
        <v>0.54327887300125732</v>
      </c>
      <c r="AV59" s="1592">
        <v>0.54068775399800073</v>
      </c>
      <c r="AW59" s="1592">
        <v>0.53682013099071813</v>
      </c>
      <c r="AX59" s="1592">
        <v>0.53416799963152273</v>
      </c>
      <c r="AY59" s="1592">
        <v>0.53151717682281585</v>
      </c>
      <c r="AZ59" s="1592">
        <v>0.52765880819735855</v>
      </c>
      <c r="BA59" s="1592">
        <v>0.52495154336413874</v>
      </c>
      <c r="BB59" s="1592">
        <v>0.52232387768128807</v>
      </c>
      <c r="BC59" s="1592">
        <v>0.51847499646801876</v>
      </c>
      <c r="BD59" s="1592">
        <v>0.51586612301071111</v>
      </c>
      <c r="BE59" s="1592">
        <v>0.51325451074099349</v>
      </c>
      <c r="BF59" s="1592">
        <v>0.5094131554572825</v>
      </c>
      <c r="BG59" s="1592">
        <v>0.50674643034494282</v>
      </c>
      <c r="BH59" s="1592">
        <v>0.50414769057362674</v>
      </c>
      <c r="BI59" s="1592">
        <v>0.50154452797627358</v>
      </c>
      <c r="BJ59" s="1592">
        <v>0.49772977997685686</v>
      </c>
      <c r="BK59" s="1593">
        <v>0.49507323702057815</v>
      </c>
    </row>
    <row r="60" spans="2:63" s="1585" customFormat="1">
      <c r="B60" s="1590">
        <v>1.4999999999999999E-2</v>
      </c>
      <c r="C60" s="1619">
        <v>0.66918865668761729</v>
      </c>
      <c r="D60" s="1620">
        <v>0.66543713493185175</v>
      </c>
      <c r="E60" s="1620">
        <v>0.64175656427478245</v>
      </c>
      <c r="F60" s="1620">
        <v>0.63412044782845378</v>
      </c>
      <c r="G60" s="1620">
        <v>0.62585371312668048</v>
      </c>
      <c r="H60" s="1620">
        <v>0.62411103558043157</v>
      </c>
      <c r="I60" s="1620">
        <v>0.62811829136857666</v>
      </c>
      <c r="J60" s="1620">
        <v>0.62936327732663766</v>
      </c>
      <c r="K60" s="1620">
        <v>0.62652025334222938</v>
      </c>
      <c r="L60" s="1620">
        <v>0.628629152746635</v>
      </c>
      <c r="M60" s="1620">
        <v>0.61327828348215185</v>
      </c>
      <c r="N60" s="1620">
        <v>0.61771847761102339</v>
      </c>
      <c r="O60" s="1620">
        <v>0.61953392324434708</v>
      </c>
      <c r="P60" s="1620">
        <v>0.61672946361454239</v>
      </c>
      <c r="Q60" s="1620">
        <v>0.6178129257550079</v>
      </c>
      <c r="R60" s="1620">
        <v>0.61777432501624285</v>
      </c>
      <c r="S60" s="1620">
        <v>0.60511722882144681</v>
      </c>
      <c r="T60" s="1620">
        <v>0.62911347398627537</v>
      </c>
      <c r="U60" s="1620">
        <v>0.63231193538990604</v>
      </c>
      <c r="V60" s="1620">
        <v>0.62856190401767231</v>
      </c>
      <c r="W60" s="1620">
        <v>0.62262110617092903</v>
      </c>
      <c r="X60" s="1620">
        <v>0.62921310701788757</v>
      </c>
      <c r="Y60" s="1620">
        <v>0.62590325596898055</v>
      </c>
      <c r="Z60" s="1620">
        <v>0.62176545221983393</v>
      </c>
      <c r="AA60" s="1620">
        <v>0.61941139199395623</v>
      </c>
      <c r="AB60" s="1620">
        <v>0.61518563945811888</v>
      </c>
      <c r="AC60" s="1620">
        <v>0.61292114892230953</v>
      </c>
      <c r="AD60" s="1620">
        <v>0.59720666761486929</v>
      </c>
      <c r="AE60" s="1620">
        <v>0.59330039532093148</v>
      </c>
      <c r="AF60" s="1620">
        <v>0.60330883711279348</v>
      </c>
      <c r="AG60" s="1620">
        <v>0.59992885179467037</v>
      </c>
      <c r="AH60" s="1620">
        <v>0.59511916486123284</v>
      </c>
      <c r="AI60" s="1620">
        <v>0.5923928235291418</v>
      </c>
      <c r="AJ60" s="1620">
        <v>0.57883866921107108</v>
      </c>
      <c r="AK60" s="1620">
        <v>0.57495049608810145</v>
      </c>
      <c r="AL60" s="1620">
        <v>0.57223816094623148</v>
      </c>
      <c r="AM60" s="1620">
        <v>0.5695814248467268</v>
      </c>
      <c r="AN60" s="1620">
        <v>0.56561163705078799</v>
      </c>
      <c r="AO60" s="1620">
        <v>0.56297550482487324</v>
      </c>
      <c r="AP60" s="1620">
        <v>0.56028812517990401</v>
      </c>
      <c r="AQ60" s="1620">
        <v>0.55644801474435412</v>
      </c>
      <c r="AR60" s="1620">
        <v>0.55368148451266874</v>
      </c>
      <c r="AS60" s="1620">
        <v>0.55106441693663921</v>
      </c>
      <c r="AT60" s="1620">
        <v>0.5471528208890023</v>
      </c>
      <c r="AU60" s="1620">
        <v>0.54455314559298174</v>
      </c>
      <c r="AV60" s="1620">
        <v>0.54190542551998255</v>
      </c>
      <c r="AW60" s="1620">
        <v>0.53921173598275751</v>
      </c>
      <c r="AX60" s="1620">
        <v>0.53530295589085697</v>
      </c>
      <c r="AY60" s="1620">
        <v>0.5327186518571374</v>
      </c>
      <c r="AZ60" s="1620">
        <v>0.53000124587067232</v>
      </c>
      <c r="BA60" s="1620">
        <v>0.52621047346584904</v>
      </c>
      <c r="BB60" s="1620">
        <v>0.52351327821698768</v>
      </c>
      <c r="BC60" s="1620">
        <v>0.52094274629779491</v>
      </c>
      <c r="BD60" s="1620">
        <v>0.51709664509315789</v>
      </c>
      <c r="BE60" s="1620">
        <v>0.51446003311150534</v>
      </c>
      <c r="BF60" s="1620">
        <v>0.51178352888483147</v>
      </c>
      <c r="BG60" s="1620">
        <v>0.5079708210354914</v>
      </c>
      <c r="BH60" s="1620">
        <v>0.50531399445111647</v>
      </c>
      <c r="BI60" s="1620">
        <v>0.50269608701052848</v>
      </c>
      <c r="BJ60" s="1620">
        <v>0.49891695083530074</v>
      </c>
      <c r="BK60" s="1621">
        <v>0.49631629410914579</v>
      </c>
    </row>
    <row r="61" spans="2:63" s="1585" customFormat="1">
      <c r="B61" s="1590">
        <v>1.2999999999999999E-2</v>
      </c>
      <c r="C61" s="1619">
        <v>0.66918865668761729</v>
      </c>
      <c r="D61" s="1620">
        <v>0.66543713493185175</v>
      </c>
      <c r="E61" s="1620">
        <v>0.64175656427478245</v>
      </c>
      <c r="F61" s="1620">
        <v>0.63412044782845378</v>
      </c>
      <c r="G61" s="1620">
        <v>0.62585371312668048</v>
      </c>
      <c r="H61" s="1620">
        <v>0.62411103558043157</v>
      </c>
      <c r="I61" s="1620">
        <v>0.62811829136857666</v>
      </c>
      <c r="J61" s="1620">
        <v>0.62936327732663766</v>
      </c>
      <c r="K61" s="1620">
        <v>0.62652025334222938</v>
      </c>
      <c r="L61" s="1620">
        <v>0.628629152746635</v>
      </c>
      <c r="M61" s="1620">
        <v>0.61327828348215185</v>
      </c>
      <c r="N61" s="1620">
        <v>0.61771847761102339</v>
      </c>
      <c r="O61" s="1620">
        <v>0.61953392324434708</v>
      </c>
      <c r="P61" s="1620">
        <v>0.61672946361454239</v>
      </c>
      <c r="Q61" s="1620">
        <v>0.6178129257550079</v>
      </c>
      <c r="R61" s="1620">
        <v>0.61777432501624285</v>
      </c>
      <c r="S61" s="1620">
        <v>0.60511722882144681</v>
      </c>
      <c r="T61" s="1620">
        <v>0.62911347398627537</v>
      </c>
      <c r="U61" s="1620">
        <v>0.63231193538990604</v>
      </c>
      <c r="V61" s="1620">
        <v>0.62856190401767231</v>
      </c>
      <c r="W61" s="1620">
        <v>0.62262110617092903</v>
      </c>
      <c r="X61" s="1620">
        <v>0.62919345680001537</v>
      </c>
      <c r="Y61" s="1620">
        <v>0.62579584331410187</v>
      </c>
      <c r="Z61" s="1620">
        <v>0.62182228212728419</v>
      </c>
      <c r="AA61" s="1620">
        <v>0.61975254202414787</v>
      </c>
      <c r="AB61" s="1620">
        <v>0.61600233208826272</v>
      </c>
      <c r="AC61" s="1620">
        <v>0.61252454682238444</v>
      </c>
      <c r="AD61" s="1620">
        <v>0.59855865207285142</v>
      </c>
      <c r="AE61" s="1620">
        <v>0.59462631881920391</v>
      </c>
      <c r="AF61" s="1620">
        <v>0.6035466052642332</v>
      </c>
      <c r="AG61" s="1620">
        <v>0.60054234369103077</v>
      </c>
      <c r="AH61" s="1620">
        <v>0.59609749972692772</v>
      </c>
      <c r="AI61" s="1620">
        <v>0.59336985593955305</v>
      </c>
      <c r="AJ61" s="1620">
        <v>0.58000537806739028</v>
      </c>
      <c r="AK61" s="1620">
        <v>0.57611001469600964</v>
      </c>
      <c r="AL61" s="1620">
        <v>0.5734397127410561</v>
      </c>
      <c r="AM61" s="1620">
        <v>0.57073840220277916</v>
      </c>
      <c r="AN61" s="1620">
        <v>0.56681568587216036</v>
      </c>
      <c r="AO61" s="1620">
        <v>0.56417901009174154</v>
      </c>
      <c r="AP61" s="1620">
        <v>0.5615120848300964</v>
      </c>
      <c r="AQ61" s="1620">
        <v>0.55756743492868377</v>
      </c>
      <c r="AR61" s="1620">
        <v>0.55496312686315008</v>
      </c>
      <c r="AS61" s="1620">
        <v>0.55222804585484353</v>
      </c>
      <c r="AT61" s="1620">
        <v>0.54836791415812569</v>
      </c>
      <c r="AU61" s="1620">
        <v>0.54569624539645611</v>
      </c>
      <c r="AV61" s="1620">
        <v>0.54309585594041621</v>
      </c>
      <c r="AW61" s="1620">
        <v>0.53921981649678941</v>
      </c>
      <c r="AX61" s="1620">
        <v>0.53648760583168786</v>
      </c>
      <c r="AY61" s="1620">
        <v>0.53391955115914436</v>
      </c>
      <c r="AZ61" s="1620">
        <v>0.5300336275600398</v>
      </c>
      <c r="BA61" s="1620">
        <v>0.52733958829403826</v>
      </c>
      <c r="BB61" s="1620">
        <v>0.52471316249154409</v>
      </c>
      <c r="BC61" s="1620">
        <v>0.52206324141666449</v>
      </c>
      <c r="BD61" s="1620">
        <v>0.51825458716924189</v>
      </c>
      <c r="BE61" s="1620">
        <v>0.51557607040538156</v>
      </c>
      <c r="BF61" s="1620">
        <v>0.51296215924108335</v>
      </c>
      <c r="BG61" s="1620">
        <v>0.50915103177896048</v>
      </c>
      <c r="BH61" s="1620">
        <v>0.50651035330977434</v>
      </c>
      <c r="BI61" s="1620">
        <v>0.50393153563355964</v>
      </c>
      <c r="BJ61" s="1620">
        <v>0.5001218825763255</v>
      </c>
      <c r="BK61" s="1621">
        <v>0.49743850674077567</v>
      </c>
    </row>
    <row r="62" spans="2:63" s="1585" customFormat="1" ht="15.75" thickBot="1">
      <c r="B62" s="1597">
        <v>0.01</v>
      </c>
      <c r="C62" s="1598">
        <v>0.66918865668761729</v>
      </c>
      <c r="D62" s="1599">
        <v>0.66543713493185175</v>
      </c>
      <c r="E62" s="1599">
        <v>0.64175656427478245</v>
      </c>
      <c r="F62" s="1599">
        <v>0.63412044782845378</v>
      </c>
      <c r="G62" s="1599">
        <v>0.62585371312668048</v>
      </c>
      <c r="H62" s="1599">
        <v>0.62411103558043157</v>
      </c>
      <c r="I62" s="1599">
        <v>0.62811829136857666</v>
      </c>
      <c r="J62" s="1599">
        <v>0.62936327732663766</v>
      </c>
      <c r="K62" s="1599">
        <v>0.62652025334222938</v>
      </c>
      <c r="L62" s="1599">
        <v>0.628629152746635</v>
      </c>
      <c r="M62" s="1599">
        <v>0.61327828348215196</v>
      </c>
      <c r="N62" s="1599">
        <v>0.61771847761102339</v>
      </c>
      <c r="O62" s="1599">
        <v>0.61953392324434708</v>
      </c>
      <c r="P62" s="1599">
        <v>0.61672946361454239</v>
      </c>
      <c r="Q62" s="1599">
        <v>0.6178129257550079</v>
      </c>
      <c r="R62" s="1599">
        <v>0.61777432501624285</v>
      </c>
      <c r="S62" s="1599">
        <v>0.60511722882144681</v>
      </c>
      <c r="T62" s="1599">
        <v>0.62911347398627537</v>
      </c>
      <c r="U62" s="1599">
        <v>0.63231193538990604</v>
      </c>
      <c r="V62" s="1599">
        <v>0.62856190401767231</v>
      </c>
      <c r="W62" s="1599">
        <v>0.62262110617092903</v>
      </c>
      <c r="X62" s="1599">
        <v>0.62929890158444068</v>
      </c>
      <c r="Y62" s="1599">
        <v>0.62570048334858142</v>
      </c>
      <c r="Z62" s="1599">
        <v>0.621773464886897</v>
      </c>
      <c r="AA62" s="1599">
        <v>0.62019358483708931</v>
      </c>
      <c r="AB62" s="1599">
        <v>0.61676959094508443</v>
      </c>
      <c r="AC62" s="1599">
        <v>0.61315344648872838</v>
      </c>
      <c r="AD62" s="1599">
        <v>0.59992544328807573</v>
      </c>
      <c r="AE62" s="1599">
        <v>0.5971765311455246</v>
      </c>
      <c r="AF62" s="1599">
        <v>0.60404071964378536</v>
      </c>
      <c r="AG62" s="1599">
        <v>0.60081239696635358</v>
      </c>
      <c r="AH62" s="1599">
        <v>0.59806914880326156</v>
      </c>
      <c r="AI62" s="1599">
        <v>0.59412162337048657</v>
      </c>
      <c r="AJ62" s="1599">
        <v>0.58120410442743264</v>
      </c>
      <c r="AK62" s="1599">
        <v>0.57855570577483506</v>
      </c>
      <c r="AL62" s="1599">
        <v>0.57462558197450675</v>
      </c>
      <c r="AM62" s="1599">
        <v>0.57197565336235345</v>
      </c>
      <c r="AN62" s="1599">
        <v>0.56920542553201303</v>
      </c>
      <c r="AO62" s="1599">
        <v>0.5653085847762509</v>
      </c>
      <c r="AP62" s="1599">
        <v>0.56265334187704552</v>
      </c>
      <c r="AQ62" s="1599">
        <v>0.55999235204360198</v>
      </c>
      <c r="AR62" s="1599">
        <v>0.55612934353653498</v>
      </c>
      <c r="AS62" s="1599">
        <v>0.55347051295409777</v>
      </c>
      <c r="AT62" s="1599">
        <v>0.55080700394619597</v>
      </c>
      <c r="AU62" s="1599">
        <v>0.54687402187297018</v>
      </c>
      <c r="AV62" s="1599">
        <v>0.54421545483041089</v>
      </c>
      <c r="AW62" s="1599">
        <v>0.54155320572160448</v>
      </c>
      <c r="AX62" s="1599">
        <v>0.53776367918697743</v>
      </c>
      <c r="AY62" s="1599">
        <v>0.53510683389109226</v>
      </c>
      <c r="AZ62" s="1599">
        <v>0.53244725667080894</v>
      </c>
      <c r="BA62" s="1599">
        <v>0.52859698848978498</v>
      </c>
      <c r="BB62" s="1599">
        <v>0.52594532348209422</v>
      </c>
      <c r="BC62" s="1599">
        <v>0.52329181060700758</v>
      </c>
      <c r="BD62" s="1599">
        <v>0.52063677526577745</v>
      </c>
      <c r="BE62" s="1599">
        <v>0.51684086512011074</v>
      </c>
      <c r="BF62" s="1599">
        <v>0.51419557793876713</v>
      </c>
      <c r="BG62" s="1599">
        <v>0.51154958200244982</v>
      </c>
      <c r="BH62" s="1599">
        <v>0.50770662527834753</v>
      </c>
      <c r="BI62" s="1599">
        <v>0.50507254179475536</v>
      </c>
      <c r="BJ62" s="1599">
        <v>0.50243850433862736</v>
      </c>
      <c r="BK62" s="1600">
        <v>0.49864515696434736</v>
      </c>
    </row>
    <row r="63" spans="2:63" s="1585" customFormat="1">
      <c r="B63" s="1625" t="s">
        <v>635</v>
      </c>
      <c r="C63" s="1626"/>
      <c r="D63" s="1627"/>
      <c r="E63" s="1627"/>
      <c r="F63" s="1627"/>
      <c r="G63" s="1627"/>
      <c r="H63" s="1627"/>
      <c r="I63" s="1627"/>
      <c r="J63" s="1627"/>
      <c r="K63" s="1627"/>
      <c r="L63" s="1627"/>
      <c r="M63" s="1627"/>
      <c r="N63" s="1627"/>
      <c r="O63" s="1627"/>
      <c r="P63" s="1627"/>
      <c r="Q63" s="1627"/>
      <c r="R63" s="1627"/>
      <c r="S63" s="1627"/>
      <c r="T63" s="1627"/>
      <c r="U63" s="1627"/>
      <c r="V63" s="1627"/>
      <c r="W63" s="1627"/>
      <c r="X63" s="1627"/>
      <c r="Y63" s="1627"/>
      <c r="Z63" s="1627"/>
      <c r="AA63" s="1627"/>
      <c r="AB63" s="1627"/>
      <c r="AC63" s="1627"/>
      <c r="AD63" s="1627"/>
      <c r="AE63" s="1627"/>
      <c r="AF63" s="1627"/>
      <c r="AG63" s="1627"/>
      <c r="AH63" s="1627"/>
      <c r="AI63" s="1627"/>
      <c r="AJ63" s="1627"/>
      <c r="AK63" s="1627"/>
      <c r="AL63" s="1627"/>
      <c r="AM63" s="1627"/>
      <c r="AN63" s="1627"/>
      <c r="AO63" s="1627"/>
      <c r="AP63" s="1627"/>
      <c r="AQ63" s="1627"/>
      <c r="AR63" s="1627"/>
      <c r="AS63" s="1627"/>
      <c r="AT63" s="1627"/>
      <c r="AU63" s="1627"/>
      <c r="AV63" s="1627"/>
      <c r="AW63" s="1627"/>
      <c r="AX63" s="1627"/>
      <c r="AY63" s="1627"/>
      <c r="AZ63" s="1627"/>
      <c r="BA63" s="1627"/>
      <c r="BB63" s="1627"/>
      <c r="BC63" s="1627"/>
      <c r="BD63" s="1627"/>
      <c r="BE63" s="1627"/>
      <c r="BF63" s="1627"/>
      <c r="BG63" s="1627"/>
      <c r="BH63" s="1627"/>
      <c r="BI63" s="1627"/>
      <c r="BJ63" s="1627"/>
      <c r="BK63" s="1628"/>
    </row>
    <row r="64" spans="2:63" s="1585" customFormat="1">
      <c r="B64" s="1590">
        <v>1.7999999999999999E-2</v>
      </c>
      <c r="C64" s="1591">
        <f>C15-C59</f>
        <v>0</v>
      </c>
      <c r="D64" s="1592">
        <f t="shared" ref="D64:BK67" si="2">D15-D59</f>
        <v>0</v>
      </c>
      <c r="E64" s="1592">
        <f t="shared" si="2"/>
        <v>0</v>
      </c>
      <c r="F64" s="1592">
        <f t="shared" si="2"/>
        <v>0</v>
      </c>
      <c r="G64" s="1592">
        <f t="shared" si="2"/>
        <v>0</v>
      </c>
      <c r="H64" s="1592">
        <f t="shared" si="2"/>
        <v>0</v>
      </c>
      <c r="I64" s="1592">
        <f t="shared" si="2"/>
        <v>6.8362910736019522E-4</v>
      </c>
      <c r="J64" s="1592">
        <f t="shared" si="2"/>
        <v>1.3645498005901979E-3</v>
      </c>
      <c r="K64" s="1592">
        <f t="shared" si="2"/>
        <v>2.0333287928329113E-3</v>
      </c>
      <c r="L64" s="1592">
        <f t="shared" si="2"/>
        <v>2.6997843349991779E-3</v>
      </c>
      <c r="M64" s="1592">
        <f t="shared" si="2"/>
        <v>3.2998538825508295E-3</v>
      </c>
      <c r="N64" s="1592">
        <f t="shared" si="2"/>
        <v>4.1067771084182247E-3</v>
      </c>
      <c r="O64" s="1592">
        <f t="shared" si="2"/>
        <v>5.1523064345551095E-3</v>
      </c>
      <c r="P64" s="1592">
        <f t="shared" si="2"/>
        <v>6.2211934849275563E-3</v>
      </c>
      <c r="Q64" s="1592">
        <f t="shared" si="2"/>
        <v>7.0017200853168537E-3</v>
      </c>
      <c r="R64" s="1592">
        <f t="shared" si="2"/>
        <v>7.8978586336378998E-3</v>
      </c>
      <c r="S64" s="1592">
        <f t="shared" si="2"/>
        <v>8.348827347727461E-3</v>
      </c>
      <c r="T64" s="1592">
        <f t="shared" si="2"/>
        <v>9.2748251389940251E-3</v>
      </c>
      <c r="U64" s="1592">
        <f t="shared" si="2"/>
        <v>9.9047528465234791E-3</v>
      </c>
      <c r="V64" s="1592">
        <f t="shared" si="2"/>
        <v>1.0483313817985174E-2</v>
      </c>
      <c r="W64" s="1592">
        <f t="shared" si="2"/>
        <v>1.0976245077585989E-2</v>
      </c>
      <c r="X64" s="1592">
        <f t="shared" si="2"/>
        <v>1.1716556625286589E-2</v>
      </c>
      <c r="Y64" s="1592">
        <f t="shared" si="2"/>
        <v>1.2121045145788267E-2</v>
      </c>
      <c r="Z64" s="1592">
        <f t="shared" si="2"/>
        <v>1.2633762532020421E-2</v>
      </c>
      <c r="AA64" s="1592">
        <f t="shared" si="2"/>
        <v>1.3244680558486266E-2</v>
      </c>
      <c r="AB64" s="1592">
        <f t="shared" si="2"/>
        <v>1.3693014443335816E-2</v>
      </c>
      <c r="AC64" s="1592">
        <f t="shared" si="2"/>
        <v>1.3997843499122475E-2</v>
      </c>
      <c r="AD64" s="1592">
        <f t="shared" si="2"/>
        <v>1.4535375743257695E-2</v>
      </c>
      <c r="AE64" s="1592">
        <f t="shared" si="2"/>
        <v>1.4783093578732531E-2</v>
      </c>
      <c r="AF64" s="1592">
        <f t="shared" si="2"/>
        <v>1.5142484465946793E-2</v>
      </c>
      <c r="AG64" s="1592">
        <f t="shared" si="2"/>
        <v>1.5488612916517708E-2</v>
      </c>
      <c r="AH64" s="1592">
        <f t="shared" si="2"/>
        <v>1.5825126477326701E-2</v>
      </c>
      <c r="AI64" s="1592">
        <f t="shared" si="2"/>
        <v>1.6028024613278347E-2</v>
      </c>
      <c r="AJ64" s="1592">
        <f t="shared" si="2"/>
        <v>1.634029006741855E-2</v>
      </c>
      <c r="AK64" s="1592">
        <f t="shared" si="2"/>
        <v>1.6527976944381351E-2</v>
      </c>
      <c r="AL64" s="1592">
        <f t="shared" si="2"/>
        <v>1.6704490354075396E-2</v>
      </c>
      <c r="AM64" s="1592">
        <f t="shared" si="2"/>
        <v>1.6874245022419632E-2</v>
      </c>
      <c r="AN64" s="1592">
        <f t="shared" si="2"/>
        <v>1.703332076320041E-2</v>
      </c>
      <c r="AO64" s="1592">
        <f t="shared" si="2"/>
        <v>1.718301716569226E-2</v>
      </c>
      <c r="AP64" s="1592">
        <f t="shared" si="2"/>
        <v>1.7325522197845333E-2</v>
      </c>
      <c r="AQ64" s="1592">
        <f t="shared" si="2"/>
        <v>1.7460977716582948E-2</v>
      </c>
      <c r="AR64" s="1592">
        <f t="shared" si="2"/>
        <v>1.7588591335164327E-2</v>
      </c>
      <c r="AS64" s="1592">
        <f t="shared" si="2"/>
        <v>1.7708552727094373E-2</v>
      </c>
      <c r="AT64" s="1592">
        <f t="shared" si="2"/>
        <v>1.783093877107389E-2</v>
      </c>
      <c r="AU64" s="1592">
        <f t="shared" si="2"/>
        <v>1.7677309315854983E-2</v>
      </c>
      <c r="AV64" s="1592">
        <f t="shared" si="2"/>
        <v>1.7509511571839775E-2</v>
      </c>
      <c r="AW64" s="1592">
        <f t="shared" si="2"/>
        <v>1.7345383496913169E-2</v>
      </c>
      <c r="AX64" s="1592">
        <f t="shared" si="2"/>
        <v>1.7183949758207251E-2</v>
      </c>
      <c r="AY64" s="1592">
        <f t="shared" si="2"/>
        <v>1.7029222961086554E-2</v>
      </c>
      <c r="AZ64" s="1592">
        <f t="shared" si="2"/>
        <v>1.687525521377331E-2</v>
      </c>
      <c r="BA64" s="1592">
        <f t="shared" si="2"/>
        <v>1.6728382037935585E-2</v>
      </c>
      <c r="BB64" s="1592">
        <f t="shared" si="2"/>
        <v>1.6582055495408921E-2</v>
      </c>
      <c r="BC64" s="1592">
        <f t="shared" si="2"/>
        <v>1.6440864246183406E-2</v>
      </c>
      <c r="BD64" s="1592">
        <f t="shared" si="2"/>
        <v>1.6310561065766671E-2</v>
      </c>
      <c r="BE64" s="1592">
        <f t="shared" si="2"/>
        <v>1.6191327864612748E-2</v>
      </c>
      <c r="BF64" s="1592">
        <f t="shared" si="2"/>
        <v>1.6076819428815448E-2</v>
      </c>
      <c r="BG64" s="1592">
        <f t="shared" si="2"/>
        <v>1.5699717101739563E-2</v>
      </c>
      <c r="BH64" s="1592">
        <f t="shared" si="2"/>
        <v>1.5326841006884417E-2</v>
      </c>
      <c r="BI64" s="1592">
        <f t="shared" si="2"/>
        <v>1.4965749981034948E-2</v>
      </c>
      <c r="BJ64" s="1592">
        <f t="shared" si="2"/>
        <v>1.4616076712832493E-2</v>
      </c>
      <c r="BK64" s="1593">
        <f t="shared" si="2"/>
        <v>1.4274831114783559E-2</v>
      </c>
    </row>
    <row r="65" spans="2:63" s="1585" customFormat="1">
      <c r="B65" s="1590">
        <v>1.4999999999999999E-2</v>
      </c>
      <c r="C65" s="1619">
        <f t="shared" ref="C65:R67" si="3">C16-C60</f>
        <v>0</v>
      </c>
      <c r="D65" s="1620">
        <f t="shared" si="3"/>
        <v>0</v>
      </c>
      <c r="E65" s="1620">
        <f t="shared" si="3"/>
        <v>0</v>
      </c>
      <c r="F65" s="1620">
        <f t="shared" si="3"/>
        <v>0</v>
      </c>
      <c r="G65" s="1620">
        <f t="shared" si="3"/>
        <v>0</v>
      </c>
      <c r="H65" s="1620">
        <f t="shared" si="3"/>
        <v>0</v>
      </c>
      <c r="I65" s="1620">
        <f t="shared" si="3"/>
        <v>6.8362910736019522E-4</v>
      </c>
      <c r="J65" s="1620">
        <f t="shared" si="3"/>
        <v>1.3645498005901979E-3</v>
      </c>
      <c r="K65" s="1620">
        <f t="shared" si="3"/>
        <v>2.0333287928329113E-3</v>
      </c>
      <c r="L65" s="1620">
        <f t="shared" si="3"/>
        <v>2.6997843349991779E-3</v>
      </c>
      <c r="M65" s="1620">
        <f t="shared" si="3"/>
        <v>3.2998538825508295E-3</v>
      </c>
      <c r="N65" s="1620">
        <f t="shared" si="3"/>
        <v>4.1067771084182247E-3</v>
      </c>
      <c r="O65" s="1620">
        <f t="shared" si="3"/>
        <v>5.1523064345551095E-3</v>
      </c>
      <c r="P65" s="1620">
        <f t="shared" si="3"/>
        <v>6.2211934849275563E-3</v>
      </c>
      <c r="Q65" s="1620">
        <f t="shared" si="3"/>
        <v>7.0017200853168537E-3</v>
      </c>
      <c r="R65" s="1620">
        <f t="shared" si="3"/>
        <v>7.8978586336378998E-3</v>
      </c>
      <c r="S65" s="1620">
        <f t="shared" si="2"/>
        <v>8.348827347727461E-3</v>
      </c>
      <c r="T65" s="1620">
        <f t="shared" si="2"/>
        <v>9.2748251389940251E-3</v>
      </c>
      <c r="U65" s="1620">
        <f t="shared" si="2"/>
        <v>9.9047528465234791E-3</v>
      </c>
      <c r="V65" s="1620">
        <f t="shared" si="2"/>
        <v>1.0483313817985174E-2</v>
      </c>
      <c r="W65" s="1620">
        <f t="shared" si="2"/>
        <v>1.0976245077585989E-2</v>
      </c>
      <c r="X65" s="1620">
        <f t="shared" si="2"/>
        <v>1.1723546097738846E-2</v>
      </c>
      <c r="Y65" s="1620">
        <f t="shared" si="2"/>
        <v>1.2137277348251874E-2</v>
      </c>
      <c r="Z65" s="1620">
        <f t="shared" si="2"/>
        <v>1.2667536275970614E-2</v>
      </c>
      <c r="AA65" s="1620">
        <f t="shared" si="2"/>
        <v>1.3305730964270124E-2</v>
      </c>
      <c r="AB65" s="1620">
        <f t="shared" si="2"/>
        <v>1.3785138761091664E-2</v>
      </c>
      <c r="AC65" s="1620">
        <f t="shared" si="2"/>
        <v>1.4119859371862331E-2</v>
      </c>
      <c r="AD65" s="1620">
        <f t="shared" si="2"/>
        <v>1.4706629857680231E-2</v>
      </c>
      <c r="AE65" s="1620">
        <f t="shared" si="2"/>
        <v>1.4997450303635862E-2</v>
      </c>
      <c r="AF65" s="1620">
        <f t="shared" si="2"/>
        <v>1.5404771908484993E-2</v>
      </c>
      <c r="AG65" s="1620">
        <f t="shared" si="2"/>
        <v>1.5799455956141295E-2</v>
      </c>
      <c r="AH65" s="1620">
        <f t="shared" si="2"/>
        <v>1.6185210633333447E-2</v>
      </c>
      <c r="AI65" s="1620">
        <f t="shared" si="2"/>
        <v>1.642770969583407E-2</v>
      </c>
      <c r="AJ65" s="1620">
        <f t="shared" si="2"/>
        <v>1.6789673754626144E-2</v>
      </c>
      <c r="AK65" s="1620">
        <f t="shared" si="2"/>
        <v>1.7017434300483303E-2</v>
      </c>
      <c r="AL65" s="1620">
        <f t="shared" si="2"/>
        <v>1.7228908841213975E-2</v>
      </c>
      <c r="AM65" s="1620">
        <f t="shared" si="2"/>
        <v>1.7437429083636546E-2</v>
      </c>
      <c r="AN65" s="1620">
        <f t="shared" si="2"/>
        <v>1.7633465526632697E-2</v>
      </c>
      <c r="AO65" s="1620">
        <f t="shared" si="2"/>
        <v>1.7817383188907021E-2</v>
      </c>
      <c r="AP65" s="1620">
        <f t="shared" si="2"/>
        <v>1.7997689476591638E-2</v>
      </c>
      <c r="AQ65" s="1620">
        <f t="shared" si="2"/>
        <v>1.8167335382214156E-2</v>
      </c>
      <c r="AR65" s="1620">
        <f t="shared" si="2"/>
        <v>1.8327608025892284E-2</v>
      </c>
      <c r="AS65" s="1620">
        <f t="shared" si="2"/>
        <v>1.8482646060284824E-2</v>
      </c>
      <c r="AT65" s="1620">
        <f t="shared" si="2"/>
        <v>1.8638261210952023E-2</v>
      </c>
      <c r="AU65" s="1620">
        <f t="shared" si="2"/>
        <v>1.8500844048992215E-2</v>
      </c>
      <c r="AV65" s="1620">
        <f t="shared" si="2"/>
        <v>1.8344701752644577E-2</v>
      </c>
      <c r="AW65" s="1620">
        <f t="shared" si="2"/>
        <v>1.8189018891769826E-2</v>
      </c>
      <c r="AX65" s="1620">
        <f t="shared" si="2"/>
        <v>1.8035619617864262E-2</v>
      </c>
      <c r="AY65" s="1620">
        <f t="shared" si="2"/>
        <v>1.7889765750792708E-2</v>
      </c>
      <c r="AZ65" s="1620">
        <f t="shared" si="2"/>
        <v>1.7738924177764681E-2</v>
      </c>
      <c r="BA65" s="1620">
        <f t="shared" si="2"/>
        <v>1.7596264892502655E-2</v>
      </c>
      <c r="BB65" s="1620">
        <f t="shared" si="2"/>
        <v>1.7456372369283879E-2</v>
      </c>
      <c r="BC65" s="1620">
        <f t="shared" si="2"/>
        <v>1.7315819900159513E-2</v>
      </c>
      <c r="BD65" s="1620">
        <f t="shared" si="2"/>
        <v>1.7186173167019869E-2</v>
      </c>
      <c r="BE65" s="1620">
        <f t="shared" si="2"/>
        <v>1.7070204526339672E-2</v>
      </c>
      <c r="BF65" s="1620">
        <f t="shared" si="2"/>
        <v>1.6960944249875043E-2</v>
      </c>
      <c r="BG65" s="1620">
        <f t="shared" si="2"/>
        <v>1.6567880917096378E-2</v>
      </c>
      <c r="BH65" s="1620">
        <f t="shared" si="2"/>
        <v>1.617900783823456E-2</v>
      </c>
      <c r="BI65" s="1620">
        <f t="shared" si="2"/>
        <v>1.5804996205162403E-2</v>
      </c>
      <c r="BJ65" s="1620">
        <f t="shared" si="2"/>
        <v>1.5439386139570743E-2</v>
      </c>
      <c r="BK65" s="1621">
        <f t="shared" si="2"/>
        <v>1.5079783969477623E-2</v>
      </c>
    </row>
    <row r="66" spans="2:63" s="1585" customFormat="1">
      <c r="B66" s="1590">
        <v>1.2999999999999999E-2</v>
      </c>
      <c r="C66" s="1619">
        <f t="shared" si="3"/>
        <v>0</v>
      </c>
      <c r="D66" s="1620">
        <f t="shared" si="2"/>
        <v>0</v>
      </c>
      <c r="E66" s="1620">
        <f t="shared" si="2"/>
        <v>0</v>
      </c>
      <c r="F66" s="1620">
        <f t="shared" si="2"/>
        <v>0</v>
      </c>
      <c r="G66" s="1620">
        <f t="shared" si="2"/>
        <v>0</v>
      </c>
      <c r="H66" s="1620">
        <f t="shared" si="2"/>
        <v>0</v>
      </c>
      <c r="I66" s="1620">
        <f t="shared" si="2"/>
        <v>6.8362910736019522E-4</v>
      </c>
      <c r="J66" s="1620">
        <f t="shared" si="2"/>
        <v>1.3645498005901979E-3</v>
      </c>
      <c r="K66" s="1620">
        <f t="shared" si="2"/>
        <v>2.0333287928329113E-3</v>
      </c>
      <c r="L66" s="1620">
        <f t="shared" si="2"/>
        <v>2.6997843349991779E-3</v>
      </c>
      <c r="M66" s="1620">
        <f t="shared" si="2"/>
        <v>3.2998538825508295E-3</v>
      </c>
      <c r="N66" s="1620">
        <f t="shared" si="2"/>
        <v>4.1067771084182247E-3</v>
      </c>
      <c r="O66" s="1620">
        <f t="shared" si="2"/>
        <v>5.1523064345551095E-3</v>
      </c>
      <c r="P66" s="1620">
        <f t="shared" si="2"/>
        <v>6.2211934849275563E-3</v>
      </c>
      <c r="Q66" s="1620">
        <f t="shared" si="2"/>
        <v>7.0017200853168537E-3</v>
      </c>
      <c r="R66" s="1620">
        <f t="shared" si="2"/>
        <v>7.8978586336378998E-3</v>
      </c>
      <c r="S66" s="1620">
        <f t="shared" si="2"/>
        <v>8.348827347727461E-3</v>
      </c>
      <c r="T66" s="1620">
        <f t="shared" si="2"/>
        <v>9.2748251389940251E-3</v>
      </c>
      <c r="U66" s="1620">
        <f t="shared" si="2"/>
        <v>9.9047528465234791E-3</v>
      </c>
      <c r="V66" s="1620">
        <f t="shared" si="2"/>
        <v>1.0483313817985174E-2</v>
      </c>
      <c r="W66" s="1620">
        <f t="shared" si="2"/>
        <v>1.0976245077585989E-2</v>
      </c>
      <c r="X66" s="1620">
        <f t="shared" si="2"/>
        <v>1.17282092226344E-2</v>
      </c>
      <c r="Y66" s="1620">
        <f t="shared" si="2"/>
        <v>1.2148115220722677E-2</v>
      </c>
      <c r="Z66" s="1620">
        <f t="shared" si="2"/>
        <v>1.268880218063162E-2</v>
      </c>
      <c r="AA66" s="1620">
        <f t="shared" si="2"/>
        <v>1.3346624098030002E-2</v>
      </c>
      <c r="AB66" s="1620">
        <f t="shared" si="2"/>
        <v>1.3848243100852531E-2</v>
      </c>
      <c r="AC66" s="1620">
        <f t="shared" si="2"/>
        <v>1.4200635974386033E-2</v>
      </c>
      <c r="AD66" s="1620">
        <f t="shared" si="2"/>
        <v>1.4824174214716823E-2</v>
      </c>
      <c r="AE66" s="1620">
        <f t="shared" si="2"/>
        <v>1.5139063473772141E-2</v>
      </c>
      <c r="AF66" s="1620">
        <f t="shared" si="2"/>
        <v>1.5582454012539992E-2</v>
      </c>
      <c r="AG66" s="1620">
        <f t="shared" si="2"/>
        <v>1.601406523551574E-2</v>
      </c>
      <c r="AH66" s="1620">
        <f t="shared" si="2"/>
        <v>1.6435276421605693E-2</v>
      </c>
      <c r="AI66" s="1620">
        <f t="shared" si="2"/>
        <v>1.6700845593609404E-2</v>
      </c>
      <c r="AJ66" s="1620">
        <f t="shared" si="2"/>
        <v>1.7100670981253785E-2</v>
      </c>
      <c r="AK66" s="1620">
        <f t="shared" si="2"/>
        <v>1.7354355513170439E-2</v>
      </c>
      <c r="AL66" s="1620">
        <f t="shared" si="2"/>
        <v>1.7593793631740962E-2</v>
      </c>
      <c r="AM66" s="1620">
        <f t="shared" si="2"/>
        <v>1.7827065598623237E-2</v>
      </c>
      <c r="AN66" s="1620">
        <f t="shared" si="2"/>
        <v>1.8050999537465473E-2</v>
      </c>
      <c r="AO66" s="1620">
        <f t="shared" si="2"/>
        <v>1.826045856270786E-2</v>
      </c>
      <c r="AP66" s="1620">
        <f t="shared" si="2"/>
        <v>1.8462188288788206E-2</v>
      </c>
      <c r="AQ66" s="1620">
        <f t="shared" si="2"/>
        <v>1.8659465613486859E-2</v>
      </c>
      <c r="AR66" s="1620">
        <f t="shared" si="2"/>
        <v>1.8844104102348491E-2</v>
      </c>
      <c r="AS66" s="1620">
        <f t="shared" si="2"/>
        <v>1.9024565168057506E-2</v>
      </c>
      <c r="AT66" s="1620">
        <f t="shared" si="2"/>
        <v>1.9202872765023193E-2</v>
      </c>
      <c r="AU66" s="1620">
        <f t="shared" si="2"/>
        <v>1.9074219023978878E-2</v>
      </c>
      <c r="AV66" s="1620">
        <f t="shared" si="2"/>
        <v>1.8927099799392777E-2</v>
      </c>
      <c r="AW66" s="1620">
        <f t="shared" si="2"/>
        <v>1.8780519249781302E-2</v>
      </c>
      <c r="AX66" s="1620">
        <f t="shared" si="2"/>
        <v>1.863543650770827E-2</v>
      </c>
      <c r="AY66" s="1620">
        <f t="shared" si="2"/>
        <v>1.8494629270369156E-2</v>
      </c>
      <c r="AZ66" s="1620">
        <f t="shared" si="2"/>
        <v>1.8348736767543006E-2</v>
      </c>
      <c r="BA66" s="1620">
        <f t="shared" si="2"/>
        <v>1.8208003144392415E-2</v>
      </c>
      <c r="BB66" s="1620">
        <f t="shared" si="2"/>
        <v>1.8072256219421212E-2</v>
      </c>
      <c r="BC66" s="1620">
        <f t="shared" si="2"/>
        <v>1.7936012872427964E-2</v>
      </c>
      <c r="BD66" s="1620">
        <f t="shared" si="2"/>
        <v>1.7810685559386807E-2</v>
      </c>
      <c r="BE66" s="1620">
        <f t="shared" si="2"/>
        <v>1.7694142958241565E-2</v>
      </c>
      <c r="BF66" s="1620">
        <f t="shared" si="2"/>
        <v>1.7587760297270494E-2</v>
      </c>
      <c r="BG66" s="1620">
        <f t="shared" si="2"/>
        <v>1.7183007693529651E-2</v>
      </c>
      <c r="BH66" s="1620">
        <f t="shared" si="2"/>
        <v>1.6788407441646336E-2</v>
      </c>
      <c r="BI66" s="1620">
        <f t="shared" si="2"/>
        <v>1.6402092772137777E-2</v>
      </c>
      <c r="BJ66" s="1620">
        <f t="shared" si="2"/>
        <v>1.6026321446015457E-2</v>
      </c>
      <c r="BK66" s="1621">
        <f t="shared" si="2"/>
        <v>1.5658450643318222E-2</v>
      </c>
    </row>
    <row r="67" spans="2:63" s="1585" customFormat="1" ht="15.75" thickBot="1">
      <c r="B67" s="1597">
        <v>0.01</v>
      </c>
      <c r="C67" s="1598">
        <f t="shared" si="3"/>
        <v>0</v>
      </c>
      <c r="D67" s="1599">
        <f t="shared" si="2"/>
        <v>0</v>
      </c>
      <c r="E67" s="1599">
        <f t="shared" si="2"/>
        <v>0</v>
      </c>
      <c r="F67" s="1599">
        <f t="shared" si="2"/>
        <v>0</v>
      </c>
      <c r="G67" s="1599">
        <f t="shared" si="2"/>
        <v>0</v>
      </c>
      <c r="H67" s="1599">
        <f t="shared" si="2"/>
        <v>0</v>
      </c>
      <c r="I67" s="1599">
        <f t="shared" si="2"/>
        <v>6.8362910736019522E-4</v>
      </c>
      <c r="J67" s="1599">
        <f t="shared" si="2"/>
        <v>1.3645498005901979E-3</v>
      </c>
      <c r="K67" s="1599">
        <f t="shared" si="2"/>
        <v>2.0333287928329113E-3</v>
      </c>
      <c r="L67" s="1599">
        <f t="shared" si="2"/>
        <v>2.6997843349991779E-3</v>
      </c>
      <c r="M67" s="1599">
        <f t="shared" si="2"/>
        <v>3.2998538825508295E-3</v>
      </c>
      <c r="N67" s="1599">
        <f t="shared" si="2"/>
        <v>4.1067771084182247E-3</v>
      </c>
      <c r="O67" s="1599">
        <f t="shared" si="2"/>
        <v>5.1523064345551095E-3</v>
      </c>
      <c r="P67" s="1599">
        <f t="shared" si="2"/>
        <v>6.2211934849275563E-3</v>
      </c>
      <c r="Q67" s="1599">
        <f t="shared" si="2"/>
        <v>7.0017200853168537E-3</v>
      </c>
      <c r="R67" s="1599">
        <f t="shared" si="2"/>
        <v>7.8978586336378998E-3</v>
      </c>
      <c r="S67" s="1599">
        <f t="shared" si="2"/>
        <v>8.348827347727461E-3</v>
      </c>
      <c r="T67" s="1599">
        <f t="shared" si="2"/>
        <v>9.2748251389940251E-3</v>
      </c>
      <c r="U67" s="1599">
        <f t="shared" si="2"/>
        <v>9.9047528465234791E-3</v>
      </c>
      <c r="V67" s="1599">
        <f t="shared" si="2"/>
        <v>1.0483313817985174E-2</v>
      </c>
      <c r="W67" s="1599">
        <f t="shared" si="2"/>
        <v>1.0976245077585989E-2</v>
      </c>
      <c r="X67" s="1599">
        <f t="shared" si="2"/>
        <v>1.1735209130405155E-2</v>
      </c>
      <c r="Y67" s="1599">
        <f t="shared" si="2"/>
        <v>1.2164396686299095E-2</v>
      </c>
      <c r="Z67" s="1599">
        <f t="shared" si="2"/>
        <v>1.2721448191083451E-2</v>
      </c>
      <c r="AA67" s="1599">
        <f t="shared" si="2"/>
        <v>1.340955586095216E-2</v>
      </c>
      <c r="AB67" s="1599">
        <f t="shared" si="2"/>
        <v>1.3940330204013085E-2</v>
      </c>
      <c r="AC67" s="1599">
        <f t="shared" si="2"/>
        <v>1.4323457949835361E-2</v>
      </c>
      <c r="AD67" s="1599">
        <f t="shared" si="2"/>
        <v>1.4999395371545488E-2</v>
      </c>
      <c r="AE67" s="1599">
        <f t="shared" si="2"/>
        <v>1.5359350472388567E-2</v>
      </c>
      <c r="AF67" s="1599">
        <f t="shared" si="2"/>
        <v>1.5855760580767986E-2</v>
      </c>
      <c r="AG67" s="1599">
        <f t="shared" si="2"/>
        <v>1.6341413762704593E-2</v>
      </c>
      <c r="AH67" s="1599">
        <f t="shared" si="2"/>
        <v>1.6817675478767002E-2</v>
      </c>
      <c r="AI67" s="1599">
        <f t="shared" si="2"/>
        <v>1.7126861522629433E-2</v>
      </c>
      <c r="AJ67" s="1599">
        <f t="shared" si="2"/>
        <v>1.758160157166011E-2</v>
      </c>
      <c r="AK67" s="1599">
        <f t="shared" si="2"/>
        <v>1.787752346753968E-2</v>
      </c>
      <c r="AL67" s="1599">
        <f t="shared" si="2"/>
        <v>1.8157288093191726E-2</v>
      </c>
      <c r="AM67" s="1599">
        <f t="shared" si="2"/>
        <v>1.8433892700147059E-2</v>
      </c>
      <c r="AN67" s="1599">
        <f t="shared" si="2"/>
        <v>1.8695982111635367E-2</v>
      </c>
      <c r="AO67" s="1599">
        <f t="shared" si="2"/>
        <v>1.8945021813480567E-2</v>
      </c>
      <c r="AP67" s="1599">
        <f t="shared" si="2"/>
        <v>1.9192422088074479E-2</v>
      </c>
      <c r="AQ67" s="1599">
        <f t="shared" si="2"/>
        <v>1.9427139468618959E-2</v>
      </c>
      <c r="AR67" s="1599">
        <f t="shared" si="2"/>
        <v>1.9652731985499883E-2</v>
      </c>
      <c r="AS67" s="1599">
        <f t="shared" si="2"/>
        <v>1.9873693190298747E-2</v>
      </c>
      <c r="AT67" s="1599">
        <f t="shared" si="2"/>
        <v>2.008794208782505E-2</v>
      </c>
      <c r="AU67" s="1599">
        <f t="shared" si="2"/>
        <v>1.9980353939685003E-2</v>
      </c>
      <c r="AV67" s="1599">
        <f t="shared" si="2"/>
        <v>1.9850926463963581E-2</v>
      </c>
      <c r="AW67" s="1599">
        <f t="shared" si="2"/>
        <v>1.9716873243965316E-2</v>
      </c>
      <c r="AX67" s="1599">
        <f t="shared" si="2"/>
        <v>1.9584488768718988E-2</v>
      </c>
      <c r="AY67" s="1599">
        <f t="shared" si="2"/>
        <v>1.9449697562160195E-2</v>
      </c>
      <c r="AZ67" s="1599">
        <f t="shared" si="2"/>
        <v>1.9315597435663689E-2</v>
      </c>
      <c r="BA67" s="1599">
        <f t="shared" si="2"/>
        <v>1.9185159338705682E-2</v>
      </c>
      <c r="BB67" s="1599">
        <f t="shared" si="2"/>
        <v>1.9054370914451058E-2</v>
      </c>
      <c r="BC67" s="1599">
        <f t="shared" si="2"/>
        <v>1.8924233491818376E-2</v>
      </c>
      <c r="BD67" s="1599">
        <f t="shared" si="2"/>
        <v>1.8799546157937885E-2</v>
      </c>
      <c r="BE67" s="1599">
        <f t="shared" si="2"/>
        <v>1.8688707357283341E-2</v>
      </c>
      <c r="BF67" s="1599">
        <f t="shared" si="2"/>
        <v>1.8586605281149859E-2</v>
      </c>
      <c r="BG67" s="1599">
        <f t="shared" si="2"/>
        <v>1.8171171242876039E-2</v>
      </c>
      <c r="BH67" s="1599">
        <f t="shared" si="2"/>
        <v>1.7757766355139815E-2</v>
      </c>
      <c r="BI67" s="1599">
        <f t="shared" si="2"/>
        <v>1.735828210817425E-2</v>
      </c>
      <c r="BJ67" s="1599">
        <f t="shared" si="2"/>
        <v>1.6965186742298743E-2</v>
      </c>
      <c r="BK67" s="1600">
        <f t="shared" si="2"/>
        <v>1.6580174476737597E-2</v>
      </c>
    </row>
  </sheetData>
  <mergeCells count="4">
    <mergeCell ref="C23:H26"/>
    <mergeCell ref="L23:Q26"/>
    <mergeCell ref="AM23:AR26"/>
    <mergeCell ref="AV23:BA26"/>
  </mergeCell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BL101"/>
  <sheetViews>
    <sheetView zoomScale="80" zoomScaleNormal="80" workbookViewId="0"/>
  </sheetViews>
  <sheetFormatPr baseColWidth="10" defaultColWidth="11.42578125" defaultRowHeight="15"/>
  <cols>
    <col min="1" max="1" width="11.42578125" style="1610"/>
    <col min="2" max="2" width="40.140625" style="1610" customWidth="1"/>
    <col min="3" max="53" width="6.85546875" style="1614" customWidth="1"/>
    <col min="54" max="63" width="6.7109375" style="1610" customWidth="1"/>
    <col min="64" max="16384" width="11.42578125" style="1610"/>
  </cols>
  <sheetData>
    <row r="1" spans="1:64" s="1581" customFormat="1" ht="15.75">
      <c r="A1" s="1580" t="s">
        <v>637</v>
      </c>
      <c r="C1" s="1582"/>
      <c r="D1" s="1582"/>
      <c r="E1" s="1582"/>
      <c r="F1" s="1582"/>
      <c r="G1" s="1582"/>
      <c r="H1" s="1582"/>
      <c r="I1" s="1582"/>
      <c r="J1" s="1582"/>
      <c r="K1" s="1582"/>
      <c r="L1" s="1582"/>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c r="AN1" s="1582"/>
      <c r="AO1" s="1582"/>
      <c r="AP1" s="1582"/>
      <c r="AQ1" s="1582"/>
      <c r="AR1" s="1582"/>
      <c r="AS1" s="1582"/>
      <c r="AT1" s="1582"/>
      <c r="AU1" s="1582"/>
      <c r="AV1" s="1582"/>
      <c r="AW1" s="1582"/>
      <c r="AX1" s="1582"/>
      <c r="AY1" s="1582"/>
      <c r="AZ1" s="1582"/>
      <c r="BA1" s="1582"/>
    </row>
    <row r="2" spans="1:64" s="1581" customFormat="1" ht="15.75">
      <c r="B2" s="1583"/>
      <c r="C2" s="1582"/>
      <c r="D2" s="1582"/>
      <c r="E2" s="1582"/>
      <c r="F2" s="1582"/>
      <c r="G2" s="1582"/>
      <c r="H2" s="1582"/>
      <c r="I2" s="1582"/>
      <c r="J2" s="1582"/>
      <c r="K2" s="1582"/>
      <c r="L2" s="1582"/>
      <c r="M2" s="1582"/>
      <c r="N2" s="1582"/>
      <c r="O2" s="1582"/>
      <c r="P2" s="1582"/>
      <c r="Q2" s="1582"/>
      <c r="R2" s="1582"/>
      <c r="S2" s="1582"/>
      <c r="T2" s="1582"/>
      <c r="U2" s="1582"/>
      <c r="V2" s="1582"/>
      <c r="W2" s="1582"/>
      <c r="X2" s="1582"/>
      <c r="Y2" s="1582"/>
      <c r="Z2" s="1582"/>
      <c r="AA2" s="1582"/>
      <c r="AB2" s="1582"/>
      <c r="AC2" s="1582"/>
      <c r="AD2" s="1582"/>
      <c r="AE2" s="1582"/>
      <c r="AF2" s="1582"/>
      <c r="AG2" s="1582"/>
      <c r="AH2" s="1582"/>
      <c r="AI2" s="1582"/>
      <c r="AJ2" s="1582"/>
      <c r="AK2" s="1582"/>
      <c r="AL2" s="1582"/>
      <c r="AM2" s="1582"/>
      <c r="AN2" s="1582"/>
      <c r="AO2" s="1582"/>
      <c r="AP2" s="1582"/>
      <c r="AQ2" s="1582"/>
      <c r="AR2" s="1582"/>
      <c r="AS2" s="1582"/>
      <c r="AT2" s="1582"/>
      <c r="AU2" s="1582"/>
      <c r="AV2" s="1582"/>
      <c r="AW2" s="1582"/>
      <c r="AX2" s="1582"/>
      <c r="AY2" s="1582"/>
      <c r="AZ2" s="1582"/>
      <c r="BA2" s="1582"/>
    </row>
    <row r="3" spans="1:64" s="1581" customFormat="1" ht="15.75" thickBot="1">
      <c r="C3" s="1582"/>
      <c r="D3" s="1582"/>
      <c r="E3" s="1582"/>
      <c r="F3" s="1582"/>
      <c r="G3" s="1582"/>
      <c r="H3" s="1582"/>
      <c r="I3" s="1582"/>
      <c r="J3" s="1582"/>
      <c r="K3" s="1582"/>
      <c r="L3" s="1582"/>
      <c r="M3" s="1584"/>
      <c r="N3" s="1582"/>
      <c r="O3" s="1582"/>
      <c r="P3" s="1582"/>
      <c r="Q3" s="1582"/>
      <c r="R3" s="1582"/>
      <c r="S3" s="1582"/>
      <c r="T3" s="1582"/>
      <c r="U3" s="1582"/>
      <c r="V3" s="1582"/>
      <c r="W3" s="1582"/>
      <c r="X3" s="1582"/>
      <c r="Y3" s="1582"/>
      <c r="Z3" s="1582"/>
      <c r="AA3" s="1582"/>
      <c r="AB3" s="1582"/>
      <c r="AC3" s="1582"/>
      <c r="AD3" s="1582"/>
      <c r="AE3" s="1582"/>
      <c r="AF3" s="1582"/>
      <c r="AG3" s="1582"/>
      <c r="AH3" s="1582"/>
      <c r="AI3" s="1582"/>
      <c r="AJ3" s="1582"/>
      <c r="AK3" s="1582"/>
      <c r="AL3" s="1582"/>
      <c r="AM3" s="1582"/>
      <c r="AN3" s="1582"/>
      <c r="AO3" s="1582"/>
      <c r="AP3" s="1582"/>
      <c r="AQ3" s="1582"/>
      <c r="AR3" s="1582"/>
      <c r="AS3" s="1582"/>
      <c r="AT3" s="1582"/>
      <c r="AU3" s="1582"/>
      <c r="AV3" s="1582"/>
      <c r="AW3" s="1582"/>
      <c r="AX3" s="1582"/>
      <c r="AY3" s="1582"/>
      <c r="AZ3" s="1582"/>
      <c r="BA3" s="1582"/>
    </row>
    <row r="4" spans="1:64" s="1585" customFormat="1" ht="39.75" thickBot="1">
      <c r="B4" s="1615" t="s">
        <v>638</v>
      </c>
      <c r="C4" s="1587">
        <v>1940</v>
      </c>
      <c r="D4" s="1588">
        <v>1941</v>
      </c>
      <c r="E4" s="1588">
        <v>1942</v>
      </c>
      <c r="F4" s="1588">
        <v>1943</v>
      </c>
      <c r="G4" s="1588">
        <v>1944</v>
      </c>
      <c r="H4" s="1588">
        <v>1945</v>
      </c>
      <c r="I4" s="1588">
        <v>1946</v>
      </c>
      <c r="J4" s="1588">
        <v>1947</v>
      </c>
      <c r="K4" s="1588">
        <v>1948</v>
      </c>
      <c r="L4" s="1588">
        <v>1949</v>
      </c>
      <c r="M4" s="1588">
        <v>1950</v>
      </c>
      <c r="N4" s="1588">
        <v>1951</v>
      </c>
      <c r="O4" s="1588">
        <v>1952</v>
      </c>
      <c r="P4" s="1588">
        <v>1953</v>
      </c>
      <c r="Q4" s="1588">
        <v>1954</v>
      </c>
      <c r="R4" s="1588">
        <v>1955</v>
      </c>
      <c r="S4" s="1588">
        <v>1956</v>
      </c>
      <c r="T4" s="1588">
        <v>1957</v>
      </c>
      <c r="U4" s="1588">
        <v>1958</v>
      </c>
      <c r="V4" s="1588">
        <v>1959</v>
      </c>
      <c r="W4" s="1588">
        <v>1960</v>
      </c>
      <c r="X4" s="1588">
        <v>1961</v>
      </c>
      <c r="Y4" s="1588">
        <v>1962</v>
      </c>
      <c r="Z4" s="1588">
        <v>1963</v>
      </c>
      <c r="AA4" s="1588">
        <v>1964</v>
      </c>
      <c r="AB4" s="1588">
        <v>1965</v>
      </c>
      <c r="AC4" s="1588">
        <v>1966</v>
      </c>
      <c r="AD4" s="1588">
        <v>1967</v>
      </c>
      <c r="AE4" s="1588">
        <v>1968</v>
      </c>
      <c r="AF4" s="1588">
        <v>1969</v>
      </c>
      <c r="AG4" s="1588">
        <v>1970</v>
      </c>
      <c r="AH4" s="1588">
        <v>1971</v>
      </c>
      <c r="AI4" s="1588">
        <v>1972</v>
      </c>
      <c r="AJ4" s="1588">
        <v>1973</v>
      </c>
      <c r="AK4" s="1588">
        <v>1974</v>
      </c>
      <c r="AL4" s="1588">
        <v>1975</v>
      </c>
      <c r="AM4" s="1588">
        <v>1976</v>
      </c>
      <c r="AN4" s="1588">
        <v>1977</v>
      </c>
      <c r="AO4" s="1588">
        <v>1978</v>
      </c>
      <c r="AP4" s="1588">
        <v>1979</v>
      </c>
      <c r="AQ4" s="1588">
        <v>1980</v>
      </c>
      <c r="AR4" s="1588">
        <v>1981</v>
      </c>
      <c r="AS4" s="1588">
        <v>1982</v>
      </c>
      <c r="AT4" s="1588">
        <v>1983</v>
      </c>
      <c r="AU4" s="1588">
        <v>1984</v>
      </c>
      <c r="AV4" s="1588">
        <v>1985</v>
      </c>
      <c r="AW4" s="1588">
        <v>1986</v>
      </c>
      <c r="AX4" s="1588">
        <v>1987</v>
      </c>
      <c r="AY4" s="1588">
        <v>1988</v>
      </c>
      <c r="AZ4" s="1588">
        <v>1989</v>
      </c>
      <c r="BA4" s="1588">
        <v>1990</v>
      </c>
      <c r="BB4" s="1588">
        <v>1991</v>
      </c>
      <c r="BC4" s="1588">
        <v>1992</v>
      </c>
      <c r="BD4" s="1588">
        <v>1993</v>
      </c>
      <c r="BE4" s="1588">
        <v>1994</v>
      </c>
      <c r="BF4" s="1588">
        <v>1995</v>
      </c>
      <c r="BG4" s="1588">
        <v>1996</v>
      </c>
      <c r="BH4" s="1588">
        <v>1997</v>
      </c>
      <c r="BI4" s="1588">
        <v>1998</v>
      </c>
      <c r="BJ4" s="1588">
        <v>1999</v>
      </c>
      <c r="BK4" s="1589">
        <v>2000</v>
      </c>
    </row>
    <row r="5" spans="1:64" s="1585" customFormat="1">
      <c r="B5" s="1609" t="s">
        <v>154</v>
      </c>
      <c r="C5" s="1591">
        <v>0.6118816809563784</v>
      </c>
      <c r="D5" s="1592">
        <v>0.60757139608020094</v>
      </c>
      <c r="E5" s="1592">
        <v>0.59168481744570511</v>
      </c>
      <c r="F5" s="1592">
        <v>0.58471136400927448</v>
      </c>
      <c r="G5" s="1592">
        <v>0.58180507043039298</v>
      </c>
      <c r="H5" s="1592">
        <v>0.58392203425436817</v>
      </c>
      <c r="I5" s="1592">
        <v>0.58532836821648615</v>
      </c>
      <c r="J5" s="1592">
        <v>0.59011056404755535</v>
      </c>
      <c r="K5" s="1592">
        <v>0.59145588526971171</v>
      </c>
      <c r="L5" s="1592">
        <v>0.58948557482720909</v>
      </c>
      <c r="M5" s="1592">
        <v>0.58137161231447554</v>
      </c>
      <c r="N5" s="1592">
        <v>0.57819089002498303</v>
      </c>
      <c r="O5" s="1592">
        <v>0.56473270738693215</v>
      </c>
      <c r="P5" s="1592">
        <v>0.55320734048956255</v>
      </c>
      <c r="Q5" s="1592">
        <v>0.54992426895881186</v>
      </c>
      <c r="R5" s="1592">
        <v>0.54603319262149985</v>
      </c>
      <c r="S5" s="1592">
        <v>0.5420475960968254</v>
      </c>
      <c r="T5" s="1592">
        <v>0.54596427609087472</v>
      </c>
      <c r="U5" s="1592">
        <v>0.54752202404170403</v>
      </c>
      <c r="V5" s="1592">
        <v>0.5445041989112509</v>
      </c>
      <c r="W5" s="1592">
        <v>0.54191002364852936</v>
      </c>
      <c r="X5" s="1592">
        <v>0.54739738605896193</v>
      </c>
      <c r="Y5" s="1592">
        <v>0.54579581653108566</v>
      </c>
      <c r="Z5" s="1592">
        <v>0.54310712385094273</v>
      </c>
      <c r="AA5" s="1592">
        <v>0.54311687107381479</v>
      </c>
      <c r="AB5" s="1592">
        <v>0.54150376803776035</v>
      </c>
      <c r="AC5" s="1592">
        <v>0.54043499043426935</v>
      </c>
      <c r="AD5" s="1592">
        <v>0.52899605529390037</v>
      </c>
      <c r="AE5" s="1592">
        <v>0.5283159581958885</v>
      </c>
      <c r="AF5" s="1592">
        <v>0.54053293058701091</v>
      </c>
      <c r="AG5" s="1592">
        <v>0.54018304442095988</v>
      </c>
      <c r="AH5" s="1592">
        <v>0.53927281380861303</v>
      </c>
      <c r="AI5" s="1592">
        <v>0.53938961731695056</v>
      </c>
      <c r="AJ5" s="1592">
        <v>0.52960423467804274</v>
      </c>
      <c r="AK5" s="1592">
        <v>0.5297196901217367</v>
      </c>
      <c r="AL5" s="1592">
        <v>0.5298127908991167</v>
      </c>
      <c r="AM5" s="1592">
        <v>0.52992264470111849</v>
      </c>
      <c r="AN5" s="1592">
        <v>0.53046563900358179</v>
      </c>
      <c r="AO5" s="1592">
        <v>0.53055920336980855</v>
      </c>
      <c r="AP5" s="1592">
        <v>0.53065302388275859</v>
      </c>
      <c r="AQ5" s="1592">
        <v>0.53041774218172355</v>
      </c>
      <c r="AR5" s="1592">
        <v>0.53059696494447139</v>
      </c>
      <c r="AS5" s="1592">
        <v>0.53029165231705344</v>
      </c>
      <c r="AT5" s="1592">
        <v>0.53043689126139104</v>
      </c>
      <c r="AU5" s="1592">
        <v>0.52984928342672388</v>
      </c>
      <c r="AV5" s="1592">
        <v>0.52922257194276268</v>
      </c>
      <c r="AW5" s="1592">
        <v>0.52896680617592828</v>
      </c>
      <c r="AX5" s="1592">
        <v>0.52838845058918549</v>
      </c>
      <c r="AY5" s="1592">
        <v>0.52813872273373197</v>
      </c>
      <c r="AZ5" s="1592">
        <v>0.52755105478399089</v>
      </c>
      <c r="BA5" s="1592">
        <v>0.5272944394292427</v>
      </c>
      <c r="BB5" s="1592">
        <v>0.52659842088706188</v>
      </c>
      <c r="BC5" s="1592">
        <v>0.52627500183779186</v>
      </c>
      <c r="BD5" s="1592">
        <v>0.52558621962833563</v>
      </c>
      <c r="BE5" s="1592">
        <v>0.52519547862283877</v>
      </c>
      <c r="BF5" s="1592">
        <v>0.52443478603158233</v>
      </c>
      <c r="BG5" s="1592">
        <v>0.52373669500481423</v>
      </c>
      <c r="BH5" s="1592">
        <v>0.52278971042308697</v>
      </c>
      <c r="BI5" s="1592">
        <v>0.52144897135910651</v>
      </c>
      <c r="BJ5" s="1592">
        <v>0.52051756998850129</v>
      </c>
      <c r="BK5" s="1593">
        <v>0.51953822992162746</v>
      </c>
      <c r="BL5" s="1601"/>
    </row>
    <row r="6" spans="1:64" s="1585" customFormat="1">
      <c r="B6" s="1609" t="s">
        <v>155</v>
      </c>
      <c r="C6" s="1594">
        <v>0.61193878333109608</v>
      </c>
      <c r="D6" s="1595">
        <v>0.60769753764342704</v>
      </c>
      <c r="E6" s="1595">
        <v>0.59190689809908315</v>
      </c>
      <c r="F6" s="1595">
        <v>0.58505764484057587</v>
      </c>
      <c r="G6" s="1595">
        <v>0.58233216890394879</v>
      </c>
      <c r="H6" s="1595">
        <v>0.58468819725362053</v>
      </c>
      <c r="I6" s="1595">
        <v>0.58639469583317017</v>
      </c>
      <c r="J6" s="1595">
        <v>0.5915512442866685</v>
      </c>
      <c r="K6" s="1595">
        <v>0.59333119818777758</v>
      </c>
      <c r="L6" s="1595">
        <v>0.59181680751263255</v>
      </c>
      <c r="M6" s="1595">
        <v>0.58422057417793893</v>
      </c>
      <c r="N6" s="1595">
        <v>0.58163389822222178</v>
      </c>
      <c r="O6" s="1595">
        <v>0.56885339635718601</v>
      </c>
      <c r="P6" s="1595">
        <v>0.5580733496410073</v>
      </c>
      <c r="Q6" s="1595">
        <v>0.55573500277741783</v>
      </c>
      <c r="R6" s="1595">
        <v>0.55284156361191372</v>
      </c>
      <c r="S6" s="1595">
        <v>0.54984390195677613</v>
      </c>
      <c r="T6" s="1595">
        <v>0.55493067643546978</v>
      </c>
      <c r="U6" s="1595">
        <v>0.5577040000855743</v>
      </c>
      <c r="V6" s="1595">
        <v>0.55589176480660585</v>
      </c>
      <c r="W6" s="1595">
        <v>0.55457532045880897</v>
      </c>
      <c r="X6" s="1595">
        <v>0.56172316209706619</v>
      </c>
      <c r="Y6" s="1595">
        <v>0.56103894853845726</v>
      </c>
      <c r="Z6" s="1595">
        <v>0.56039696816698592</v>
      </c>
      <c r="AA6" s="1595">
        <v>0.560614267415255</v>
      </c>
      <c r="AB6" s="1595">
        <v>0.55982027149242564</v>
      </c>
      <c r="AC6" s="1595">
        <v>0.55921658039223376</v>
      </c>
      <c r="AD6" s="1595">
        <v>0.54809765875629224</v>
      </c>
      <c r="AE6" s="1595">
        <v>0.54850087133806513</v>
      </c>
      <c r="AF6" s="1595">
        <v>0.55941228536216014</v>
      </c>
      <c r="AG6" s="1595">
        <v>0.55885402306471732</v>
      </c>
      <c r="AH6" s="1595">
        <v>0.55827375528346057</v>
      </c>
      <c r="AI6" s="1595">
        <v>0.55857381271546747</v>
      </c>
      <c r="AJ6" s="1595">
        <v>0.54874572923510423</v>
      </c>
      <c r="AK6" s="1595">
        <v>0.54903557938955949</v>
      </c>
      <c r="AL6" s="1595">
        <v>0.54926231081869714</v>
      </c>
      <c r="AM6" s="1595">
        <v>0.54955984328971919</v>
      </c>
      <c r="AN6" s="1595">
        <v>0.55013349978467452</v>
      </c>
      <c r="AO6" s="1595">
        <v>0.55044116340372873</v>
      </c>
      <c r="AP6" s="1595">
        <v>0.5507189087580654</v>
      </c>
      <c r="AQ6" s="1595">
        <v>0.55061090996334494</v>
      </c>
      <c r="AR6" s="1595">
        <v>0.55077895182960379</v>
      </c>
      <c r="AS6" s="1595">
        <v>0.55064073247285084</v>
      </c>
      <c r="AT6" s="1595">
        <v>0.55089258594377577</v>
      </c>
      <c r="AU6" s="1595">
        <v>0.55040546948372981</v>
      </c>
      <c r="AV6" s="1595">
        <v>0.54985905721596662</v>
      </c>
      <c r="AW6" s="1595">
        <v>0.54969916735597557</v>
      </c>
      <c r="AX6" s="1595">
        <v>0.54916904440356518</v>
      </c>
      <c r="AY6" s="1595">
        <v>0.54899460150382651</v>
      </c>
      <c r="AZ6" s="1595">
        <v>0.54844299717052214</v>
      </c>
      <c r="BA6" s="1595">
        <v>0.54823634928077414</v>
      </c>
      <c r="BB6" s="1595">
        <v>0.54769497365636244</v>
      </c>
      <c r="BC6" s="1595">
        <v>0.54740652349843111</v>
      </c>
      <c r="BD6" s="1595">
        <v>0.54679367896258524</v>
      </c>
      <c r="BE6" s="1595">
        <v>0.5464982164985468</v>
      </c>
      <c r="BF6" s="1595">
        <v>0.54580337392209832</v>
      </c>
      <c r="BG6" s="1595">
        <v>0.54511369544196053</v>
      </c>
      <c r="BH6" s="1595">
        <v>0.54422541605932839</v>
      </c>
      <c r="BI6" s="1595">
        <v>0.54292380972497023</v>
      </c>
      <c r="BJ6" s="1595">
        <v>0.54200441571754754</v>
      </c>
      <c r="BK6" s="1596">
        <v>0.54103698404171319</v>
      </c>
      <c r="BL6" s="1601"/>
    </row>
    <row r="7" spans="1:64" s="1585" customFormat="1">
      <c r="B7" s="1609" t="s">
        <v>156</v>
      </c>
      <c r="C7" s="1594">
        <v>0.61197691260322074</v>
      </c>
      <c r="D7" s="1595">
        <v>0.60778184537754432</v>
      </c>
      <c r="E7" s="1595">
        <v>0.5920554848071693</v>
      </c>
      <c r="F7" s="1595">
        <v>0.58528958290940825</v>
      </c>
      <c r="G7" s="1595">
        <v>0.58268570343674553</v>
      </c>
      <c r="H7" s="1595">
        <v>0.58520286445703706</v>
      </c>
      <c r="I7" s="1595">
        <v>0.58711220875236814</v>
      </c>
      <c r="J7" s="1595">
        <v>0.59252239637009363</v>
      </c>
      <c r="K7" s="1595">
        <v>0.59459765071637272</v>
      </c>
      <c r="L7" s="1595">
        <v>0.59339383677650026</v>
      </c>
      <c r="M7" s="1595">
        <v>0.58615136856014483</v>
      </c>
      <c r="N7" s="1595">
        <v>0.58397122908748622</v>
      </c>
      <c r="O7" s="1595">
        <v>0.57165583740986536</v>
      </c>
      <c r="P7" s="1595">
        <v>0.56138860964519643</v>
      </c>
      <c r="Q7" s="1595">
        <v>0.55970143943281248</v>
      </c>
      <c r="R7" s="1595">
        <v>0.55749733314923111</v>
      </c>
      <c r="S7" s="1595">
        <v>0.55518549634215153</v>
      </c>
      <c r="T7" s="1595">
        <v>0.56108560620187931</v>
      </c>
      <c r="U7" s="1595">
        <v>0.56470646092369314</v>
      </c>
      <c r="V7" s="1595">
        <v>0.563737886869494</v>
      </c>
      <c r="W7" s="1595">
        <v>0.56331786595834576</v>
      </c>
      <c r="X7" s="1595">
        <v>0.57155095734218042</v>
      </c>
      <c r="Y7" s="1595">
        <v>0.57155512340347581</v>
      </c>
      <c r="Z7" s="1595">
        <v>0.57167145272845399</v>
      </c>
      <c r="AA7" s="1595">
        <v>0.57174757866460135</v>
      </c>
      <c r="AB7" s="1595">
        <v>0.57183909942746758</v>
      </c>
      <c r="AC7" s="1595">
        <v>0.57255257683211036</v>
      </c>
      <c r="AD7" s="1595">
        <v>0.56168165379802371</v>
      </c>
      <c r="AE7" s="1595">
        <v>0.56227400941240657</v>
      </c>
      <c r="AF7" s="1595">
        <v>0.5724751589130056</v>
      </c>
      <c r="AG7" s="1595">
        <v>0.57213706330980318</v>
      </c>
      <c r="AH7" s="1595">
        <v>0.57180802654013319</v>
      </c>
      <c r="AI7" s="1595">
        <v>0.57224847004117407</v>
      </c>
      <c r="AJ7" s="1595">
        <v>0.56247092568340573</v>
      </c>
      <c r="AK7" s="1595">
        <v>0.56275201653808204</v>
      </c>
      <c r="AL7" s="1595">
        <v>0.56319436023786251</v>
      </c>
      <c r="AM7" s="1595">
        <v>0.56355207584745692</v>
      </c>
      <c r="AN7" s="1595">
        <v>0.5642760725848236</v>
      </c>
      <c r="AO7" s="1595">
        <v>0.5646152945390428</v>
      </c>
      <c r="AP7" s="1595">
        <v>0.5649544299148832</v>
      </c>
      <c r="AQ7" s="1595">
        <v>0.56502357519387403</v>
      </c>
      <c r="AR7" s="1595">
        <v>0.56526714098399855</v>
      </c>
      <c r="AS7" s="1595">
        <v>0.56519008606832921</v>
      </c>
      <c r="AT7" s="1595">
        <v>0.56550637313644303</v>
      </c>
      <c r="AU7" s="1595">
        <v>0.56504649156752251</v>
      </c>
      <c r="AV7" s="1595">
        <v>0.56463954154619667</v>
      </c>
      <c r="AW7" s="1595">
        <v>0.56445371460260474</v>
      </c>
      <c r="AX7" s="1595">
        <v>0.56404960201860421</v>
      </c>
      <c r="AY7" s="1595">
        <v>0.56392262729687792</v>
      </c>
      <c r="AZ7" s="1595">
        <v>0.56340613678005613</v>
      </c>
      <c r="BA7" s="1595">
        <v>0.56332032034929191</v>
      </c>
      <c r="BB7" s="1595">
        <v>0.56280563531917838</v>
      </c>
      <c r="BC7" s="1595">
        <v>0.56254663319177234</v>
      </c>
      <c r="BD7" s="1595">
        <v>0.56195533460687341</v>
      </c>
      <c r="BE7" s="1595">
        <v>0.5616918314363436</v>
      </c>
      <c r="BF7" s="1595">
        <v>0.56109419485407908</v>
      </c>
      <c r="BG7" s="1595">
        <v>0.56041640564555018</v>
      </c>
      <c r="BH7" s="1595">
        <v>0.55950128916727782</v>
      </c>
      <c r="BI7" s="1595">
        <v>0.55830612829015636</v>
      </c>
      <c r="BJ7" s="1595">
        <v>0.55736783714701377</v>
      </c>
      <c r="BK7" s="1596">
        <v>0.55641450722453079</v>
      </c>
      <c r="BL7" s="1601"/>
    </row>
    <row r="8" spans="1:64" s="1585" customFormat="1" ht="15.75" thickBot="1">
      <c r="B8" s="1611" t="s">
        <v>157</v>
      </c>
      <c r="C8" s="1598">
        <v>0.61203419827522987</v>
      </c>
      <c r="D8" s="1599">
        <v>0.60790862826836234</v>
      </c>
      <c r="E8" s="1599">
        <v>0.59227916862694296</v>
      </c>
      <c r="F8" s="1599">
        <v>0.58563912761860248</v>
      </c>
      <c r="G8" s="1599">
        <v>0.58321923706290235</v>
      </c>
      <c r="H8" s="1599">
        <v>0.5859807674415114</v>
      </c>
      <c r="I8" s="1599">
        <v>0.58819855273629162</v>
      </c>
      <c r="J8" s="1599">
        <v>0.59399542582898224</v>
      </c>
      <c r="K8" s="1599">
        <v>0.59652213889681216</v>
      </c>
      <c r="L8" s="1599">
        <v>0.59579439186648753</v>
      </c>
      <c r="M8" s="1599">
        <v>0.5890958634498088</v>
      </c>
      <c r="N8" s="1599">
        <v>0.58754177989332201</v>
      </c>
      <c r="O8" s="1599">
        <v>0.57594472348381176</v>
      </c>
      <c r="P8" s="1599">
        <v>0.56647152160014191</v>
      </c>
      <c r="Q8" s="1599">
        <v>0.56579442816033254</v>
      </c>
      <c r="R8" s="1599">
        <v>0.56466223705877649</v>
      </c>
      <c r="S8" s="1599">
        <v>0.5634218564378638</v>
      </c>
      <c r="T8" s="1599">
        <v>0.5705943391263012</v>
      </c>
      <c r="U8" s="1599">
        <v>0.57554514452142025</v>
      </c>
      <c r="V8" s="1599">
        <v>0.57590533762754204</v>
      </c>
      <c r="W8" s="1599">
        <v>0.5769008271875552</v>
      </c>
      <c r="X8" s="1599">
        <v>0.5868460740751541</v>
      </c>
      <c r="Y8" s="1599">
        <v>0.58908222094067086</v>
      </c>
      <c r="Z8" s="1599">
        <v>0.58932717392458633</v>
      </c>
      <c r="AA8" s="1599">
        <v>0.59080252165469216</v>
      </c>
      <c r="AB8" s="1599">
        <v>0.59181070883464393</v>
      </c>
      <c r="AC8" s="1599">
        <v>0.59295795278918073</v>
      </c>
      <c r="AD8" s="1599">
        <v>0.58241454182028851</v>
      </c>
      <c r="AE8" s="1599">
        <v>0.58329355219438894</v>
      </c>
      <c r="AF8" s="1599">
        <v>0.59304591832114606</v>
      </c>
      <c r="AG8" s="1599">
        <v>0.59353747265279333</v>
      </c>
      <c r="AH8" s="1599">
        <v>0.59364354852362478</v>
      </c>
      <c r="AI8" s="1599">
        <v>0.59423865808201415</v>
      </c>
      <c r="AJ8" s="1599">
        <v>0.58435466623135801</v>
      </c>
      <c r="AK8" s="1599">
        <v>0.58494176032719536</v>
      </c>
      <c r="AL8" s="1599">
        <v>0.58552904850929699</v>
      </c>
      <c r="AM8" s="1599">
        <v>0.58606233221490311</v>
      </c>
      <c r="AN8" s="1599">
        <v>0.58685817478158631</v>
      </c>
      <c r="AO8" s="1599">
        <v>0.58745916454068736</v>
      </c>
      <c r="AP8" s="1599">
        <v>0.58799838063320486</v>
      </c>
      <c r="AQ8" s="1599">
        <v>0.58818901341795238</v>
      </c>
      <c r="AR8" s="1599">
        <v>0.58854127887439012</v>
      </c>
      <c r="AS8" s="1599">
        <v>0.58866912959934525</v>
      </c>
      <c r="AT8" s="1599">
        <v>0.58899683327621621</v>
      </c>
      <c r="AU8" s="1599">
        <v>0.58869922683893761</v>
      </c>
      <c r="AV8" s="1599">
        <v>0.58840602439996248</v>
      </c>
      <c r="AW8" s="1599">
        <v>0.5883192546822219</v>
      </c>
      <c r="AX8" s="1599">
        <v>0.58802431962680968</v>
      </c>
      <c r="AY8" s="1599">
        <v>0.58791030420092849</v>
      </c>
      <c r="AZ8" s="1599">
        <v>0.58758522649835809</v>
      </c>
      <c r="BA8" s="1599">
        <v>0.5875168147086548</v>
      </c>
      <c r="BB8" s="1599">
        <v>0.58711103660761088</v>
      </c>
      <c r="BC8" s="1599">
        <v>0.58695049767972818</v>
      </c>
      <c r="BD8" s="1599">
        <v>0.58655230561985783</v>
      </c>
      <c r="BE8" s="1599">
        <v>0.58630596354543185</v>
      </c>
      <c r="BF8" s="1599">
        <v>0.58582478285524053</v>
      </c>
      <c r="BG8" s="1599">
        <v>0.58514476005689908</v>
      </c>
      <c r="BH8" s="1599">
        <v>0.58426194095156148</v>
      </c>
      <c r="BI8" s="1599">
        <v>0.58313095608021071</v>
      </c>
      <c r="BJ8" s="1599">
        <v>0.58216177193162399</v>
      </c>
      <c r="BK8" s="1600">
        <v>0.58130302127281752</v>
      </c>
      <c r="BL8" s="1601"/>
    </row>
    <row r="9" spans="1:64" s="1585" customFormat="1">
      <c r="C9" s="1604"/>
      <c r="D9" s="1604"/>
      <c r="E9" s="1604"/>
      <c r="F9" s="1604"/>
      <c r="G9" s="1604"/>
      <c r="H9" s="1604"/>
      <c r="I9" s="1604"/>
      <c r="J9" s="1604"/>
      <c r="K9" s="1604"/>
      <c r="L9" s="1604"/>
      <c r="M9" s="1604"/>
      <c r="N9" s="1604"/>
      <c r="O9" s="1604"/>
      <c r="P9" s="1604"/>
      <c r="Q9" s="1604"/>
      <c r="R9" s="1604"/>
      <c r="S9" s="1604"/>
      <c r="T9" s="1604"/>
      <c r="U9" s="1604"/>
      <c r="V9" s="1604"/>
      <c r="W9" s="1604"/>
      <c r="X9" s="1604"/>
      <c r="Y9" s="1604"/>
      <c r="Z9" s="1604"/>
      <c r="AA9" s="1604"/>
      <c r="AB9" s="1604"/>
      <c r="AC9" s="1604"/>
      <c r="AD9" s="1604"/>
      <c r="AE9" s="1604"/>
      <c r="AF9" s="1604"/>
      <c r="AG9" s="1604"/>
      <c r="AH9" s="1604"/>
      <c r="AI9" s="1604"/>
      <c r="AJ9" s="1604"/>
      <c r="AK9" s="1604"/>
      <c r="AL9" s="1604"/>
      <c r="AM9" s="1604"/>
      <c r="AN9" s="1604"/>
      <c r="AO9" s="1604"/>
      <c r="AP9" s="1604"/>
      <c r="AQ9" s="1604"/>
      <c r="AR9" s="1604"/>
      <c r="AS9" s="1604"/>
      <c r="AT9" s="1604"/>
      <c r="AU9" s="1604"/>
      <c r="AV9" s="1604"/>
      <c r="AW9" s="1604"/>
      <c r="AX9" s="1604"/>
      <c r="AY9" s="1604"/>
      <c r="AZ9" s="1604"/>
      <c r="BA9" s="1604"/>
    </row>
    <row r="10" spans="1:64" s="1581" customFormat="1">
      <c r="B10" s="1605"/>
      <c r="E10" s="1584"/>
    </row>
    <row r="11" spans="1:64" s="1581" customFormat="1">
      <c r="B11" s="1605"/>
      <c r="E11" s="1584"/>
    </row>
    <row r="12" spans="1:64" s="1581" customFormat="1" ht="27" customHeight="1">
      <c r="B12" s="1605"/>
      <c r="C12" s="1582"/>
      <c r="D12" s="1582"/>
      <c r="E12" s="1584"/>
      <c r="F12" s="1582"/>
      <c r="G12" s="1582"/>
      <c r="H12" s="1582"/>
      <c r="I12" s="1582"/>
      <c r="J12" s="1582"/>
      <c r="K12" s="1582"/>
      <c r="L12" s="1582"/>
      <c r="M12" s="1582"/>
      <c r="N12" s="1582"/>
      <c r="O12" s="1582"/>
      <c r="P12" s="1582"/>
      <c r="Q12" s="1582"/>
      <c r="R12" s="1582"/>
      <c r="S12" s="1582"/>
      <c r="T12" s="1582"/>
      <c r="U12" s="1582"/>
      <c r="V12" s="1582"/>
      <c r="W12" s="1582"/>
      <c r="X12" s="1582"/>
      <c r="Y12" s="1582"/>
      <c r="Z12" s="1582"/>
      <c r="AA12" s="1582"/>
      <c r="AB12" s="1582"/>
      <c r="AC12" s="1582"/>
      <c r="AD12" s="1582"/>
      <c r="AE12" s="1582"/>
      <c r="AF12" s="1582"/>
      <c r="AG12" s="1582"/>
      <c r="AH12" s="1582"/>
      <c r="AI12" s="1582"/>
      <c r="AJ12" s="1582"/>
      <c r="AK12" s="1582"/>
      <c r="AL12" s="1582"/>
      <c r="AM12" s="1582"/>
      <c r="AN12" s="1582"/>
      <c r="AO12" s="1582"/>
      <c r="AP12" s="1582"/>
      <c r="AQ12" s="1582"/>
      <c r="AR12" s="1582"/>
      <c r="AS12" s="1582"/>
      <c r="AT12" s="1582"/>
      <c r="AU12" s="1582"/>
      <c r="AV12" s="1582"/>
      <c r="AW12" s="1582"/>
      <c r="AX12" s="1582"/>
      <c r="AY12" s="1582"/>
      <c r="AZ12" s="1582"/>
      <c r="BA12" s="1582"/>
    </row>
    <row r="13" spans="1:64" s="1581" customFormat="1" ht="27" customHeight="1" thickBot="1">
      <c r="B13" s="1605"/>
      <c r="C13" s="1582"/>
      <c r="D13" s="1582"/>
      <c r="E13" s="1584"/>
      <c r="F13" s="1582"/>
      <c r="G13" s="1582"/>
      <c r="H13" s="1582"/>
      <c r="I13" s="1582"/>
      <c r="J13" s="1582"/>
      <c r="K13" s="1582"/>
      <c r="L13" s="1582"/>
      <c r="M13" s="1582"/>
      <c r="N13" s="1582"/>
      <c r="O13" s="1582"/>
      <c r="P13" s="1582"/>
      <c r="Q13" s="1582"/>
      <c r="R13" s="1582"/>
      <c r="S13" s="1582"/>
      <c r="T13" s="1582"/>
      <c r="U13" s="1582"/>
      <c r="V13" s="1582"/>
      <c r="W13" s="1582"/>
      <c r="X13" s="1582"/>
      <c r="Y13" s="1582"/>
      <c r="Z13" s="1582"/>
      <c r="AA13" s="1582"/>
      <c r="AB13" s="1582"/>
      <c r="AC13" s="1582"/>
      <c r="AD13" s="1582"/>
      <c r="AE13" s="1582"/>
      <c r="AF13" s="1582"/>
      <c r="AG13" s="1582"/>
      <c r="AH13" s="1582"/>
      <c r="AI13" s="1582"/>
      <c r="AJ13" s="1582"/>
      <c r="AK13" s="1582"/>
      <c r="AL13" s="1582"/>
      <c r="AM13" s="1582"/>
      <c r="AN13" s="1582"/>
      <c r="AO13" s="1582"/>
      <c r="AP13" s="1582"/>
      <c r="AQ13" s="1582"/>
      <c r="AR13" s="1582"/>
      <c r="AS13" s="1582"/>
      <c r="AT13" s="1582"/>
      <c r="AU13" s="1582"/>
      <c r="AV13" s="1582"/>
      <c r="AW13" s="1582"/>
      <c r="AX13" s="1582"/>
      <c r="AY13" s="1582"/>
      <c r="AZ13" s="1582"/>
      <c r="BA13" s="1582"/>
    </row>
    <row r="14" spans="1:64" s="1585" customFormat="1" ht="39.75" thickBot="1">
      <c r="B14" s="1615" t="s">
        <v>639</v>
      </c>
      <c r="C14" s="1587">
        <v>1940</v>
      </c>
      <c r="D14" s="1588">
        <v>1941</v>
      </c>
      <c r="E14" s="1588">
        <v>1942</v>
      </c>
      <c r="F14" s="1588">
        <v>1943</v>
      </c>
      <c r="G14" s="1588">
        <v>1944</v>
      </c>
      <c r="H14" s="1588">
        <v>1945</v>
      </c>
      <c r="I14" s="1588">
        <v>1946</v>
      </c>
      <c r="J14" s="1588">
        <v>1947</v>
      </c>
      <c r="K14" s="1588">
        <v>1948</v>
      </c>
      <c r="L14" s="1588">
        <v>1949</v>
      </c>
      <c r="M14" s="1588">
        <v>1950</v>
      </c>
      <c r="N14" s="1588">
        <v>1951</v>
      </c>
      <c r="O14" s="1588">
        <v>1952</v>
      </c>
      <c r="P14" s="1588">
        <v>1953</v>
      </c>
      <c r="Q14" s="1588">
        <v>1954</v>
      </c>
      <c r="R14" s="1588">
        <v>1955</v>
      </c>
      <c r="S14" s="1588">
        <v>1956</v>
      </c>
      <c r="T14" s="1588">
        <v>1957</v>
      </c>
      <c r="U14" s="1588">
        <v>1958</v>
      </c>
      <c r="V14" s="1588">
        <v>1959</v>
      </c>
      <c r="W14" s="1588">
        <v>1960</v>
      </c>
      <c r="X14" s="1588">
        <v>1961</v>
      </c>
      <c r="Y14" s="1588">
        <v>1962</v>
      </c>
      <c r="Z14" s="1588">
        <v>1963</v>
      </c>
      <c r="AA14" s="1588">
        <v>1964</v>
      </c>
      <c r="AB14" s="1588">
        <v>1965</v>
      </c>
      <c r="AC14" s="1588">
        <v>1966</v>
      </c>
      <c r="AD14" s="1588">
        <v>1967</v>
      </c>
      <c r="AE14" s="1588">
        <v>1968</v>
      </c>
      <c r="AF14" s="1588">
        <v>1969</v>
      </c>
      <c r="AG14" s="1588">
        <v>1970</v>
      </c>
      <c r="AH14" s="1588">
        <v>1971</v>
      </c>
      <c r="AI14" s="1588">
        <v>1972</v>
      </c>
      <c r="AJ14" s="1588">
        <v>1973</v>
      </c>
      <c r="AK14" s="1588">
        <v>1974</v>
      </c>
      <c r="AL14" s="1588">
        <v>1975</v>
      </c>
      <c r="AM14" s="1588">
        <v>1976</v>
      </c>
      <c r="AN14" s="1588">
        <v>1977</v>
      </c>
      <c r="AO14" s="1588">
        <v>1978</v>
      </c>
      <c r="AP14" s="1588">
        <v>1979</v>
      </c>
      <c r="AQ14" s="1588">
        <v>1980</v>
      </c>
      <c r="AR14" s="1588">
        <v>1981</v>
      </c>
      <c r="AS14" s="1588">
        <v>1982</v>
      </c>
      <c r="AT14" s="1588">
        <v>1983</v>
      </c>
      <c r="AU14" s="1588">
        <v>1984</v>
      </c>
      <c r="AV14" s="1588">
        <v>1985</v>
      </c>
      <c r="AW14" s="1588">
        <v>1986</v>
      </c>
      <c r="AX14" s="1588">
        <v>1987</v>
      </c>
      <c r="AY14" s="1588">
        <v>1988</v>
      </c>
      <c r="AZ14" s="1588">
        <v>1989</v>
      </c>
      <c r="BA14" s="1588">
        <v>1990</v>
      </c>
      <c r="BB14" s="1588">
        <v>1991</v>
      </c>
      <c r="BC14" s="1588">
        <v>1992</v>
      </c>
      <c r="BD14" s="1588">
        <v>1993</v>
      </c>
      <c r="BE14" s="1588">
        <v>1994</v>
      </c>
      <c r="BF14" s="1588">
        <v>1995</v>
      </c>
      <c r="BG14" s="1588">
        <v>1996</v>
      </c>
      <c r="BH14" s="1588">
        <v>1997</v>
      </c>
      <c r="BI14" s="1588">
        <v>1998</v>
      </c>
      <c r="BJ14" s="1588">
        <v>1999</v>
      </c>
      <c r="BK14" s="1589">
        <v>2000</v>
      </c>
    </row>
    <row r="15" spans="1:64" s="1585" customFormat="1">
      <c r="B15" s="1609" t="s">
        <v>154</v>
      </c>
      <c r="C15" s="1591">
        <v>0.6118816809563784</v>
      </c>
      <c r="D15" s="1592">
        <v>0.60757139608020094</v>
      </c>
      <c r="E15" s="1592">
        <v>0.591684817445705</v>
      </c>
      <c r="F15" s="1592">
        <v>0.58471136400927448</v>
      </c>
      <c r="G15" s="1592">
        <v>0.58180507043039298</v>
      </c>
      <c r="H15" s="1592">
        <v>0.58392203425436817</v>
      </c>
      <c r="I15" s="1592">
        <v>0.58532836821648615</v>
      </c>
      <c r="J15" s="1592">
        <v>0.59011056404755535</v>
      </c>
      <c r="K15" s="1592">
        <v>0.59145588526971171</v>
      </c>
      <c r="L15" s="1592">
        <v>0.58948557482720887</v>
      </c>
      <c r="M15" s="1592">
        <v>0.58137161231447554</v>
      </c>
      <c r="N15" s="1592">
        <v>0.57819089002498303</v>
      </c>
      <c r="O15" s="1592">
        <v>0.56473270738693215</v>
      </c>
      <c r="P15" s="1592">
        <v>0.55320734048956255</v>
      </c>
      <c r="Q15" s="1592">
        <v>0.54992426895881186</v>
      </c>
      <c r="R15" s="1592">
        <v>0.54603319262149985</v>
      </c>
      <c r="S15" s="1592">
        <v>0.5420475960968254</v>
      </c>
      <c r="T15" s="1592">
        <v>0.54294199728770309</v>
      </c>
      <c r="U15" s="1592">
        <v>0.54061059704742986</v>
      </c>
      <c r="V15" s="1592">
        <v>0.53544370118999152</v>
      </c>
      <c r="W15" s="1592">
        <v>0.52995604959386255</v>
      </c>
      <c r="X15" s="1592">
        <v>0.53200306391681984</v>
      </c>
      <c r="Y15" s="1592">
        <v>0.52825248920597878</v>
      </c>
      <c r="Z15" s="1592">
        <v>0.52362188000730958</v>
      </c>
      <c r="AA15" s="1592">
        <v>0.52105087496256641</v>
      </c>
      <c r="AB15" s="1592">
        <v>0.51764892079615843</v>
      </c>
      <c r="AC15" s="1592">
        <v>0.51461613185699207</v>
      </c>
      <c r="AD15" s="1592">
        <v>0.50058926995318165</v>
      </c>
      <c r="AE15" s="1592">
        <v>0.49780257794882887</v>
      </c>
      <c r="AF15" s="1592">
        <v>0.50695853239062494</v>
      </c>
      <c r="AG15" s="1592">
        <v>0.50331453757372591</v>
      </c>
      <c r="AH15" s="1592">
        <v>0.50025200531836189</v>
      </c>
      <c r="AI15" s="1592">
        <v>0.49823119317416847</v>
      </c>
      <c r="AJ15" s="1592">
        <v>0.48602288331443189</v>
      </c>
      <c r="AK15" s="1592">
        <v>0.48399554630908376</v>
      </c>
      <c r="AL15" s="1592">
        <v>0.48193388580310664</v>
      </c>
      <c r="AM15" s="1592">
        <v>0.47887173584708892</v>
      </c>
      <c r="AN15" s="1592">
        <v>0.47714886896761938</v>
      </c>
      <c r="AO15" s="1592">
        <v>0.47509291999802949</v>
      </c>
      <c r="AP15" s="1592">
        <v>0.47208257212233362</v>
      </c>
      <c r="AQ15" s="1592">
        <v>0.46967587281176099</v>
      </c>
      <c r="AR15" s="1592">
        <v>0.46765064433976855</v>
      </c>
      <c r="AS15" s="1592">
        <v>0.46422012913093297</v>
      </c>
      <c r="AT15" s="1592">
        <v>0.4621236193937493</v>
      </c>
      <c r="AU15" s="1592">
        <v>0.4593759616258169</v>
      </c>
      <c r="AV15" s="1592">
        <v>0.45668612775054845</v>
      </c>
      <c r="AW15" s="1592">
        <v>0.45327930119133475</v>
      </c>
      <c r="AX15" s="1592">
        <v>0.45055228374617312</v>
      </c>
      <c r="AY15" s="1592">
        <v>0.44812551024400887</v>
      </c>
      <c r="AZ15" s="1592">
        <v>0.44438892864796126</v>
      </c>
      <c r="BA15" s="1592">
        <v>0.44190080833928186</v>
      </c>
      <c r="BB15" s="1592">
        <v>0.43913035652775101</v>
      </c>
      <c r="BC15" s="1592">
        <v>0.43565252421523476</v>
      </c>
      <c r="BD15" s="1592">
        <v>0.43286265652696865</v>
      </c>
      <c r="BE15" s="1592">
        <v>0.43035136560991327</v>
      </c>
      <c r="BF15" s="1592">
        <v>0.42652422290036213</v>
      </c>
      <c r="BG15" s="1592">
        <v>0.42368894073839319</v>
      </c>
      <c r="BH15" s="1592">
        <v>0.42074750510784997</v>
      </c>
      <c r="BI15" s="1592">
        <v>0.41749156039504193</v>
      </c>
      <c r="BJ15" s="1592">
        <v>0.4135495569628489</v>
      </c>
      <c r="BK15" s="1593">
        <v>0.41055405295149733</v>
      </c>
    </row>
    <row r="16" spans="1:64" s="1585" customFormat="1">
      <c r="B16" s="1609" t="s">
        <v>155</v>
      </c>
      <c r="C16" s="1594">
        <v>0.61193878333109608</v>
      </c>
      <c r="D16" s="1595">
        <v>0.60769753764342704</v>
      </c>
      <c r="E16" s="1595">
        <v>0.59190689809908315</v>
      </c>
      <c r="F16" s="1595">
        <v>0.58505764484057587</v>
      </c>
      <c r="G16" s="1595">
        <v>0.58233216890394879</v>
      </c>
      <c r="H16" s="1595">
        <v>0.58468819725362053</v>
      </c>
      <c r="I16" s="1595">
        <v>0.58639469583317017</v>
      </c>
      <c r="J16" s="1595">
        <v>0.5915512442866685</v>
      </c>
      <c r="K16" s="1595">
        <v>0.59333119818777758</v>
      </c>
      <c r="L16" s="1595">
        <v>0.59181680751263255</v>
      </c>
      <c r="M16" s="1595">
        <v>0.58422057417793893</v>
      </c>
      <c r="N16" s="1595">
        <v>0.58163389822222178</v>
      </c>
      <c r="O16" s="1595">
        <v>0.56885339635718601</v>
      </c>
      <c r="P16" s="1595">
        <v>0.5580733496410073</v>
      </c>
      <c r="Q16" s="1595">
        <v>0.55573500277741783</v>
      </c>
      <c r="R16" s="1595">
        <v>0.55284156361191372</v>
      </c>
      <c r="S16" s="1595">
        <v>0.54984390195677613</v>
      </c>
      <c r="T16" s="1595">
        <v>0.55185876326970862</v>
      </c>
      <c r="U16" s="1595">
        <v>0.55066404597137675</v>
      </c>
      <c r="V16" s="1595">
        <v>0.5466417794727868</v>
      </c>
      <c r="W16" s="1595">
        <v>0.54234196306953319</v>
      </c>
      <c r="X16" s="1595">
        <v>0.54684038397130075</v>
      </c>
      <c r="Y16" s="1595">
        <v>0.54411590318483383</v>
      </c>
      <c r="Z16" s="1595">
        <v>0.54027671532143762</v>
      </c>
      <c r="AA16" s="1595">
        <v>0.53785721263139719</v>
      </c>
      <c r="AB16" s="1595">
        <v>0.53426062312875011</v>
      </c>
      <c r="AC16" s="1595">
        <v>0.53250028493581203</v>
      </c>
      <c r="AD16" s="1595">
        <v>0.5186666565032696</v>
      </c>
      <c r="AE16" s="1595">
        <v>0.51593780336684403</v>
      </c>
      <c r="AF16" s="1595">
        <v>0.52463601701367557</v>
      </c>
      <c r="AG16" s="1595">
        <v>0.52185516550283517</v>
      </c>
      <c r="AH16" s="1595">
        <v>0.51794336568368038</v>
      </c>
      <c r="AI16" s="1595">
        <v>0.5160206002008606</v>
      </c>
      <c r="AJ16" s="1595">
        <v>0.50476578810761064</v>
      </c>
      <c r="AK16" s="1595">
        <v>0.50174476774990495</v>
      </c>
      <c r="AL16" s="1595">
        <v>0.49975881256907945</v>
      </c>
      <c r="AM16" s="1595">
        <v>0.49781694581907515</v>
      </c>
      <c r="AN16" s="1595">
        <v>0.49502377714549511</v>
      </c>
      <c r="AO16" s="1595">
        <v>0.49305726567527824</v>
      </c>
      <c r="AP16" s="1595">
        <v>0.49104043728082936</v>
      </c>
      <c r="AQ16" s="1595">
        <v>0.48772620189283872</v>
      </c>
      <c r="AR16" s="1595">
        <v>0.48558147636368365</v>
      </c>
      <c r="AS16" s="1595">
        <v>0.48324527397371903</v>
      </c>
      <c r="AT16" s="1595">
        <v>0.48010612018651211</v>
      </c>
      <c r="AU16" s="1595">
        <v>0.47743537595244834</v>
      </c>
      <c r="AV16" s="1595">
        <v>0.47470176171860029</v>
      </c>
      <c r="AW16" s="1595">
        <v>0.4722173018887873</v>
      </c>
      <c r="AX16" s="1595">
        <v>0.46842382321584919</v>
      </c>
      <c r="AY16" s="1595">
        <v>0.46601867734099889</v>
      </c>
      <c r="AZ16" s="1595">
        <v>0.46320773762122669</v>
      </c>
      <c r="BA16" s="1595">
        <v>0.45976198301714344</v>
      </c>
      <c r="BB16" s="1595">
        <v>0.45692937579169079</v>
      </c>
      <c r="BC16" s="1595">
        <v>0.45444969758095688</v>
      </c>
      <c r="BD16" s="1595">
        <v>0.45060433789202065</v>
      </c>
      <c r="BE16" s="1595">
        <v>0.44802791087153276</v>
      </c>
      <c r="BF16" s="1595">
        <v>0.44513417557652563</v>
      </c>
      <c r="BG16" s="1595">
        <v>0.44126351229489713</v>
      </c>
      <c r="BH16" s="1595">
        <v>0.43819806449606374</v>
      </c>
      <c r="BI16" s="1595">
        <v>0.43488982024817696</v>
      </c>
      <c r="BJ16" s="1595">
        <v>0.43086423879609914</v>
      </c>
      <c r="BK16" s="1596">
        <v>0.42783578650730186</v>
      </c>
    </row>
    <row r="17" spans="2:63" s="1585" customFormat="1">
      <c r="B17" s="1609" t="s">
        <v>156</v>
      </c>
      <c r="C17" s="1594">
        <v>0.61197691260322074</v>
      </c>
      <c r="D17" s="1595">
        <v>0.60778184537754443</v>
      </c>
      <c r="E17" s="1595">
        <v>0.59205548480716919</v>
      </c>
      <c r="F17" s="1595">
        <v>0.58528958290940825</v>
      </c>
      <c r="G17" s="1595">
        <v>0.58268570343674542</v>
      </c>
      <c r="H17" s="1595">
        <v>0.58520286445703706</v>
      </c>
      <c r="I17" s="1595">
        <v>0.58711220875236803</v>
      </c>
      <c r="J17" s="1595">
        <v>0.59252239637009363</v>
      </c>
      <c r="K17" s="1595">
        <v>0.59459765071637272</v>
      </c>
      <c r="L17" s="1595">
        <v>0.59339383677650015</v>
      </c>
      <c r="M17" s="1595">
        <v>0.58615136856014483</v>
      </c>
      <c r="N17" s="1595">
        <v>0.58397122908748611</v>
      </c>
      <c r="O17" s="1595">
        <v>0.57165583740986536</v>
      </c>
      <c r="P17" s="1595">
        <v>0.56138860964519643</v>
      </c>
      <c r="Q17" s="1595">
        <v>0.55970143943281248</v>
      </c>
      <c r="R17" s="1595">
        <v>0.55749733314923111</v>
      </c>
      <c r="S17" s="1595">
        <v>0.55518549634215153</v>
      </c>
      <c r="T17" s="1595">
        <v>0.55797962183653504</v>
      </c>
      <c r="U17" s="1595">
        <v>0.55757811472135954</v>
      </c>
      <c r="V17" s="1595">
        <v>0.55435734308699136</v>
      </c>
      <c r="W17" s="1595">
        <v>0.55089165706695042</v>
      </c>
      <c r="X17" s="1595">
        <v>0.55640166459536922</v>
      </c>
      <c r="Y17" s="1595">
        <v>0.55429878969599122</v>
      </c>
      <c r="Z17" s="1595">
        <v>0.55122425293146449</v>
      </c>
      <c r="AA17" s="1595">
        <v>0.54955936549308659</v>
      </c>
      <c r="AB17" s="1595">
        <v>0.54670596713714148</v>
      </c>
      <c r="AC17" s="1595">
        <v>0.54419031092841774</v>
      </c>
      <c r="AD17" s="1595">
        <v>0.53164735399712193</v>
      </c>
      <c r="AE17" s="1595">
        <v>0.5289343892382542</v>
      </c>
      <c r="AF17" s="1595">
        <v>0.53686969043360833</v>
      </c>
      <c r="AG17" s="1595">
        <v>0.53434136383220965</v>
      </c>
      <c r="AH17" s="1595">
        <v>0.53065177183085976</v>
      </c>
      <c r="AI17" s="1595">
        <v>0.52878029358506717</v>
      </c>
      <c r="AJ17" s="1595">
        <v>0.51740090642396785</v>
      </c>
      <c r="AK17" s="1595">
        <v>0.51440502008653322</v>
      </c>
      <c r="AL17" s="1595">
        <v>0.51251065446182575</v>
      </c>
      <c r="AM17" s="1595">
        <v>0.51058211509693174</v>
      </c>
      <c r="AN17" s="1595">
        <v>0.50782775730283336</v>
      </c>
      <c r="AO17" s="1595">
        <v>0.50591056490605979</v>
      </c>
      <c r="AP17" s="1595">
        <v>0.50395521477919947</v>
      </c>
      <c r="AQ17" s="1595">
        <v>0.50056084253954447</v>
      </c>
      <c r="AR17" s="1595">
        <v>0.49855765207802794</v>
      </c>
      <c r="AS17" s="1595">
        <v>0.49615079317591537</v>
      </c>
      <c r="AT17" s="1595">
        <v>0.49303171912043081</v>
      </c>
      <c r="AU17" s="1595">
        <v>0.49030644005025387</v>
      </c>
      <c r="AV17" s="1595">
        <v>0.48761976573773813</v>
      </c>
      <c r="AW17" s="1595">
        <v>0.48408775754166811</v>
      </c>
      <c r="AX17" s="1595">
        <v>0.48129354865678614</v>
      </c>
      <c r="AY17" s="1595">
        <v>0.47888066086928682</v>
      </c>
      <c r="AZ17" s="1595">
        <v>0.47505926906137214</v>
      </c>
      <c r="BA17" s="1595">
        <v>0.47251336349111539</v>
      </c>
      <c r="BB17" s="1595">
        <v>0.46974121619547271</v>
      </c>
      <c r="BC17" s="1595">
        <v>0.46716780550061093</v>
      </c>
      <c r="BD17" s="1595">
        <v>0.46332778189364043</v>
      </c>
      <c r="BE17" s="1595">
        <v>0.46068304207859595</v>
      </c>
      <c r="BF17" s="1595">
        <v>0.45783726507730899</v>
      </c>
      <c r="BG17" s="1595">
        <v>0.4538950569890397</v>
      </c>
      <c r="BH17" s="1595">
        <v>0.45079531914466631</v>
      </c>
      <c r="BI17" s="1595">
        <v>0.44749192568815588</v>
      </c>
      <c r="BJ17" s="1595">
        <v>0.44336313928857518</v>
      </c>
      <c r="BK17" s="1596">
        <v>0.44021370592516207</v>
      </c>
    </row>
    <row r="18" spans="2:63" s="1585" customFormat="1" ht="15.75" thickBot="1">
      <c r="B18" s="1611" t="s">
        <v>157</v>
      </c>
      <c r="C18" s="1598">
        <v>0.61203419827522987</v>
      </c>
      <c r="D18" s="1599">
        <v>0.60790862826836234</v>
      </c>
      <c r="E18" s="1599">
        <v>0.59227916862694296</v>
      </c>
      <c r="F18" s="1599">
        <v>0.58563912761860248</v>
      </c>
      <c r="G18" s="1599">
        <v>0.58321923706290235</v>
      </c>
      <c r="H18" s="1599">
        <v>0.5859807674415114</v>
      </c>
      <c r="I18" s="1599">
        <v>0.58819855273629162</v>
      </c>
      <c r="J18" s="1599">
        <v>0.59399542582898224</v>
      </c>
      <c r="K18" s="1599">
        <v>0.59652213889681216</v>
      </c>
      <c r="L18" s="1599">
        <v>0.59579439186648764</v>
      </c>
      <c r="M18" s="1599">
        <v>0.5890958634498088</v>
      </c>
      <c r="N18" s="1599">
        <v>0.58754177989332201</v>
      </c>
      <c r="O18" s="1599">
        <v>0.57594472348381176</v>
      </c>
      <c r="P18" s="1599">
        <v>0.56647152160014191</v>
      </c>
      <c r="Q18" s="1599">
        <v>0.56579442816033254</v>
      </c>
      <c r="R18" s="1599">
        <v>0.56466223705877649</v>
      </c>
      <c r="S18" s="1599">
        <v>0.5634218564378638</v>
      </c>
      <c r="T18" s="1599">
        <v>0.5674357182647497</v>
      </c>
      <c r="U18" s="1599">
        <v>0.56827998157736992</v>
      </c>
      <c r="V18" s="1599">
        <v>0.56632232904999047</v>
      </c>
      <c r="W18" s="1599">
        <v>0.56417499223457612</v>
      </c>
      <c r="X18" s="1599">
        <v>0.57140230059445596</v>
      </c>
      <c r="Y18" s="1599">
        <v>0.57023018832111771</v>
      </c>
      <c r="Z18" s="1599">
        <v>0.56819445539582414</v>
      </c>
      <c r="AA18" s="1599">
        <v>0.56778603081790591</v>
      </c>
      <c r="AB18" s="1599">
        <v>0.56576594410956682</v>
      </c>
      <c r="AC18" s="1599">
        <v>0.56357486730962036</v>
      </c>
      <c r="AD18" s="1599">
        <v>0.55138658103720861</v>
      </c>
      <c r="AE18" s="1599">
        <v>0.54980896443050908</v>
      </c>
      <c r="AF18" s="1599">
        <v>0.55614729035010468</v>
      </c>
      <c r="AG18" s="1599">
        <v>0.55331215240783804</v>
      </c>
      <c r="AH18" s="1599">
        <v>0.5510110404509363</v>
      </c>
      <c r="AI18" s="1599">
        <v>0.54814156307170714</v>
      </c>
      <c r="AJ18" s="1599">
        <v>0.5367094718858515</v>
      </c>
      <c r="AK18" s="1599">
        <v>0.53488965450761394</v>
      </c>
      <c r="AL18" s="1599">
        <v>0.53195736828833762</v>
      </c>
      <c r="AM18" s="1599">
        <v>0.53016620143511928</v>
      </c>
      <c r="AN18" s="1599">
        <v>0.52844551522311933</v>
      </c>
      <c r="AO18" s="1599">
        <v>0.52548018958843057</v>
      </c>
      <c r="AP18" s="1599">
        <v>0.52362195728599803</v>
      </c>
      <c r="AQ18" s="1599">
        <v>0.521398085111073</v>
      </c>
      <c r="AR18" s="1599">
        <v>0.51827493160138294</v>
      </c>
      <c r="AS18" s="1599">
        <v>0.51599089128994335</v>
      </c>
      <c r="AT18" s="1599">
        <v>0.51391655588838092</v>
      </c>
      <c r="AU18" s="1599">
        <v>0.51007877493277309</v>
      </c>
      <c r="AV18" s="1599">
        <v>0.50735972759096903</v>
      </c>
      <c r="AW18" s="1599">
        <v>0.50484920529933974</v>
      </c>
      <c r="AX18" s="1599">
        <v>0.50111353505830614</v>
      </c>
      <c r="AY18" s="1599">
        <v>0.49858866867242352</v>
      </c>
      <c r="AZ18" s="1599">
        <v>0.49584434100166958</v>
      </c>
      <c r="BA18" s="1599">
        <v>0.49222558421078227</v>
      </c>
      <c r="BB18" s="1599">
        <v>0.48943654428627381</v>
      </c>
      <c r="BC18" s="1599">
        <v>0.48682068481205443</v>
      </c>
      <c r="BD18" s="1599">
        <v>0.48397498601286865</v>
      </c>
      <c r="BE18" s="1599">
        <v>0.48028470989084576</v>
      </c>
      <c r="BF18" s="1599">
        <v>0.47740896303972064</v>
      </c>
      <c r="BG18" s="1599">
        <v>0.47440485548261785</v>
      </c>
      <c r="BH18" s="1599">
        <v>0.47014732219318417</v>
      </c>
      <c r="BI18" s="1599">
        <v>0.46676147248112632</v>
      </c>
      <c r="BJ18" s="1599">
        <v>0.46356127152734722</v>
      </c>
      <c r="BK18" s="1600">
        <v>0.45933873645503104</v>
      </c>
    </row>
    <row r="19" spans="2:63" s="1581" customFormat="1" ht="10.5" customHeight="1">
      <c r="B19" s="1605"/>
      <c r="C19" s="1582"/>
      <c r="D19" s="1582"/>
      <c r="E19" s="1582"/>
      <c r="F19" s="1582"/>
      <c r="G19" s="1582"/>
      <c r="H19" s="1582"/>
      <c r="I19" s="1582"/>
      <c r="J19" s="1582"/>
      <c r="K19" s="1582"/>
      <c r="L19" s="1582"/>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c r="AN19" s="1582"/>
      <c r="AO19" s="1582"/>
      <c r="AP19" s="1582"/>
      <c r="AQ19" s="1582"/>
      <c r="AR19" s="1582"/>
      <c r="AS19" s="1582"/>
      <c r="AT19" s="1582"/>
      <c r="AU19" s="1582"/>
      <c r="AV19" s="1582"/>
      <c r="AW19" s="1582"/>
      <c r="AX19" s="1582"/>
      <c r="AY19" s="1582"/>
      <c r="AZ19" s="1582"/>
      <c r="BA19" s="1582"/>
    </row>
    <row r="20" spans="2:63" s="1581" customFormat="1" ht="27" customHeight="1">
      <c r="B20" s="1605"/>
      <c r="C20" s="1582"/>
      <c r="D20" s="1582"/>
      <c r="E20" s="1582"/>
      <c r="F20" s="1582"/>
      <c r="G20" s="1582"/>
      <c r="H20" s="1582"/>
      <c r="I20" s="1582"/>
      <c r="J20" s="1582"/>
      <c r="K20" s="1582"/>
      <c r="L20" s="1582"/>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c r="AN20" s="1582"/>
      <c r="AO20" s="1582"/>
      <c r="AP20" s="1582"/>
      <c r="AQ20" s="1582"/>
      <c r="AR20" s="1582"/>
      <c r="AS20" s="1582"/>
      <c r="AT20" s="1582"/>
      <c r="AU20" s="1582"/>
      <c r="AV20" s="1582"/>
      <c r="AW20" s="1582"/>
      <c r="AX20" s="1582"/>
      <c r="AY20" s="1582"/>
      <c r="AZ20" s="1582"/>
      <c r="BA20" s="1582"/>
    </row>
    <row r="21" spans="2:63" s="1581" customFormat="1" ht="27" customHeight="1">
      <c r="B21" s="1605"/>
      <c r="C21" s="1582"/>
      <c r="D21" s="1582"/>
      <c r="E21" s="1582"/>
      <c r="F21" s="1582"/>
      <c r="G21" s="1582"/>
      <c r="H21" s="1582"/>
      <c r="I21" s="1582"/>
      <c r="J21" s="1582"/>
      <c r="K21" s="1582"/>
      <c r="L21" s="1582"/>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c r="AN21" s="1582"/>
      <c r="AO21" s="1582"/>
      <c r="AP21" s="1582"/>
      <c r="AQ21" s="1582"/>
      <c r="AR21" s="1582"/>
      <c r="AS21" s="1582"/>
      <c r="AT21" s="1582"/>
      <c r="AU21" s="1582"/>
      <c r="AV21" s="1582"/>
      <c r="AW21" s="1582"/>
      <c r="AX21" s="1582"/>
      <c r="AY21" s="1582"/>
      <c r="AZ21" s="1582"/>
      <c r="BA21" s="1582"/>
    </row>
    <row r="22" spans="2:63" s="1581" customFormat="1" ht="35.25" customHeight="1">
      <c r="B22" s="1605"/>
      <c r="C22" s="1788" t="s">
        <v>640</v>
      </c>
      <c r="D22" s="1789"/>
      <c r="E22" s="1789"/>
      <c r="F22" s="1789"/>
      <c r="G22" s="1789"/>
      <c r="H22" s="1789"/>
      <c r="I22" s="1789"/>
      <c r="J22" s="1789"/>
      <c r="K22" s="1789"/>
      <c r="L22" s="1789"/>
      <c r="M22" s="1789"/>
      <c r="N22" s="1789"/>
      <c r="O22" s="1789"/>
      <c r="P22" s="1582"/>
      <c r="Q22" s="1582"/>
      <c r="R22" s="1788" t="s">
        <v>641</v>
      </c>
      <c r="S22" s="1789"/>
      <c r="T22" s="1789"/>
      <c r="U22" s="1789"/>
      <c r="V22" s="1789"/>
      <c r="W22" s="1789"/>
      <c r="X22" s="1789"/>
      <c r="Y22" s="1789"/>
      <c r="Z22" s="1789"/>
      <c r="AA22" s="1789"/>
      <c r="AB22" s="1789"/>
      <c r="AC22" s="1789"/>
      <c r="AD22" s="1789"/>
    </row>
    <row r="23" spans="2:63" s="1616" customFormat="1" ht="55.5" customHeight="1">
      <c r="C23" s="1786" t="s">
        <v>626</v>
      </c>
      <c r="D23" s="1786"/>
      <c r="E23" s="1786"/>
      <c r="F23" s="1786"/>
      <c r="G23" s="1786"/>
      <c r="H23" s="1786"/>
      <c r="I23" s="1617"/>
      <c r="J23" s="1786" t="s">
        <v>625</v>
      </c>
      <c r="K23" s="1786"/>
      <c r="L23" s="1786"/>
      <c r="M23" s="1786"/>
      <c r="N23" s="1786"/>
      <c r="O23" s="1786"/>
      <c r="P23" s="1617"/>
      <c r="Q23" s="1617"/>
      <c r="R23" s="1786" t="s">
        <v>626</v>
      </c>
      <c r="S23" s="1786"/>
      <c r="T23" s="1786"/>
      <c r="U23" s="1786"/>
      <c r="V23" s="1786"/>
      <c r="W23" s="1786"/>
      <c r="X23" s="1617"/>
      <c r="Y23" s="1786" t="s">
        <v>625</v>
      </c>
      <c r="Z23" s="1786"/>
      <c r="AA23" s="1786"/>
      <c r="AB23" s="1786"/>
      <c r="AC23" s="1786"/>
      <c r="AD23" s="1786"/>
    </row>
    <row r="24" spans="2:63" s="1581" customFormat="1">
      <c r="C24" s="1582"/>
      <c r="D24" s="1582"/>
      <c r="E24" s="1582"/>
      <c r="F24" s="1582"/>
      <c r="G24" s="1582"/>
      <c r="H24" s="1582"/>
      <c r="I24" s="1582"/>
      <c r="J24" s="1582"/>
      <c r="K24" s="1582"/>
      <c r="L24" s="1582"/>
      <c r="M24" s="1582"/>
      <c r="N24" s="1582"/>
      <c r="O24" s="1582"/>
      <c r="P24" s="1582"/>
      <c r="Q24" s="1582"/>
      <c r="R24" s="1582"/>
      <c r="S24" s="1582"/>
      <c r="T24" s="1582"/>
      <c r="U24" s="1582"/>
      <c r="V24" s="1582"/>
      <c r="W24" s="1582"/>
      <c r="X24" s="1582"/>
      <c r="Y24" s="1582"/>
      <c r="Z24" s="1582"/>
      <c r="AA24" s="1582"/>
      <c r="AB24" s="1582"/>
      <c r="AC24" s="1582"/>
      <c r="AD24" s="1582"/>
    </row>
    <row r="25" spans="2:63" s="1581" customFormat="1">
      <c r="C25" s="1582"/>
      <c r="D25" s="1582"/>
      <c r="E25" s="1582"/>
      <c r="F25" s="1582"/>
      <c r="G25" s="1582"/>
      <c r="H25" s="1582"/>
      <c r="I25" s="1582"/>
      <c r="J25" s="1582"/>
      <c r="K25" s="1582"/>
      <c r="L25" s="1582"/>
      <c r="M25" s="1582"/>
      <c r="N25" s="1582"/>
      <c r="O25" s="1582"/>
      <c r="P25" s="1582"/>
      <c r="Q25" s="1582"/>
      <c r="R25" s="1582"/>
      <c r="S25" s="1582"/>
      <c r="T25" s="1582"/>
      <c r="U25" s="1582"/>
      <c r="V25" s="1582"/>
      <c r="W25" s="1582"/>
      <c r="X25" s="1582"/>
      <c r="Y25" s="1582"/>
      <c r="Z25" s="1582"/>
      <c r="AA25" s="1582"/>
      <c r="AB25" s="1582"/>
      <c r="AC25" s="1582"/>
      <c r="AD25" s="1582"/>
    </row>
    <row r="26" spans="2:63" s="1581" customFormat="1">
      <c r="C26" s="1582"/>
      <c r="D26" s="1582"/>
      <c r="E26" s="1582"/>
      <c r="F26" s="1582"/>
      <c r="G26" s="1582"/>
      <c r="H26" s="1582"/>
      <c r="I26" s="1582"/>
      <c r="J26" s="1582"/>
      <c r="K26" s="1582"/>
      <c r="L26" s="1582"/>
      <c r="M26" s="1582"/>
      <c r="N26" s="1582"/>
      <c r="O26" s="1582"/>
      <c r="P26" s="1582"/>
      <c r="Q26" s="1582"/>
      <c r="R26" s="1582"/>
      <c r="S26" s="1582"/>
      <c r="T26" s="1582"/>
      <c r="U26" s="1582"/>
      <c r="V26" s="1582"/>
      <c r="W26" s="1582"/>
      <c r="X26" s="1582"/>
      <c r="Y26" s="1582"/>
      <c r="Z26" s="1582"/>
      <c r="AA26" s="1582"/>
      <c r="AB26" s="1582"/>
      <c r="AC26" s="1582"/>
      <c r="AD26" s="1582"/>
    </row>
    <row r="27" spans="2:63" s="1581" customFormat="1">
      <c r="C27" s="1582"/>
      <c r="D27" s="1582"/>
      <c r="E27" s="1582"/>
      <c r="F27" s="1582"/>
      <c r="G27" s="1582"/>
      <c r="H27" s="1582"/>
      <c r="I27" s="1582"/>
      <c r="J27" s="1582"/>
      <c r="K27" s="1582"/>
      <c r="L27" s="1582"/>
      <c r="M27" s="1582"/>
      <c r="N27" s="1582"/>
      <c r="O27" s="1582"/>
      <c r="P27" s="1582"/>
      <c r="Q27" s="1582"/>
      <c r="R27" s="1582"/>
      <c r="S27" s="1582"/>
      <c r="T27" s="1582"/>
      <c r="U27" s="1582"/>
      <c r="V27" s="1582"/>
      <c r="W27" s="1582"/>
      <c r="X27" s="1582"/>
      <c r="Y27" s="1582"/>
      <c r="Z27" s="1582"/>
      <c r="AA27" s="1582"/>
      <c r="AB27" s="1582"/>
      <c r="AC27" s="1582"/>
      <c r="AD27" s="1582"/>
    </row>
    <row r="28" spans="2:63" s="1581" customFormat="1">
      <c r="C28" s="1582"/>
      <c r="D28" s="1582"/>
      <c r="E28" s="1582"/>
      <c r="F28" s="1582"/>
      <c r="G28" s="1582"/>
      <c r="H28" s="1582"/>
      <c r="I28" s="1582"/>
      <c r="J28" s="1582"/>
      <c r="K28" s="1582"/>
      <c r="L28" s="1582"/>
      <c r="M28" s="1582"/>
      <c r="N28" s="1582"/>
      <c r="O28" s="1582"/>
      <c r="P28" s="1582"/>
      <c r="Q28" s="1582"/>
      <c r="R28" s="1582"/>
      <c r="S28" s="1582"/>
      <c r="T28" s="1582"/>
      <c r="U28" s="1582"/>
      <c r="V28" s="1582"/>
      <c r="W28" s="1582"/>
      <c r="X28" s="1582"/>
      <c r="Y28" s="1582"/>
      <c r="Z28" s="1582"/>
      <c r="AA28" s="1582"/>
      <c r="AB28" s="1582"/>
      <c r="AC28" s="1582"/>
      <c r="AD28" s="1582"/>
    </row>
    <row r="29" spans="2:63" s="1581" customFormat="1">
      <c r="C29" s="1582"/>
      <c r="D29" s="1582"/>
      <c r="E29" s="1582"/>
      <c r="F29" s="1582"/>
      <c r="G29" s="1582"/>
      <c r="H29" s="1582"/>
      <c r="I29" s="1582"/>
      <c r="J29" s="1582"/>
      <c r="K29" s="1582"/>
      <c r="L29" s="1582"/>
      <c r="M29" s="1582"/>
      <c r="N29" s="1582"/>
      <c r="O29" s="1582"/>
      <c r="P29" s="1582"/>
      <c r="Q29" s="1582"/>
      <c r="R29" s="1582"/>
      <c r="S29" s="1582"/>
      <c r="T29" s="1582"/>
      <c r="U29" s="1582"/>
      <c r="V29" s="1582"/>
      <c r="W29" s="1582"/>
      <c r="X29" s="1582"/>
      <c r="Y29" s="1582"/>
      <c r="Z29" s="1582"/>
      <c r="AA29" s="1582"/>
      <c r="AB29" s="1582"/>
      <c r="AC29" s="1582"/>
      <c r="AD29" s="1582"/>
    </row>
    <row r="30" spans="2:63" s="1581" customFormat="1">
      <c r="C30" s="1582"/>
      <c r="D30" s="1582"/>
      <c r="E30" s="1582"/>
      <c r="F30" s="1582"/>
      <c r="G30" s="1582"/>
      <c r="H30" s="1582"/>
      <c r="I30" s="1582"/>
      <c r="J30" s="1582"/>
      <c r="K30" s="1582"/>
      <c r="L30" s="1582"/>
      <c r="M30" s="1582"/>
      <c r="N30" s="1582"/>
      <c r="O30" s="1582"/>
      <c r="P30" s="1582"/>
      <c r="Q30" s="1582"/>
      <c r="R30" s="1582"/>
      <c r="S30" s="1582"/>
      <c r="T30" s="1582"/>
      <c r="U30" s="1582"/>
      <c r="V30" s="1582"/>
      <c r="W30" s="1582"/>
      <c r="X30" s="1582"/>
      <c r="Y30" s="1582"/>
      <c r="Z30" s="1582"/>
      <c r="AA30" s="1582"/>
      <c r="AB30" s="1582"/>
      <c r="AC30" s="1582"/>
      <c r="AD30" s="1582"/>
    </row>
    <row r="31" spans="2:63" s="1581" customFormat="1">
      <c r="C31" s="1582"/>
      <c r="D31" s="1582"/>
      <c r="E31" s="1582"/>
      <c r="F31" s="1582"/>
      <c r="G31" s="1582"/>
      <c r="H31" s="1582"/>
      <c r="I31" s="1582"/>
      <c r="J31" s="1582"/>
      <c r="K31" s="1582"/>
      <c r="L31" s="1582"/>
      <c r="M31" s="1582"/>
      <c r="N31" s="1582"/>
      <c r="O31" s="1582"/>
      <c r="P31" s="1582"/>
      <c r="Q31" s="1582"/>
      <c r="R31" s="1582"/>
      <c r="S31" s="1582"/>
      <c r="T31" s="1582"/>
      <c r="U31" s="1582"/>
      <c r="V31" s="1582"/>
      <c r="W31" s="1582"/>
      <c r="X31" s="1582"/>
      <c r="Y31" s="1582"/>
      <c r="Z31" s="1582"/>
      <c r="AA31" s="1582"/>
      <c r="AB31" s="1582"/>
      <c r="AC31" s="1582"/>
      <c r="AD31" s="1582"/>
    </row>
    <row r="32" spans="2:63" s="1581" customFormat="1">
      <c r="C32" s="1582"/>
      <c r="D32" s="1582"/>
      <c r="E32" s="1582"/>
      <c r="F32" s="1582"/>
      <c r="G32" s="1582"/>
      <c r="H32" s="1582"/>
      <c r="I32" s="1582"/>
      <c r="J32" s="1582"/>
      <c r="K32" s="1582"/>
      <c r="L32" s="1582"/>
      <c r="M32" s="1582"/>
      <c r="N32" s="1582"/>
      <c r="O32" s="1582"/>
      <c r="P32" s="1582"/>
      <c r="Q32" s="1582"/>
      <c r="R32" s="1582"/>
      <c r="S32" s="1582"/>
      <c r="T32" s="1582"/>
      <c r="U32" s="1582"/>
      <c r="V32" s="1582"/>
      <c r="W32" s="1582"/>
      <c r="X32" s="1582"/>
      <c r="Y32" s="1582"/>
      <c r="Z32" s="1582"/>
      <c r="AA32" s="1582"/>
      <c r="AB32" s="1582"/>
      <c r="AC32" s="1582"/>
      <c r="AD32" s="1582"/>
    </row>
    <row r="33" spans="2:63" s="1581" customFormat="1">
      <c r="C33" s="1582"/>
      <c r="D33" s="1582"/>
      <c r="E33" s="1582"/>
      <c r="F33" s="1582"/>
      <c r="G33" s="1582"/>
      <c r="H33" s="1582"/>
      <c r="I33" s="1582"/>
      <c r="J33" s="1582"/>
      <c r="K33" s="1582"/>
      <c r="L33" s="1582"/>
      <c r="M33" s="1582"/>
      <c r="N33" s="1582"/>
      <c r="O33" s="1582"/>
      <c r="P33" s="1582"/>
      <c r="Q33" s="1582"/>
      <c r="R33" s="1582"/>
      <c r="S33" s="1582"/>
      <c r="T33" s="1582"/>
      <c r="U33" s="1582"/>
      <c r="V33" s="1582"/>
      <c r="W33" s="1582"/>
      <c r="X33" s="1582"/>
      <c r="Y33" s="1582"/>
      <c r="Z33" s="1582"/>
      <c r="AA33" s="1582"/>
      <c r="AB33" s="1582"/>
      <c r="AC33" s="1582"/>
      <c r="AD33" s="1582"/>
    </row>
    <row r="34" spans="2:63" s="1581" customFormat="1">
      <c r="C34" s="1582"/>
      <c r="D34" s="1582"/>
      <c r="E34" s="1582"/>
      <c r="F34" s="1582"/>
      <c r="G34" s="1582"/>
      <c r="H34" s="1582"/>
      <c r="I34" s="1582"/>
      <c r="J34" s="1582"/>
      <c r="K34" s="1582"/>
      <c r="L34" s="1582"/>
      <c r="M34" s="1582"/>
      <c r="N34" s="1582"/>
      <c r="O34" s="1582"/>
      <c r="P34" s="1582"/>
      <c r="Q34" s="1582"/>
      <c r="R34" s="1582"/>
      <c r="S34" s="1582"/>
      <c r="T34" s="1582"/>
      <c r="U34" s="1582"/>
      <c r="V34" s="1582"/>
      <c r="W34" s="1582"/>
      <c r="X34" s="1582"/>
      <c r="Y34" s="1582"/>
      <c r="Z34" s="1582"/>
      <c r="AA34" s="1582"/>
      <c r="AB34" s="1582"/>
      <c r="AC34" s="1582"/>
      <c r="AD34" s="1582"/>
    </row>
    <row r="35" spans="2:63" s="1581" customFormat="1">
      <c r="C35" s="1582"/>
      <c r="D35" s="1582"/>
      <c r="E35" s="1582"/>
      <c r="F35" s="1582"/>
      <c r="G35" s="1582"/>
      <c r="H35" s="1582"/>
      <c r="I35" s="1582"/>
      <c r="J35" s="1582"/>
      <c r="K35" s="1582"/>
      <c r="L35" s="1582"/>
      <c r="M35" s="1582"/>
      <c r="N35" s="1582"/>
      <c r="O35" s="1582"/>
      <c r="P35" s="1582"/>
      <c r="Q35" s="1582"/>
      <c r="R35" s="1582"/>
      <c r="S35" s="1582"/>
      <c r="T35" s="1582"/>
      <c r="U35" s="1582"/>
      <c r="V35" s="1582"/>
      <c r="W35" s="1582"/>
      <c r="X35" s="1582"/>
      <c r="Y35" s="1582"/>
      <c r="Z35" s="1582"/>
      <c r="AA35" s="1582"/>
      <c r="AB35" s="1582"/>
      <c r="AC35" s="1582"/>
      <c r="AD35" s="1582"/>
    </row>
    <row r="36" spans="2:63" s="1581" customFormat="1">
      <c r="C36" s="1582"/>
      <c r="D36" s="1582"/>
      <c r="E36" s="1582"/>
      <c r="F36" s="1582"/>
      <c r="G36" s="1582"/>
      <c r="H36" s="1582"/>
      <c r="I36" s="1582"/>
      <c r="J36" s="1582"/>
      <c r="K36" s="1582"/>
      <c r="L36" s="1582"/>
      <c r="M36" s="1582"/>
      <c r="N36" s="1582"/>
      <c r="O36" s="1582"/>
      <c r="P36" s="1582"/>
      <c r="Q36" s="1582"/>
      <c r="R36" s="1582"/>
      <c r="S36" s="1582"/>
      <c r="T36" s="1582"/>
      <c r="U36" s="1582"/>
      <c r="V36" s="1582"/>
      <c r="W36" s="1582"/>
      <c r="X36" s="1582"/>
      <c r="Y36" s="1582"/>
      <c r="Z36" s="1582"/>
      <c r="AA36" s="1582"/>
      <c r="AB36" s="1582"/>
      <c r="AC36" s="1582"/>
      <c r="AD36" s="1582"/>
    </row>
    <row r="37" spans="2:63" s="1581" customFormat="1">
      <c r="C37" s="1582"/>
      <c r="D37" s="1582"/>
      <c r="E37" s="1582"/>
      <c r="F37" s="1582"/>
      <c r="G37" s="1582"/>
      <c r="H37" s="1582"/>
      <c r="I37" s="1582"/>
      <c r="J37" s="1582"/>
      <c r="K37" s="1582"/>
      <c r="L37" s="1582"/>
      <c r="M37" s="1582"/>
      <c r="N37" s="1582"/>
      <c r="O37" s="1582"/>
      <c r="P37" s="1582"/>
      <c r="Q37" s="1582"/>
      <c r="R37" s="1582"/>
      <c r="S37" s="1582"/>
      <c r="T37" s="1582"/>
      <c r="U37" s="1582"/>
      <c r="V37" s="1582"/>
      <c r="W37" s="1582"/>
      <c r="X37" s="1582"/>
    </row>
    <row r="38" spans="2:63" s="1581" customFormat="1" ht="15.75">
      <c r="B38" s="1607" t="s">
        <v>627</v>
      </c>
      <c r="C38" s="1582"/>
      <c r="D38" s="1582"/>
      <c r="E38" s="1582"/>
      <c r="F38" s="1582"/>
      <c r="G38" s="1582"/>
      <c r="H38" s="1582"/>
      <c r="I38" s="1582"/>
      <c r="J38" s="1582"/>
      <c r="K38" s="1582"/>
      <c r="L38" s="1582"/>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c r="AN38" s="1582"/>
      <c r="AO38" s="1582"/>
      <c r="AP38" s="1582"/>
      <c r="AQ38" s="1582"/>
      <c r="AR38" s="1582"/>
      <c r="AS38" s="1582"/>
      <c r="AT38" s="1582"/>
      <c r="AU38" s="1582"/>
      <c r="AV38" s="1582"/>
      <c r="AW38" s="1582"/>
      <c r="AX38" s="1582"/>
      <c r="AY38" s="1582"/>
      <c r="AZ38" s="1582"/>
      <c r="BA38" s="1582"/>
    </row>
    <row r="39" spans="2:63" s="1581" customFormat="1" ht="15.75" thickBot="1">
      <c r="C39" s="1582"/>
      <c r="D39" s="1582"/>
      <c r="E39" s="1582"/>
      <c r="F39" s="1582"/>
      <c r="G39" s="1582"/>
      <c r="H39" s="1582"/>
      <c r="I39" s="1582"/>
      <c r="J39" s="1582"/>
      <c r="K39" s="1582"/>
      <c r="L39" s="1582"/>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c r="AN39" s="1582"/>
      <c r="AO39" s="1582"/>
      <c r="AP39" s="1582"/>
      <c r="AQ39" s="1582"/>
      <c r="AR39" s="1582"/>
      <c r="AS39" s="1582"/>
      <c r="AT39" s="1582"/>
      <c r="AU39" s="1582"/>
      <c r="AV39" s="1582"/>
      <c r="AW39" s="1582"/>
      <c r="AX39" s="1582"/>
      <c r="AY39" s="1582"/>
      <c r="AZ39" s="1582"/>
      <c r="BA39" s="1582"/>
    </row>
    <row r="40" spans="2:63" s="1581" customFormat="1" ht="26.25" thickBot="1">
      <c r="B40" s="1586" t="s">
        <v>642</v>
      </c>
      <c r="C40" s="1587">
        <v>1940</v>
      </c>
      <c r="D40" s="1588">
        <v>1941</v>
      </c>
      <c r="E40" s="1588">
        <v>1942</v>
      </c>
      <c r="F40" s="1588">
        <v>1943</v>
      </c>
      <c r="G40" s="1588">
        <v>1944</v>
      </c>
      <c r="H40" s="1588">
        <v>1945</v>
      </c>
      <c r="I40" s="1588">
        <v>1946</v>
      </c>
      <c r="J40" s="1588">
        <v>1947</v>
      </c>
      <c r="K40" s="1588">
        <v>1948</v>
      </c>
      <c r="L40" s="1588">
        <v>1949</v>
      </c>
      <c r="M40" s="1588">
        <v>1950</v>
      </c>
      <c r="N40" s="1588">
        <v>1951</v>
      </c>
      <c r="O40" s="1588">
        <v>1952</v>
      </c>
      <c r="P40" s="1588">
        <v>1953</v>
      </c>
      <c r="Q40" s="1588">
        <v>1954</v>
      </c>
      <c r="R40" s="1588">
        <v>1955</v>
      </c>
      <c r="S40" s="1588">
        <v>1956</v>
      </c>
      <c r="T40" s="1588">
        <v>1957</v>
      </c>
      <c r="U40" s="1588">
        <v>1958</v>
      </c>
      <c r="V40" s="1588">
        <v>1959</v>
      </c>
      <c r="W40" s="1588">
        <v>1960</v>
      </c>
      <c r="X40" s="1588">
        <v>1961</v>
      </c>
      <c r="Y40" s="1588">
        <v>1962</v>
      </c>
      <c r="Z40" s="1588">
        <v>1963</v>
      </c>
      <c r="AA40" s="1588">
        <v>1964</v>
      </c>
      <c r="AB40" s="1588">
        <v>1965</v>
      </c>
      <c r="AC40" s="1588">
        <v>1966</v>
      </c>
      <c r="AD40" s="1588">
        <v>1967</v>
      </c>
      <c r="AE40" s="1588">
        <v>1968</v>
      </c>
      <c r="AF40" s="1588">
        <v>1969</v>
      </c>
      <c r="AG40" s="1588">
        <v>1970</v>
      </c>
      <c r="AH40" s="1588">
        <v>1971</v>
      </c>
      <c r="AI40" s="1588">
        <v>1972</v>
      </c>
      <c r="AJ40" s="1588">
        <v>1973</v>
      </c>
      <c r="AK40" s="1588">
        <v>1974</v>
      </c>
      <c r="AL40" s="1588">
        <v>1975</v>
      </c>
      <c r="AM40" s="1588">
        <v>1976</v>
      </c>
      <c r="AN40" s="1588">
        <v>1977</v>
      </c>
      <c r="AO40" s="1588">
        <v>1978</v>
      </c>
      <c r="AP40" s="1588">
        <v>1979</v>
      </c>
      <c r="AQ40" s="1588">
        <v>1980</v>
      </c>
      <c r="AR40" s="1588">
        <v>1981</v>
      </c>
      <c r="AS40" s="1588">
        <v>1982</v>
      </c>
      <c r="AT40" s="1588">
        <v>1983</v>
      </c>
      <c r="AU40" s="1588">
        <v>1984</v>
      </c>
      <c r="AV40" s="1588">
        <v>1985</v>
      </c>
      <c r="AW40" s="1588">
        <v>1986</v>
      </c>
      <c r="AX40" s="1588">
        <v>1987</v>
      </c>
      <c r="AY40" s="1588">
        <v>1988</v>
      </c>
      <c r="AZ40" s="1588">
        <v>1989</v>
      </c>
      <c r="BA40" s="1588">
        <v>1990</v>
      </c>
      <c r="BB40" s="1588">
        <v>1991</v>
      </c>
      <c r="BC40" s="1588">
        <v>1992</v>
      </c>
      <c r="BD40" s="1588">
        <v>1993</v>
      </c>
      <c r="BE40" s="1588">
        <v>1994</v>
      </c>
      <c r="BF40" s="1588">
        <v>1995</v>
      </c>
      <c r="BG40" s="1588">
        <v>1996</v>
      </c>
      <c r="BH40" s="1588">
        <v>1997</v>
      </c>
      <c r="BI40" s="1588">
        <v>1998</v>
      </c>
      <c r="BJ40" s="1588">
        <v>1999</v>
      </c>
      <c r="BK40" s="1589">
        <v>2000</v>
      </c>
    </row>
    <row r="41" spans="2:63" s="1581" customFormat="1">
      <c r="B41" s="1609" t="s">
        <v>154</v>
      </c>
      <c r="C41" s="1591">
        <v>0.6118816809563784</v>
      </c>
      <c r="D41" s="1592">
        <v>0.60757139608020094</v>
      </c>
      <c r="E41" s="1592">
        <v>0.59168481744570511</v>
      </c>
      <c r="F41" s="1592">
        <v>0.58471136400927448</v>
      </c>
      <c r="G41" s="1592">
        <v>0.58180507043039298</v>
      </c>
      <c r="H41" s="1592">
        <v>0.58392203425436817</v>
      </c>
      <c r="I41" s="1592">
        <v>0.58468677590299212</v>
      </c>
      <c r="J41" s="1592">
        <v>0.58883128146051111</v>
      </c>
      <c r="K41" s="1592">
        <v>0.58954699592877724</v>
      </c>
      <c r="L41" s="1592">
        <v>0.58696388566135449</v>
      </c>
      <c r="M41" s="1592">
        <v>0.57824529410755621</v>
      </c>
      <c r="N41" s="1592">
        <v>0.57430278823701375</v>
      </c>
      <c r="O41" s="1592">
        <v>0.55995227683659121</v>
      </c>
      <c r="P41" s="1592">
        <v>0.54755998384418469</v>
      </c>
      <c r="Q41" s="1592">
        <v>0.54361636775024713</v>
      </c>
      <c r="R41" s="1592">
        <v>0.53897738373065818</v>
      </c>
      <c r="S41" s="1592">
        <v>0.53452370773587321</v>
      </c>
      <c r="T41" s="1592">
        <v>0.53797557820678144</v>
      </c>
      <c r="U41" s="1592">
        <v>0.53908973319274611</v>
      </c>
      <c r="V41" s="1592">
        <v>0.53566162658754501</v>
      </c>
      <c r="W41" s="1592">
        <v>0.53268250673977124</v>
      </c>
      <c r="X41" s="1592">
        <v>0.53758447848076829</v>
      </c>
      <c r="Y41" s="1592">
        <v>0.53565110978964314</v>
      </c>
      <c r="Z41" s="1592">
        <v>0.53254075314411897</v>
      </c>
      <c r="AA41" s="1592">
        <v>0.53204175931705744</v>
      </c>
      <c r="AB41" s="1592">
        <v>0.53004287621691493</v>
      </c>
      <c r="AC41" s="1592">
        <v>0.52870726489060593</v>
      </c>
      <c r="AD41" s="1592">
        <v>0.51680453842095342</v>
      </c>
      <c r="AE41" s="1592">
        <v>0.51587839580770212</v>
      </c>
      <c r="AF41" s="1592">
        <v>0.52775420619875346</v>
      </c>
      <c r="AG41" s="1592">
        <v>0.52707306695702694</v>
      </c>
      <c r="AH41" s="1592">
        <v>0.52583851177074326</v>
      </c>
      <c r="AI41" s="1592">
        <v>0.52573995440824084</v>
      </c>
      <c r="AJ41" s="1592">
        <v>0.51563742563529225</v>
      </c>
      <c r="AK41" s="1592">
        <v>0.5155497073874673</v>
      </c>
      <c r="AL41" s="1592">
        <v>0.51544544536788173</v>
      </c>
      <c r="AM41" s="1592">
        <v>0.515357462775065</v>
      </c>
      <c r="AN41" s="1592">
        <v>0.51570428628545906</v>
      </c>
      <c r="AO41" s="1592">
        <v>0.51561719238959325</v>
      </c>
      <c r="AP41" s="1592">
        <v>0.51553337177494418</v>
      </c>
      <c r="AQ41" s="1592">
        <v>0.51513600084285138</v>
      </c>
      <c r="AR41" s="1592">
        <v>0.51514791369551183</v>
      </c>
      <c r="AS41" s="1592">
        <v>0.51469008549937756</v>
      </c>
      <c r="AT41" s="1592">
        <v>0.5146682224733875</v>
      </c>
      <c r="AU41" s="1592">
        <v>0.51415528128977595</v>
      </c>
      <c r="AV41" s="1592">
        <v>0.51361967764630823</v>
      </c>
      <c r="AW41" s="1592">
        <v>0.51343128329062404</v>
      </c>
      <c r="AX41" s="1592">
        <v>0.51293366495212322</v>
      </c>
      <c r="AY41" s="1592">
        <v>0.51274685312425772</v>
      </c>
      <c r="AZ41" s="1592">
        <v>0.51222928324250505</v>
      </c>
      <c r="BA41" s="1592">
        <v>0.51203057417641229</v>
      </c>
      <c r="BB41" s="1592">
        <v>0.51139772737832223</v>
      </c>
      <c r="BC41" s="1592">
        <v>0.51112448404769173</v>
      </c>
      <c r="BD41" s="1592">
        <v>0.51048765317813283</v>
      </c>
      <c r="BE41" s="1592">
        <v>0.51013026005676998</v>
      </c>
      <c r="BF41" s="1592">
        <v>0.50940744425052653</v>
      </c>
      <c r="BG41" s="1592">
        <v>0.5089933978415937</v>
      </c>
      <c r="BH41" s="1592">
        <v>0.5083275462998601</v>
      </c>
      <c r="BI41" s="1592">
        <v>0.50727373122363373</v>
      </c>
      <c r="BJ41" s="1592">
        <v>0.50661395346075022</v>
      </c>
      <c r="BK41" s="1593">
        <v>0.50589793792566251</v>
      </c>
    </row>
    <row r="42" spans="2:63" s="1581" customFormat="1">
      <c r="B42" s="1609" t="s">
        <v>155</v>
      </c>
      <c r="C42" s="1594">
        <v>0.61193878333109608</v>
      </c>
      <c r="D42" s="1595">
        <v>0.60769753764342704</v>
      </c>
      <c r="E42" s="1595">
        <v>0.59190689809908315</v>
      </c>
      <c r="F42" s="1595">
        <v>0.58505764484057587</v>
      </c>
      <c r="G42" s="1595">
        <v>0.58233216890394879</v>
      </c>
      <c r="H42" s="1595">
        <v>0.58468819725362053</v>
      </c>
      <c r="I42" s="1595">
        <v>0.58575191889031486</v>
      </c>
      <c r="J42" s="1595">
        <v>0.59026879888979411</v>
      </c>
      <c r="K42" s="1595">
        <v>0.59141618286679198</v>
      </c>
      <c r="L42" s="1595">
        <v>0.58928502759526846</v>
      </c>
      <c r="M42" s="1595">
        <v>0.58107876055437269</v>
      </c>
      <c r="N42" s="1595">
        <v>0.57772239289715654</v>
      </c>
      <c r="O42" s="1595">
        <v>0.56403776903909442</v>
      </c>
      <c r="P42" s="1595">
        <v>0.55237597127055682</v>
      </c>
      <c r="Q42" s="1595">
        <v>0.54936010022454329</v>
      </c>
      <c r="R42" s="1595">
        <v>0.54569747270889912</v>
      </c>
      <c r="S42" s="1595">
        <v>0.54221155842676394</v>
      </c>
      <c r="T42" s="1595">
        <v>0.5468106234037915</v>
      </c>
      <c r="U42" s="1595">
        <v>0.54911480273974334</v>
      </c>
      <c r="V42" s="1595">
        <v>0.54686423278679774</v>
      </c>
      <c r="W42" s="1595">
        <v>0.54513214184354752</v>
      </c>
      <c r="X42" s="1595">
        <v>0.551649315588849</v>
      </c>
      <c r="Y42" s="1595">
        <v>0.55059613794200402</v>
      </c>
      <c r="Z42" s="1595">
        <v>0.54948661241807839</v>
      </c>
      <c r="AA42" s="1595">
        <v>0.54914071755682559</v>
      </c>
      <c r="AB42" s="1595">
        <v>0.54790929382346354</v>
      </c>
      <c r="AC42" s="1595">
        <v>0.54699232435838341</v>
      </c>
      <c r="AD42" s="1595">
        <v>0.53534901353073605</v>
      </c>
      <c r="AE42" s="1595">
        <v>0.53545803270798931</v>
      </c>
      <c r="AF42" s="1595">
        <v>0.54597470089923372</v>
      </c>
      <c r="AG42" s="1595">
        <v>0.54503290527839798</v>
      </c>
      <c r="AH42" s="1595">
        <v>0.54407412616225892</v>
      </c>
      <c r="AI42" s="1595">
        <v>0.54411305475968907</v>
      </c>
      <c r="AJ42" s="1595">
        <v>0.5339165092694147</v>
      </c>
      <c r="AK42" s="1595">
        <v>0.53395823095433992</v>
      </c>
      <c r="AL42" s="1595">
        <v>0.53394291598349464</v>
      </c>
      <c r="AM42" s="1595">
        <v>0.5340013090620952</v>
      </c>
      <c r="AN42" s="1595">
        <v>0.53433453694246025</v>
      </c>
      <c r="AO42" s="1595">
        <v>0.53441917762281743</v>
      </c>
      <c r="AP42" s="1595">
        <v>0.53447595241029155</v>
      </c>
      <c r="AQ42" s="1595">
        <v>0.53416971577823602</v>
      </c>
      <c r="AR42" s="1595">
        <v>0.534128352416543</v>
      </c>
      <c r="AS42" s="1595">
        <v>0.5337979012311117</v>
      </c>
      <c r="AT42" s="1595">
        <v>0.53384537458757864</v>
      </c>
      <c r="AU42" s="1595">
        <v>0.53341856126863907</v>
      </c>
      <c r="AV42" s="1595">
        <v>0.53294916156015604</v>
      </c>
      <c r="AW42" s="1595">
        <v>0.5328467750679855</v>
      </c>
      <c r="AX42" s="1595">
        <v>0.53238924865907222</v>
      </c>
      <c r="AY42" s="1595">
        <v>0.5322662341449842</v>
      </c>
      <c r="AZ42" s="1595">
        <v>0.53177408266837412</v>
      </c>
      <c r="BA42" s="1595">
        <v>0.53162099047890043</v>
      </c>
      <c r="BB42" s="1595">
        <v>0.53113503745655022</v>
      </c>
      <c r="BC42" s="1595">
        <v>0.5308911745062822</v>
      </c>
      <c r="BD42" s="1595">
        <v>0.53032359740687551</v>
      </c>
      <c r="BE42" s="1595">
        <v>0.53005512706556934</v>
      </c>
      <c r="BF42" s="1595">
        <v>0.52939287355083475</v>
      </c>
      <c r="BG42" s="1595">
        <v>0.52900370512913575</v>
      </c>
      <c r="BH42" s="1595">
        <v>0.52841696381072989</v>
      </c>
      <c r="BI42" s="1595">
        <v>0.52742127154123075</v>
      </c>
      <c r="BJ42" s="1595">
        <v>0.52679302067907197</v>
      </c>
      <c r="BK42" s="1596">
        <v>0.52610774544810368</v>
      </c>
    </row>
    <row r="43" spans="2:63" s="1581" customFormat="1">
      <c r="B43" s="1609" t="s">
        <v>156</v>
      </c>
      <c r="C43" s="1594">
        <v>0.61197691260322074</v>
      </c>
      <c r="D43" s="1595">
        <v>0.60778184537754432</v>
      </c>
      <c r="E43" s="1595">
        <v>0.5920554848071693</v>
      </c>
      <c r="F43" s="1595">
        <v>0.58528958290940825</v>
      </c>
      <c r="G43" s="1595">
        <v>0.58268570343674553</v>
      </c>
      <c r="H43" s="1595">
        <v>0.58520286445703706</v>
      </c>
      <c r="I43" s="1595">
        <v>0.58646863469345012</v>
      </c>
      <c r="J43" s="1595">
        <v>0.59123781894608873</v>
      </c>
      <c r="K43" s="1595">
        <v>0.59267849834559061</v>
      </c>
      <c r="L43" s="1595">
        <v>0.59085523068064083</v>
      </c>
      <c r="M43" s="1595">
        <v>0.58299905340484681</v>
      </c>
      <c r="N43" s="1595">
        <v>0.58004383596707532</v>
      </c>
      <c r="O43" s="1595">
        <v>0.56681627310755145</v>
      </c>
      <c r="P43" s="1595">
        <v>0.55565715098033752</v>
      </c>
      <c r="Q43" s="1595">
        <v>0.55328080141926672</v>
      </c>
      <c r="R43" s="1595">
        <v>0.55029287234223423</v>
      </c>
      <c r="S43" s="1595">
        <v>0.54747884537313929</v>
      </c>
      <c r="T43" s="1595">
        <v>0.55287538524586455</v>
      </c>
      <c r="U43" s="1595">
        <v>0.55600935411167729</v>
      </c>
      <c r="V43" s="1595">
        <v>0.55458291617089639</v>
      </c>
      <c r="W43" s="1595">
        <v>0.55372582132676773</v>
      </c>
      <c r="X43" s="1595">
        <v>0.56129665696263131</v>
      </c>
      <c r="Y43" s="1595">
        <v>0.56090692745720028</v>
      </c>
      <c r="Z43" s="1595">
        <v>0.56052269516741926</v>
      </c>
      <c r="AA43" s="1595">
        <v>0.55999543505958516</v>
      </c>
      <c r="AB43" s="1595">
        <v>0.55961302458703499</v>
      </c>
      <c r="AC43" s="1595">
        <v>0.55998202151164067</v>
      </c>
      <c r="AD43" s="1595">
        <v>0.54854188620149824</v>
      </c>
      <c r="AE43" s="1595">
        <v>0.54880839049879016</v>
      </c>
      <c r="AF43" s="1595">
        <v>0.5585763838789064</v>
      </c>
      <c r="AG43" s="1595">
        <v>0.55781340059422901</v>
      </c>
      <c r="AH43" s="1595">
        <v>0.55706652976599935</v>
      </c>
      <c r="AI43" s="1595">
        <v>0.55721671778807724</v>
      </c>
      <c r="AJ43" s="1595">
        <v>0.54702970576513177</v>
      </c>
      <c r="AK43" s="1595">
        <v>0.54703160148169483</v>
      </c>
      <c r="AL43" s="1595">
        <v>0.54720060657936409</v>
      </c>
      <c r="AM43" s="1595">
        <v>0.54728463070857247</v>
      </c>
      <c r="AN43" s="1595">
        <v>0.54773812231030794</v>
      </c>
      <c r="AO43" s="1595">
        <v>0.54782243352962057</v>
      </c>
      <c r="AP43" s="1595">
        <v>0.54791196398517783</v>
      </c>
      <c r="AQ43" s="1595">
        <v>0.54774687357344731</v>
      </c>
      <c r="AR43" s="1595">
        <v>0.54775599637903605</v>
      </c>
      <c r="AS43" s="1595">
        <v>0.54745533082509013</v>
      </c>
      <c r="AT43" s="1595">
        <v>0.5475402364397286</v>
      </c>
      <c r="AU43" s="1595">
        <v>0.54712483395116129</v>
      </c>
      <c r="AV43" s="1595">
        <v>0.54678504105337733</v>
      </c>
      <c r="AW43" s="1595">
        <v>0.54665063317095608</v>
      </c>
      <c r="AX43" s="1595">
        <v>0.54630804736240857</v>
      </c>
      <c r="AY43" s="1595">
        <v>0.54622725099283065</v>
      </c>
      <c r="AZ43" s="1595">
        <v>0.54576023845128552</v>
      </c>
      <c r="BA43" s="1595">
        <v>0.5457200914449758</v>
      </c>
      <c r="BB43" s="1595">
        <v>0.54525649194310821</v>
      </c>
      <c r="BC43" s="1595">
        <v>0.54503758164885063</v>
      </c>
      <c r="BD43" s="1595">
        <v>0.5444871361915693</v>
      </c>
      <c r="BE43" s="1595">
        <v>0.54424523310385775</v>
      </c>
      <c r="BF43" s="1595">
        <v>0.54367143904532911</v>
      </c>
      <c r="BG43" s="1595">
        <v>0.5433070009660067</v>
      </c>
      <c r="BH43" s="1595">
        <v>0.54270673541014125</v>
      </c>
      <c r="BI43" s="1595">
        <v>0.54183239966335839</v>
      </c>
      <c r="BJ43" s="1595">
        <v>0.54119794149151934</v>
      </c>
      <c r="BK43" s="1596">
        <v>0.54054050283834509</v>
      </c>
    </row>
    <row r="44" spans="2:63" s="1581" customFormat="1" ht="15.75" thickBot="1">
      <c r="B44" s="1611" t="s">
        <v>157</v>
      </c>
      <c r="C44" s="1598">
        <v>0.61203419827522987</v>
      </c>
      <c r="D44" s="1599">
        <v>0.60790862826836234</v>
      </c>
      <c r="E44" s="1599">
        <v>0.59227916862694296</v>
      </c>
      <c r="F44" s="1599">
        <v>0.58563912761860248</v>
      </c>
      <c r="G44" s="1599">
        <v>0.58321923706290235</v>
      </c>
      <c r="H44" s="1599">
        <v>0.5859807674415114</v>
      </c>
      <c r="I44" s="1599">
        <v>0.58755377181096613</v>
      </c>
      <c r="J44" s="1599">
        <v>0.59270761457700749</v>
      </c>
      <c r="K44" s="1599">
        <v>0.59459669990789377</v>
      </c>
      <c r="L44" s="1599">
        <v>0.5932453949567682</v>
      </c>
      <c r="M44" s="1599">
        <v>0.58592753327664948</v>
      </c>
      <c r="N44" s="1599">
        <v>0.58359011627645851</v>
      </c>
      <c r="O44" s="1599">
        <v>0.57106852576214895</v>
      </c>
      <c r="P44" s="1599">
        <v>0.56068781148723446</v>
      </c>
      <c r="Q44" s="1599">
        <v>0.55930353422931534</v>
      </c>
      <c r="R44" s="1599">
        <v>0.55736487118901923</v>
      </c>
      <c r="S44" s="1599">
        <v>0.55560062866251991</v>
      </c>
      <c r="T44" s="1599">
        <v>0.56224481800872417</v>
      </c>
      <c r="U44" s="1599">
        <v>0.56668101120426362</v>
      </c>
      <c r="V44" s="1599">
        <v>0.56655274014766133</v>
      </c>
      <c r="W44" s="1599">
        <v>0.56707749507476457</v>
      </c>
      <c r="X44" s="1599">
        <v>0.57631087999025088</v>
      </c>
      <c r="Y44" s="1599">
        <v>0.57811193824790708</v>
      </c>
      <c r="Z44" s="1599">
        <v>0.57780531322333939</v>
      </c>
      <c r="AA44" s="1599">
        <v>0.57861302720972352</v>
      </c>
      <c r="AB44" s="1599">
        <v>0.57909148118703635</v>
      </c>
      <c r="AC44" s="1599">
        <v>0.5798425483166002</v>
      </c>
      <c r="AD44" s="1599">
        <v>0.56865995892048971</v>
      </c>
      <c r="AE44" s="1599">
        <v>0.56915869760965787</v>
      </c>
      <c r="AF44" s="1599">
        <v>0.57841267620055659</v>
      </c>
      <c r="AG44" s="1599">
        <v>0.57842068116365197</v>
      </c>
      <c r="AH44" s="1599">
        <v>0.57804458997508545</v>
      </c>
      <c r="AI44" s="1599">
        <v>0.57829340759242331</v>
      </c>
      <c r="AJ44" s="1599">
        <v>0.56793857246299306</v>
      </c>
      <c r="AK44" s="1599">
        <v>0.56819194621666724</v>
      </c>
      <c r="AL44" s="1599">
        <v>0.5684515091359168</v>
      </c>
      <c r="AM44" s="1599">
        <v>0.56866047434118761</v>
      </c>
      <c r="AN44" s="1599">
        <v>0.56913293005462418</v>
      </c>
      <c r="AO44" s="1599">
        <v>0.56942500599665369</v>
      </c>
      <c r="AP44" s="1599">
        <v>0.56966170381430736</v>
      </c>
      <c r="AQ44" s="1599">
        <v>0.56957031959376037</v>
      </c>
      <c r="AR44" s="1599">
        <v>0.56963804138084928</v>
      </c>
      <c r="AS44" s="1599">
        <v>0.56949049886555392</v>
      </c>
      <c r="AT44" s="1599">
        <v>0.56953607518186633</v>
      </c>
      <c r="AU44" s="1599">
        <v>0.56925994082476883</v>
      </c>
      <c r="AV44" s="1599">
        <v>0.56901654228938703</v>
      </c>
      <c r="AW44" s="1599">
        <v>0.56896381514098859</v>
      </c>
      <c r="AX44" s="1599">
        <v>0.56871308334873505</v>
      </c>
      <c r="AY44" s="1599">
        <v>0.56863130944247242</v>
      </c>
      <c r="AZ44" s="1599">
        <v>0.56834164834908352</v>
      </c>
      <c r="BA44" s="1599">
        <v>0.56831050688889873</v>
      </c>
      <c r="BB44" s="1599">
        <v>0.56794113433505578</v>
      </c>
      <c r="BC44" s="1599">
        <v>0.56780968851459868</v>
      </c>
      <c r="BD44" s="1599">
        <v>0.56743973735669606</v>
      </c>
      <c r="BE44" s="1599">
        <v>0.56720886895112421</v>
      </c>
      <c r="BF44" s="1599">
        <v>0.56674023792060035</v>
      </c>
      <c r="BG44" s="1599">
        <v>0.56639428362361111</v>
      </c>
      <c r="BH44" s="1599">
        <v>0.56584971518525617</v>
      </c>
      <c r="BI44" s="1599">
        <v>0.56505417195718899</v>
      </c>
      <c r="BJ44" s="1599">
        <v>0.56441113158766232</v>
      </c>
      <c r="BK44" s="1600">
        <v>0.56387283091701002</v>
      </c>
    </row>
    <row r="45" spans="2:63" ht="15.75" thickBot="1">
      <c r="B45" s="1612"/>
      <c r="C45" s="1613"/>
      <c r="D45" s="1613"/>
      <c r="E45" s="1613"/>
      <c r="F45" s="1613"/>
      <c r="G45" s="1613"/>
      <c r="H45" s="1613"/>
      <c r="I45" s="1613"/>
      <c r="J45" s="1613"/>
      <c r="K45" s="1613"/>
      <c r="L45" s="1613"/>
      <c r="M45" s="1613"/>
      <c r="N45" s="1613"/>
      <c r="O45" s="1613"/>
      <c r="P45" s="1613"/>
      <c r="Q45" s="1613"/>
      <c r="R45" s="1613"/>
      <c r="S45" s="1613"/>
      <c r="T45" s="1613"/>
      <c r="U45" s="1613"/>
      <c r="V45" s="1613"/>
      <c r="W45" s="1613"/>
      <c r="X45" s="1613"/>
      <c r="Y45" s="1613"/>
      <c r="Z45" s="1613"/>
      <c r="AA45" s="1613"/>
      <c r="AB45" s="1613"/>
      <c r="AC45" s="1613"/>
      <c r="AD45" s="1613"/>
      <c r="AE45" s="1613"/>
      <c r="AF45" s="1613"/>
      <c r="AG45" s="1613"/>
      <c r="AH45" s="1613"/>
      <c r="AI45" s="1613"/>
      <c r="AJ45" s="1613"/>
      <c r="AK45" s="1613"/>
      <c r="AL45" s="1613"/>
      <c r="AM45" s="1613"/>
      <c r="AN45" s="1613"/>
      <c r="AO45" s="1613"/>
      <c r="AP45" s="1613"/>
      <c r="AQ45" s="1613"/>
      <c r="AR45" s="1613"/>
      <c r="AS45" s="1613"/>
      <c r="AT45" s="1613"/>
      <c r="AU45" s="1613"/>
      <c r="AV45" s="1613"/>
      <c r="AW45" s="1613"/>
      <c r="AX45" s="1613"/>
      <c r="AY45" s="1613"/>
      <c r="AZ45" s="1613"/>
      <c r="BA45" s="1613"/>
      <c r="BB45" s="1613"/>
      <c r="BC45" s="1613"/>
      <c r="BD45" s="1613"/>
      <c r="BE45" s="1613"/>
      <c r="BF45" s="1613"/>
      <c r="BG45" s="1613"/>
      <c r="BH45" s="1613"/>
      <c r="BI45" s="1613"/>
      <c r="BJ45" s="1613"/>
      <c r="BK45" s="1613"/>
    </row>
    <row r="46" spans="2:63" s="1581" customFormat="1" ht="26.25" thickBot="1">
      <c r="B46" s="1586" t="s">
        <v>643</v>
      </c>
      <c r="C46" s="1587">
        <v>1940</v>
      </c>
      <c r="D46" s="1588">
        <v>1941</v>
      </c>
      <c r="E46" s="1588">
        <v>1942</v>
      </c>
      <c r="F46" s="1588">
        <v>1943</v>
      </c>
      <c r="G46" s="1588">
        <v>1944</v>
      </c>
      <c r="H46" s="1588">
        <v>1945</v>
      </c>
      <c r="I46" s="1588">
        <v>1946</v>
      </c>
      <c r="J46" s="1588">
        <v>1947</v>
      </c>
      <c r="K46" s="1588">
        <v>1948</v>
      </c>
      <c r="L46" s="1588">
        <v>1949</v>
      </c>
      <c r="M46" s="1588">
        <v>1950</v>
      </c>
      <c r="N46" s="1588">
        <v>1951</v>
      </c>
      <c r="O46" s="1588">
        <v>1952</v>
      </c>
      <c r="P46" s="1588">
        <v>1953</v>
      </c>
      <c r="Q46" s="1588">
        <v>1954</v>
      </c>
      <c r="R46" s="1588">
        <v>1955</v>
      </c>
      <c r="S46" s="1588">
        <v>1956</v>
      </c>
      <c r="T46" s="1588">
        <v>1957</v>
      </c>
      <c r="U46" s="1588">
        <v>1958</v>
      </c>
      <c r="V46" s="1588">
        <v>1959</v>
      </c>
      <c r="W46" s="1588">
        <v>1960</v>
      </c>
      <c r="X46" s="1588">
        <v>1961</v>
      </c>
      <c r="Y46" s="1588">
        <v>1962</v>
      </c>
      <c r="Z46" s="1588">
        <v>1963</v>
      </c>
      <c r="AA46" s="1588">
        <v>1964</v>
      </c>
      <c r="AB46" s="1588">
        <v>1965</v>
      </c>
      <c r="AC46" s="1588">
        <v>1966</v>
      </c>
      <c r="AD46" s="1588">
        <v>1967</v>
      </c>
      <c r="AE46" s="1588">
        <v>1968</v>
      </c>
      <c r="AF46" s="1588">
        <v>1969</v>
      </c>
      <c r="AG46" s="1588">
        <v>1970</v>
      </c>
      <c r="AH46" s="1588">
        <v>1971</v>
      </c>
      <c r="AI46" s="1588">
        <v>1972</v>
      </c>
      <c r="AJ46" s="1588">
        <v>1973</v>
      </c>
      <c r="AK46" s="1588">
        <v>1974</v>
      </c>
      <c r="AL46" s="1588">
        <v>1975</v>
      </c>
      <c r="AM46" s="1588">
        <v>1976</v>
      </c>
      <c r="AN46" s="1588">
        <v>1977</v>
      </c>
      <c r="AO46" s="1588">
        <v>1978</v>
      </c>
      <c r="AP46" s="1588">
        <v>1979</v>
      </c>
      <c r="AQ46" s="1588">
        <v>1980</v>
      </c>
      <c r="AR46" s="1588">
        <v>1981</v>
      </c>
      <c r="AS46" s="1588">
        <v>1982</v>
      </c>
      <c r="AT46" s="1588">
        <v>1983</v>
      </c>
      <c r="AU46" s="1588">
        <v>1984</v>
      </c>
      <c r="AV46" s="1588">
        <v>1985</v>
      </c>
      <c r="AW46" s="1588">
        <v>1986</v>
      </c>
      <c r="AX46" s="1588">
        <v>1987</v>
      </c>
      <c r="AY46" s="1588">
        <v>1988</v>
      </c>
      <c r="AZ46" s="1588">
        <v>1989</v>
      </c>
      <c r="BA46" s="1588">
        <v>1990</v>
      </c>
      <c r="BB46" s="1588">
        <v>1991</v>
      </c>
      <c r="BC46" s="1588">
        <v>1992</v>
      </c>
      <c r="BD46" s="1588">
        <v>1993</v>
      </c>
      <c r="BE46" s="1588">
        <v>1994</v>
      </c>
      <c r="BF46" s="1588">
        <v>1995</v>
      </c>
      <c r="BG46" s="1588">
        <v>1996</v>
      </c>
      <c r="BH46" s="1588">
        <v>1997</v>
      </c>
      <c r="BI46" s="1588">
        <v>1998</v>
      </c>
      <c r="BJ46" s="1588">
        <v>1999</v>
      </c>
      <c r="BK46" s="1589">
        <v>2000</v>
      </c>
    </row>
    <row r="47" spans="2:63" s="1581" customFormat="1">
      <c r="B47" s="1609" t="s">
        <v>154</v>
      </c>
      <c r="C47" s="1591"/>
      <c r="D47" s="1592"/>
      <c r="E47" s="1592"/>
      <c r="F47" s="1592"/>
      <c r="G47" s="1592"/>
      <c r="H47" s="1592"/>
      <c r="I47" s="1592">
        <v>6.4159231349407463E-4</v>
      </c>
      <c r="J47" s="1592">
        <v>1.2792825870442189E-3</v>
      </c>
      <c r="K47" s="1592">
        <v>1.9088893409345763E-3</v>
      </c>
      <c r="L47" s="1592">
        <v>2.5216891658544844E-3</v>
      </c>
      <c r="M47" s="1592">
        <v>3.1263182069194081E-3</v>
      </c>
      <c r="N47" s="1592">
        <v>3.8881017879692616E-3</v>
      </c>
      <c r="O47" s="1592">
        <v>4.7804305503409954E-3</v>
      </c>
      <c r="P47" s="1592">
        <v>5.6473566453777374E-3</v>
      </c>
      <c r="Q47" s="1592">
        <v>6.3079012085646259E-3</v>
      </c>
      <c r="R47" s="1592">
        <v>7.0558088908416663E-3</v>
      </c>
      <c r="S47" s="1592">
        <v>7.5238883609523065E-3</v>
      </c>
      <c r="T47" s="1592">
        <v>7.9886978840932703E-3</v>
      </c>
      <c r="U47" s="1592">
        <v>8.4322908489579285E-3</v>
      </c>
      <c r="V47" s="1592">
        <v>8.8425723237058832E-3</v>
      </c>
      <c r="W47" s="1592">
        <v>9.2275169087581467E-3</v>
      </c>
      <c r="X47" s="1592">
        <v>9.8129075781937039E-3</v>
      </c>
      <c r="Y47" s="1592">
        <v>1.0144706741442475E-2</v>
      </c>
      <c r="Z47" s="1592">
        <v>1.0566370706823746E-2</v>
      </c>
      <c r="AA47" s="1592">
        <v>1.1075111756757242E-2</v>
      </c>
      <c r="AB47" s="1592">
        <v>1.1460891820845467E-2</v>
      </c>
      <c r="AC47" s="1592">
        <v>1.1727725543663449E-2</v>
      </c>
      <c r="AD47" s="1592">
        <v>1.2191516872946969E-2</v>
      </c>
      <c r="AE47" s="1592">
        <v>1.2437562388186437E-2</v>
      </c>
      <c r="AF47" s="1592">
        <v>1.2778724388257534E-2</v>
      </c>
      <c r="AG47" s="1592">
        <v>1.3109977463932892E-2</v>
      </c>
      <c r="AH47" s="1592">
        <v>1.3434302037869827E-2</v>
      </c>
      <c r="AI47" s="1592">
        <v>1.3649662908709769E-2</v>
      </c>
      <c r="AJ47" s="1592">
        <v>1.3966809042750584E-2</v>
      </c>
      <c r="AK47" s="1592">
        <v>1.4169982734269452E-2</v>
      </c>
      <c r="AL47" s="1592">
        <v>1.4367345531235079E-2</v>
      </c>
      <c r="AM47" s="1592">
        <v>1.4565181926053498E-2</v>
      </c>
      <c r="AN47" s="1592">
        <v>1.4761352718122766E-2</v>
      </c>
      <c r="AO47" s="1592">
        <v>1.4942010980215295E-2</v>
      </c>
      <c r="AP47" s="1592">
        <v>1.511965210781442E-2</v>
      </c>
      <c r="AQ47" s="1592">
        <v>1.5281741338872199E-2</v>
      </c>
      <c r="AR47" s="1592">
        <v>1.5449051248959655E-2</v>
      </c>
      <c r="AS47" s="1592">
        <v>1.5601566817675964E-2</v>
      </c>
      <c r="AT47" s="1592">
        <v>1.5768668788003516E-2</v>
      </c>
      <c r="AU47" s="1592">
        <v>1.5694002136947948E-2</v>
      </c>
      <c r="AV47" s="1592">
        <v>1.5602894296454431E-2</v>
      </c>
      <c r="AW47" s="1592">
        <v>1.5535522885304236E-2</v>
      </c>
      <c r="AX47" s="1592">
        <v>1.5454785637062346E-2</v>
      </c>
      <c r="AY47" s="1592">
        <v>1.5391869609474225E-2</v>
      </c>
      <c r="AZ47" s="1592">
        <v>1.532177154148584E-2</v>
      </c>
      <c r="BA47" s="1592">
        <v>1.5263865252830421E-2</v>
      </c>
      <c r="BB47" s="1592">
        <v>1.5200693508739574E-2</v>
      </c>
      <c r="BC47" s="1592">
        <v>1.5150517790100159E-2</v>
      </c>
      <c r="BD47" s="1592">
        <v>1.5098566450202843E-2</v>
      </c>
      <c r="BE47" s="1592">
        <v>1.5065218566068801E-2</v>
      </c>
      <c r="BF47" s="1592">
        <v>1.5027341781055803E-2</v>
      </c>
      <c r="BG47" s="1592">
        <v>1.4743297163220538E-2</v>
      </c>
      <c r="BH47" s="1592">
        <v>1.4462164123226859E-2</v>
      </c>
      <c r="BI47" s="1592">
        <v>1.4175240135472757E-2</v>
      </c>
      <c r="BJ47" s="1592">
        <v>1.3903616527751081E-2</v>
      </c>
      <c r="BK47" s="1593">
        <v>1.3640291995965047E-2</v>
      </c>
    </row>
    <row r="48" spans="2:63" s="1581" customFormat="1">
      <c r="B48" s="1609" t="s">
        <v>155</v>
      </c>
      <c r="C48" s="1594"/>
      <c r="D48" s="1595"/>
      <c r="E48" s="1595"/>
      <c r="F48" s="1595"/>
      <c r="G48" s="1595"/>
      <c r="H48" s="1595"/>
      <c r="I48" s="1595">
        <v>6.4277694285542423E-4</v>
      </c>
      <c r="J48" s="1595">
        <v>1.2824453968744646E-3</v>
      </c>
      <c r="K48" s="1595">
        <v>1.9150153209856987E-3</v>
      </c>
      <c r="L48" s="1595">
        <v>2.5317799173640849E-3</v>
      </c>
      <c r="M48" s="1595">
        <v>3.1418136235662345E-3</v>
      </c>
      <c r="N48" s="1595">
        <v>3.9115053250652655E-3</v>
      </c>
      <c r="O48" s="1595">
        <v>4.8156273180916826E-3</v>
      </c>
      <c r="P48" s="1595">
        <v>5.6973783704506124E-3</v>
      </c>
      <c r="Q48" s="1595">
        <v>6.3749025528745317E-3</v>
      </c>
      <c r="R48" s="1595">
        <v>7.1440909030145612E-3</v>
      </c>
      <c r="S48" s="1595">
        <v>7.6323435300121338E-3</v>
      </c>
      <c r="T48" s="1595">
        <v>8.1200530316782801E-3</v>
      </c>
      <c r="U48" s="1595">
        <v>8.5891973458310095E-3</v>
      </c>
      <c r="V48" s="1595">
        <v>9.0275320198081738E-3</v>
      </c>
      <c r="W48" s="1595">
        <v>9.4431786152614616E-3</v>
      </c>
      <c r="X48" s="1595">
        <v>1.0073846508217179E-2</v>
      </c>
      <c r="Y48" s="1595">
        <v>1.0442810596453163E-2</v>
      </c>
      <c r="Z48" s="1595">
        <v>1.0910355748907495E-2</v>
      </c>
      <c r="AA48" s="1595">
        <v>1.1473549858429383E-2</v>
      </c>
      <c r="AB48" s="1595">
        <v>1.1910977668962026E-2</v>
      </c>
      <c r="AC48" s="1595">
        <v>1.2224256033850326E-2</v>
      </c>
      <c r="AD48" s="1595">
        <v>1.2748645225556169E-2</v>
      </c>
      <c r="AE48" s="1595">
        <v>1.3042838630075835E-2</v>
      </c>
      <c r="AF48" s="1595">
        <v>1.3437584462926429E-2</v>
      </c>
      <c r="AG48" s="1595">
        <v>1.3821117786319278E-2</v>
      </c>
      <c r="AH48" s="1595">
        <v>1.4199629121201634E-2</v>
      </c>
      <c r="AI48" s="1595">
        <v>1.4460757955778378E-2</v>
      </c>
      <c r="AJ48" s="1595">
        <v>1.4829219965689562E-2</v>
      </c>
      <c r="AK48" s="1595">
        <v>1.5077348435219606E-2</v>
      </c>
      <c r="AL48" s="1595">
        <v>1.5319394835202458E-2</v>
      </c>
      <c r="AM48" s="1595">
        <v>1.5558534227624076E-2</v>
      </c>
      <c r="AN48" s="1595">
        <v>1.5798962842214215E-2</v>
      </c>
      <c r="AO48" s="1595">
        <v>1.6021985780911279E-2</v>
      </c>
      <c r="AP48" s="1595">
        <v>1.6242956347773917E-2</v>
      </c>
      <c r="AQ48" s="1595">
        <v>1.6441194185108959E-2</v>
      </c>
      <c r="AR48" s="1595">
        <v>1.6650599413060886E-2</v>
      </c>
      <c r="AS48" s="1595">
        <v>1.6842831241739055E-2</v>
      </c>
      <c r="AT48" s="1595">
        <v>1.7047211356197127E-2</v>
      </c>
      <c r="AU48" s="1595">
        <v>1.6986908215090735E-2</v>
      </c>
      <c r="AV48" s="1595">
        <v>1.6909895655810588E-2</v>
      </c>
      <c r="AW48" s="1595">
        <v>1.6852392287990077E-2</v>
      </c>
      <c r="AX48" s="1595">
        <v>1.6779795744492912E-2</v>
      </c>
      <c r="AY48" s="1595">
        <v>1.6728367358842269E-2</v>
      </c>
      <c r="AZ48" s="1595">
        <v>1.6668914502148018E-2</v>
      </c>
      <c r="BA48" s="1595">
        <v>1.6615358801873713E-2</v>
      </c>
      <c r="BB48" s="1595">
        <v>1.6559936199812199E-2</v>
      </c>
      <c r="BC48" s="1595">
        <v>1.6515348992148824E-2</v>
      </c>
      <c r="BD48" s="1595">
        <v>1.6470081555709785E-2</v>
      </c>
      <c r="BE48" s="1595">
        <v>1.6443089432977436E-2</v>
      </c>
      <c r="BF48" s="1595">
        <v>1.6410500371263577E-2</v>
      </c>
      <c r="BG48" s="1595">
        <v>1.6109990312824889E-2</v>
      </c>
      <c r="BH48" s="1595">
        <v>1.5808452248598486E-2</v>
      </c>
      <c r="BI48" s="1595">
        <v>1.550253818373949E-2</v>
      </c>
      <c r="BJ48" s="1595">
        <v>1.5211395038475566E-2</v>
      </c>
      <c r="BK48" s="1596">
        <v>1.492923859360947E-2</v>
      </c>
    </row>
    <row r="49" spans="2:63" s="1581" customFormat="1">
      <c r="B49" s="1609" t="s">
        <v>156</v>
      </c>
      <c r="C49" s="1594"/>
      <c r="D49" s="1595"/>
      <c r="E49" s="1595"/>
      <c r="F49" s="1595"/>
      <c r="G49" s="1595"/>
      <c r="H49" s="1595"/>
      <c r="I49" s="1595">
        <v>6.4357405891800313E-4</v>
      </c>
      <c r="J49" s="1595">
        <v>1.2845774240049352E-3</v>
      </c>
      <c r="K49" s="1595">
        <v>1.9191523707820866E-3</v>
      </c>
      <c r="L49" s="1595">
        <v>2.5386060958594971E-3</v>
      </c>
      <c r="M49" s="1595">
        <v>3.1523151552979461E-3</v>
      </c>
      <c r="N49" s="1595">
        <v>3.9273931204108136E-3</v>
      </c>
      <c r="O49" s="1595">
        <v>4.8395643023139579E-3</v>
      </c>
      <c r="P49" s="1595">
        <v>5.7314586648589284E-3</v>
      </c>
      <c r="Q49" s="1595">
        <v>6.4206380135457498E-3</v>
      </c>
      <c r="R49" s="1595">
        <v>7.2044608069969148E-3</v>
      </c>
      <c r="S49" s="1595">
        <v>7.7066509690122981E-3</v>
      </c>
      <c r="T49" s="1595">
        <v>8.2102209560147785E-3</v>
      </c>
      <c r="U49" s="1595">
        <v>8.6971068120157667E-3</v>
      </c>
      <c r="V49" s="1595">
        <v>9.1549706985977058E-3</v>
      </c>
      <c r="W49" s="1595">
        <v>9.5920446315779766E-3</v>
      </c>
      <c r="X49" s="1595">
        <v>1.0254300379549063E-2</v>
      </c>
      <c r="Y49" s="1595">
        <v>1.0648195946275484E-2</v>
      </c>
      <c r="Z49" s="1595">
        <v>1.1148757561034834E-2</v>
      </c>
      <c r="AA49" s="1595">
        <v>1.1752143605016223E-2</v>
      </c>
      <c r="AB49" s="1595">
        <v>1.2226074840432713E-2</v>
      </c>
      <c r="AC49" s="1595">
        <v>1.2570555320469703E-2</v>
      </c>
      <c r="AD49" s="1595">
        <v>1.3139767596525489E-2</v>
      </c>
      <c r="AE49" s="1595">
        <v>1.3465618913616478E-2</v>
      </c>
      <c r="AF49" s="1595">
        <v>1.3898775034099158E-2</v>
      </c>
      <c r="AG49" s="1595">
        <v>1.4323662715574186E-2</v>
      </c>
      <c r="AH49" s="1595">
        <v>1.4741496774133785E-2</v>
      </c>
      <c r="AI49" s="1595">
        <v>1.5031752253096843E-2</v>
      </c>
      <c r="AJ49" s="1595">
        <v>1.5441219918274036E-2</v>
      </c>
      <c r="AK49" s="1595">
        <v>1.5720415056387212E-2</v>
      </c>
      <c r="AL49" s="1595">
        <v>1.5993753658498415E-2</v>
      </c>
      <c r="AM49" s="1595">
        <v>1.6267445138884416E-2</v>
      </c>
      <c r="AN49" s="1595">
        <v>1.6537950274515732E-2</v>
      </c>
      <c r="AO49" s="1595">
        <v>1.6792861009422316E-2</v>
      </c>
      <c r="AP49" s="1595">
        <v>1.704246592970541E-2</v>
      </c>
      <c r="AQ49" s="1595">
        <v>1.7276701620426722E-2</v>
      </c>
      <c r="AR49" s="1595">
        <v>1.7511144604962534E-2</v>
      </c>
      <c r="AS49" s="1595">
        <v>1.7734755243239069E-2</v>
      </c>
      <c r="AT49" s="1595">
        <v>1.7966136696714308E-2</v>
      </c>
      <c r="AU49" s="1595">
        <v>1.7921657616361195E-2</v>
      </c>
      <c r="AV49" s="1595">
        <v>1.7854500492819291E-2</v>
      </c>
      <c r="AW49" s="1595">
        <v>1.7803081431648719E-2</v>
      </c>
      <c r="AX49" s="1595">
        <v>1.7741554656195601E-2</v>
      </c>
      <c r="AY49" s="1595">
        <v>1.7695376304047286E-2</v>
      </c>
      <c r="AZ49" s="1595">
        <v>1.7645898328770566E-2</v>
      </c>
      <c r="BA49" s="1595">
        <v>1.7600228904316128E-2</v>
      </c>
      <c r="BB49" s="1595">
        <v>1.7549143376070237E-2</v>
      </c>
      <c r="BC49" s="1595">
        <v>1.7509051542921664E-2</v>
      </c>
      <c r="BD49" s="1595">
        <v>1.7468198415304181E-2</v>
      </c>
      <c r="BE49" s="1595">
        <v>1.7446598332485911E-2</v>
      </c>
      <c r="BF49" s="1595">
        <v>1.7422755808749961E-2</v>
      </c>
      <c r="BG49" s="1595">
        <v>1.710940467954352E-2</v>
      </c>
      <c r="BH49" s="1595">
        <v>1.6794553757136531E-2</v>
      </c>
      <c r="BI49" s="1595">
        <v>1.6473728626797982E-2</v>
      </c>
      <c r="BJ49" s="1595">
        <v>1.6169895655494339E-2</v>
      </c>
      <c r="BK49" s="1596">
        <v>1.5874004386185678E-2</v>
      </c>
    </row>
    <row r="50" spans="2:63" s="1581" customFormat="1" ht="15.75" thickBot="1">
      <c r="B50" s="1611" t="s">
        <v>157</v>
      </c>
      <c r="C50" s="1598"/>
      <c r="D50" s="1599"/>
      <c r="E50" s="1599"/>
      <c r="F50" s="1599"/>
      <c r="G50" s="1599"/>
      <c r="H50" s="1599"/>
      <c r="I50" s="1599">
        <v>6.4478092532542692E-4</v>
      </c>
      <c r="J50" s="1599">
        <v>1.2878112519747545E-3</v>
      </c>
      <c r="K50" s="1599">
        <v>1.9254389889183988E-3</v>
      </c>
      <c r="L50" s="1599">
        <v>2.548996909719322E-3</v>
      </c>
      <c r="M50" s="1599">
        <v>3.1683301731593176E-3</v>
      </c>
      <c r="N50" s="1599">
        <v>3.9516636168634798E-3</v>
      </c>
      <c r="O50" s="1599">
        <v>4.8761977216628324E-3</v>
      </c>
      <c r="P50" s="1599">
        <v>5.7837101129073589E-3</v>
      </c>
      <c r="Q50" s="1599">
        <v>6.4908939310172964E-3</v>
      </c>
      <c r="R50" s="1599">
        <v>7.2973658697572854E-3</v>
      </c>
      <c r="S50" s="1599">
        <v>7.821227775343961E-3</v>
      </c>
      <c r="T50" s="1599">
        <v>8.3495211175770596E-3</v>
      </c>
      <c r="U50" s="1599">
        <v>8.8641333171565802E-3</v>
      </c>
      <c r="V50" s="1599">
        <v>9.3525974798807227E-3</v>
      </c>
      <c r="W50" s="1599">
        <v>9.8233321127905952E-3</v>
      </c>
      <c r="X50" s="1599">
        <v>1.0535194084903205E-2</v>
      </c>
      <c r="Y50" s="1599">
        <v>1.0970282692763723E-2</v>
      </c>
      <c r="Z50" s="1599">
        <v>1.1521860701246951E-2</v>
      </c>
      <c r="AA50" s="1599">
        <v>1.2189494444968708E-2</v>
      </c>
      <c r="AB50" s="1599">
        <v>1.271922764760757E-2</v>
      </c>
      <c r="AC50" s="1599">
        <v>1.3115404472580547E-2</v>
      </c>
      <c r="AD50" s="1599">
        <v>1.3754582899798822E-2</v>
      </c>
      <c r="AE50" s="1599">
        <v>1.4134854584731153E-2</v>
      </c>
      <c r="AF50" s="1599">
        <v>1.4633242120589392E-2</v>
      </c>
      <c r="AG50" s="1599">
        <v>1.5116791489141424E-2</v>
      </c>
      <c r="AH50" s="1599">
        <v>1.559895854853937E-2</v>
      </c>
      <c r="AI50" s="1599">
        <v>1.5945250489590806E-2</v>
      </c>
      <c r="AJ50" s="1599">
        <v>1.6416093768364871E-2</v>
      </c>
      <c r="AK50" s="1599">
        <v>1.6749814110528012E-2</v>
      </c>
      <c r="AL50" s="1599">
        <v>1.7077539373380326E-2</v>
      </c>
      <c r="AM50" s="1599">
        <v>1.7401857873715471E-2</v>
      </c>
      <c r="AN50" s="1599">
        <v>1.7725244726962092E-2</v>
      </c>
      <c r="AO50" s="1599">
        <v>1.8034158544033688E-2</v>
      </c>
      <c r="AP50" s="1599">
        <v>1.833667681889755E-2</v>
      </c>
      <c r="AQ50" s="1599">
        <v>1.8618693824192057E-2</v>
      </c>
      <c r="AR50" s="1599">
        <v>1.8903237493540788E-2</v>
      </c>
      <c r="AS50" s="1599">
        <v>1.9178630733791356E-2</v>
      </c>
      <c r="AT50" s="1599">
        <v>1.9460758094349821E-2</v>
      </c>
      <c r="AU50" s="1599">
        <v>1.9439286014168822E-2</v>
      </c>
      <c r="AV50" s="1599">
        <v>1.9389482110575441E-2</v>
      </c>
      <c r="AW50" s="1599">
        <v>1.9355439541233185E-2</v>
      </c>
      <c r="AX50" s="1599">
        <v>1.9311236278074587E-2</v>
      </c>
      <c r="AY50" s="1599">
        <v>1.9278994758455976E-2</v>
      </c>
      <c r="AZ50" s="1599">
        <v>1.9243578149274562E-2</v>
      </c>
      <c r="BA50" s="1599">
        <v>1.9206307819756165E-2</v>
      </c>
      <c r="BB50" s="1599">
        <v>1.9169902272555071E-2</v>
      </c>
      <c r="BC50" s="1599">
        <v>1.9140809165129467E-2</v>
      </c>
      <c r="BD50" s="1599">
        <v>1.9112568263161756E-2</v>
      </c>
      <c r="BE50" s="1599">
        <v>1.9097094594307622E-2</v>
      </c>
      <c r="BF50" s="1599">
        <v>1.908454493464011E-2</v>
      </c>
      <c r="BG50" s="1599">
        <v>1.8750476433287887E-2</v>
      </c>
      <c r="BH50" s="1599">
        <v>1.8412225766305253E-2</v>
      </c>
      <c r="BI50" s="1599">
        <v>1.8076784123021696E-2</v>
      </c>
      <c r="BJ50" s="1599">
        <v>1.7750640343961743E-2</v>
      </c>
      <c r="BK50" s="1600">
        <v>1.7430190355807569E-2</v>
      </c>
    </row>
    <row r="51" spans="2:63">
      <c r="BB51" s="1614"/>
      <c r="BC51" s="1614"/>
      <c r="BD51" s="1614"/>
      <c r="BE51" s="1614"/>
      <c r="BF51" s="1614"/>
      <c r="BG51" s="1614"/>
      <c r="BH51" s="1614"/>
      <c r="BI51" s="1614"/>
      <c r="BJ51" s="1614"/>
      <c r="BK51" s="1614"/>
    </row>
    <row r="52" spans="2:63">
      <c r="BB52" s="1614"/>
      <c r="BC52" s="1614"/>
      <c r="BD52" s="1614"/>
      <c r="BE52" s="1614"/>
      <c r="BF52" s="1614"/>
      <c r="BG52" s="1614"/>
      <c r="BH52" s="1614"/>
      <c r="BI52" s="1614"/>
      <c r="BJ52" s="1614"/>
      <c r="BK52" s="1614"/>
    </row>
    <row r="53" spans="2:63" ht="15.75" thickBot="1">
      <c r="BB53" s="1614"/>
      <c r="BC53" s="1614"/>
      <c r="BD53" s="1614"/>
      <c r="BE53" s="1614"/>
      <c r="BF53" s="1614"/>
      <c r="BG53" s="1614"/>
      <c r="BH53" s="1614"/>
      <c r="BI53" s="1614"/>
      <c r="BJ53" s="1614"/>
      <c r="BK53" s="1614"/>
    </row>
    <row r="54" spans="2:63" s="1581" customFormat="1" ht="26.25" thickBot="1">
      <c r="B54" s="1586" t="s">
        <v>644</v>
      </c>
      <c r="C54" s="1587">
        <v>1940</v>
      </c>
      <c r="D54" s="1588">
        <v>1941</v>
      </c>
      <c r="E54" s="1588">
        <v>1942</v>
      </c>
      <c r="F54" s="1588">
        <v>1943</v>
      </c>
      <c r="G54" s="1588">
        <v>1944</v>
      </c>
      <c r="H54" s="1588">
        <v>1945</v>
      </c>
      <c r="I54" s="1588">
        <v>1946</v>
      </c>
      <c r="J54" s="1588">
        <v>1947</v>
      </c>
      <c r="K54" s="1588">
        <v>1948</v>
      </c>
      <c r="L54" s="1588">
        <v>1949</v>
      </c>
      <c r="M54" s="1588">
        <v>1950</v>
      </c>
      <c r="N54" s="1588">
        <v>1951</v>
      </c>
      <c r="O54" s="1588">
        <v>1952</v>
      </c>
      <c r="P54" s="1588">
        <v>1953</v>
      </c>
      <c r="Q54" s="1588">
        <v>1954</v>
      </c>
      <c r="R54" s="1588">
        <v>1955</v>
      </c>
      <c r="S54" s="1588">
        <v>1956</v>
      </c>
      <c r="T54" s="1588">
        <v>1957</v>
      </c>
      <c r="U54" s="1588">
        <v>1958</v>
      </c>
      <c r="V54" s="1588">
        <v>1959</v>
      </c>
      <c r="W54" s="1588">
        <v>1960</v>
      </c>
      <c r="X54" s="1588">
        <v>1961</v>
      </c>
      <c r="Y54" s="1588">
        <v>1962</v>
      </c>
      <c r="Z54" s="1588">
        <v>1963</v>
      </c>
      <c r="AA54" s="1588">
        <v>1964</v>
      </c>
      <c r="AB54" s="1588">
        <v>1965</v>
      </c>
      <c r="AC54" s="1588">
        <v>1966</v>
      </c>
      <c r="AD54" s="1588">
        <v>1967</v>
      </c>
      <c r="AE54" s="1588">
        <v>1968</v>
      </c>
      <c r="AF54" s="1588">
        <v>1969</v>
      </c>
      <c r="AG54" s="1588">
        <v>1970</v>
      </c>
      <c r="AH54" s="1588">
        <v>1971</v>
      </c>
      <c r="AI54" s="1588">
        <v>1972</v>
      </c>
      <c r="AJ54" s="1588">
        <v>1973</v>
      </c>
      <c r="AK54" s="1588">
        <v>1974</v>
      </c>
      <c r="AL54" s="1588">
        <v>1975</v>
      </c>
      <c r="AM54" s="1588">
        <v>1976</v>
      </c>
      <c r="AN54" s="1588">
        <v>1977</v>
      </c>
      <c r="AO54" s="1588">
        <v>1978</v>
      </c>
      <c r="AP54" s="1588">
        <v>1979</v>
      </c>
      <c r="AQ54" s="1588">
        <v>1980</v>
      </c>
      <c r="AR54" s="1588">
        <v>1981</v>
      </c>
      <c r="AS54" s="1588">
        <v>1982</v>
      </c>
      <c r="AT54" s="1588">
        <v>1983</v>
      </c>
      <c r="AU54" s="1588">
        <v>1984</v>
      </c>
      <c r="AV54" s="1588">
        <v>1985</v>
      </c>
      <c r="AW54" s="1588">
        <v>1986</v>
      </c>
      <c r="AX54" s="1588">
        <v>1987</v>
      </c>
      <c r="AY54" s="1588">
        <v>1988</v>
      </c>
      <c r="AZ54" s="1588">
        <v>1989</v>
      </c>
      <c r="BA54" s="1588">
        <v>1990</v>
      </c>
      <c r="BB54" s="1588">
        <v>1991</v>
      </c>
      <c r="BC54" s="1588">
        <v>1992</v>
      </c>
      <c r="BD54" s="1588">
        <v>1993</v>
      </c>
      <c r="BE54" s="1588">
        <v>1994</v>
      </c>
      <c r="BF54" s="1588">
        <v>1995</v>
      </c>
      <c r="BG54" s="1588">
        <v>1996</v>
      </c>
      <c r="BH54" s="1588">
        <v>1997</v>
      </c>
      <c r="BI54" s="1588">
        <v>1998</v>
      </c>
      <c r="BJ54" s="1588">
        <v>1999</v>
      </c>
      <c r="BK54" s="1589">
        <v>2000</v>
      </c>
    </row>
    <row r="55" spans="2:63" s="1581" customFormat="1">
      <c r="B55" s="1609" t="s">
        <v>154</v>
      </c>
      <c r="C55" s="1591">
        <v>0.6118816809563784</v>
      </c>
      <c r="D55" s="1592">
        <v>0.60757139608020094</v>
      </c>
      <c r="E55" s="1592">
        <v>0.591684817445705</v>
      </c>
      <c r="F55" s="1592">
        <v>0.58471136400927448</v>
      </c>
      <c r="G55" s="1592">
        <v>0.58180507043039298</v>
      </c>
      <c r="H55" s="1592">
        <v>0.58392203425436817</v>
      </c>
      <c r="I55" s="1592">
        <v>0.58468677590299212</v>
      </c>
      <c r="J55" s="1592">
        <v>0.58883128146051111</v>
      </c>
      <c r="K55" s="1592">
        <v>0.58954699592877724</v>
      </c>
      <c r="L55" s="1592">
        <v>0.58696388566135438</v>
      </c>
      <c r="M55" s="1592">
        <v>0.57824529410755621</v>
      </c>
      <c r="N55" s="1592">
        <v>0.57430278823701375</v>
      </c>
      <c r="O55" s="1592">
        <v>0.55995227683659121</v>
      </c>
      <c r="P55" s="1592">
        <v>0.54755998384418469</v>
      </c>
      <c r="Q55" s="1592">
        <v>0.54361636775024713</v>
      </c>
      <c r="R55" s="1592">
        <v>0.53897738373065818</v>
      </c>
      <c r="S55" s="1592">
        <v>0.53452370773587321</v>
      </c>
      <c r="T55" s="1592">
        <v>0.53496313500438197</v>
      </c>
      <c r="U55" s="1592">
        <v>0.53219673896181929</v>
      </c>
      <c r="V55" s="1592">
        <v>0.52663151050256374</v>
      </c>
      <c r="W55" s="1592">
        <v>0.52077525445759953</v>
      </c>
      <c r="X55" s="1592">
        <v>0.52225974661732522</v>
      </c>
      <c r="Y55" s="1592">
        <v>0.5181973862409458</v>
      </c>
      <c r="Z55" s="1592">
        <v>0.51317551773918435</v>
      </c>
      <c r="AA55" s="1592">
        <v>0.5101348361654493</v>
      </c>
      <c r="AB55" s="1592">
        <v>0.50638395318193086</v>
      </c>
      <c r="AC55" s="1592">
        <v>0.50311305450024835</v>
      </c>
      <c r="AD55" s="1592">
        <v>0.48866905399204585</v>
      </c>
      <c r="AE55" s="1592">
        <v>0.48567394559255755</v>
      </c>
      <c r="AF55" s="1592">
        <v>0.49453660914577069</v>
      </c>
      <c r="AG55" s="1592">
        <v>0.49061327210907152</v>
      </c>
      <c r="AH55" s="1592">
        <v>0.48727757263262433</v>
      </c>
      <c r="AI55" s="1592">
        <v>0.4850885209492331</v>
      </c>
      <c r="AJ55" s="1592">
        <v>0.47262361413410803</v>
      </c>
      <c r="AK55" s="1592">
        <v>0.47044313187242615</v>
      </c>
      <c r="AL55" s="1592">
        <v>0.46823601847205781</v>
      </c>
      <c r="AM55" s="1592">
        <v>0.46503389648284543</v>
      </c>
      <c r="AN55" s="1592">
        <v>0.46317055780636385</v>
      </c>
      <c r="AO55" s="1592">
        <v>0.46099143463947867</v>
      </c>
      <c r="AP55" s="1592">
        <v>0.45786385854093575</v>
      </c>
      <c r="AQ55" s="1592">
        <v>0.45535449097712788</v>
      </c>
      <c r="AR55" s="1592">
        <v>0.45322383499392049</v>
      </c>
      <c r="AS55" s="1592">
        <v>0.44970511040306765</v>
      </c>
      <c r="AT55" s="1592">
        <v>0.44750811633856152</v>
      </c>
      <c r="AU55" s="1592">
        <v>0.44489973117875264</v>
      </c>
      <c r="AV55" s="1592">
        <v>0.44236081386642584</v>
      </c>
      <c r="AW55" s="1592">
        <v>0.43909165669735034</v>
      </c>
      <c r="AX55" s="1592">
        <v>0.43650995050347868</v>
      </c>
      <c r="AY55" s="1592">
        <v>0.43421378056808319</v>
      </c>
      <c r="AZ55" s="1592">
        <v>0.43061719775176632</v>
      </c>
      <c r="BA55" s="1592">
        <v>0.428253845994711</v>
      </c>
      <c r="BB55" s="1592">
        <v>0.42561838070158337</v>
      </c>
      <c r="BC55" s="1592">
        <v>0.42226256041874793</v>
      </c>
      <c r="BD55" s="1592">
        <v>0.41959594830087416</v>
      </c>
      <c r="BE55" s="1592">
        <v>0.41719051033541465</v>
      </c>
      <c r="BF55" s="1592">
        <v>0.41347515775868882</v>
      </c>
      <c r="BG55" s="1592">
        <v>0.41095691746434404</v>
      </c>
      <c r="BH55" s="1592">
        <v>0.40833355654484549</v>
      </c>
      <c r="BI55" s="1592">
        <v>0.40539485181302853</v>
      </c>
      <c r="BJ55" s="1592">
        <v>0.4017519168137107</v>
      </c>
      <c r="BK55" s="1593">
        <v>0.39904799229080384</v>
      </c>
    </row>
    <row r="56" spans="2:63" s="1581" customFormat="1">
      <c r="B56" s="1609" t="s">
        <v>155</v>
      </c>
      <c r="C56" s="1594">
        <v>0.61193878333109608</v>
      </c>
      <c r="D56" s="1595">
        <v>0.60769753764342704</v>
      </c>
      <c r="E56" s="1595">
        <v>0.59190689809908315</v>
      </c>
      <c r="F56" s="1595">
        <v>0.58505764484057587</v>
      </c>
      <c r="G56" s="1595">
        <v>0.58233216890394879</v>
      </c>
      <c r="H56" s="1595">
        <v>0.58468819725362053</v>
      </c>
      <c r="I56" s="1595">
        <v>0.58575191889031486</v>
      </c>
      <c r="J56" s="1595">
        <v>0.59026879888979411</v>
      </c>
      <c r="K56" s="1595">
        <v>0.59141618286679198</v>
      </c>
      <c r="L56" s="1595">
        <v>0.58928502759526846</v>
      </c>
      <c r="M56" s="1595">
        <v>0.58107876055437269</v>
      </c>
      <c r="N56" s="1595">
        <v>0.57772239289715654</v>
      </c>
      <c r="O56" s="1595">
        <v>0.56403776903909442</v>
      </c>
      <c r="P56" s="1595">
        <v>0.55237597127055682</v>
      </c>
      <c r="Q56" s="1595">
        <v>0.54936010022454329</v>
      </c>
      <c r="R56" s="1595">
        <v>0.54569747270889912</v>
      </c>
      <c r="S56" s="1595">
        <v>0.54221155842676394</v>
      </c>
      <c r="T56" s="1595">
        <v>0.54374870756187788</v>
      </c>
      <c r="U56" s="1595">
        <v>0.54209362438231878</v>
      </c>
      <c r="V56" s="1595">
        <v>0.53764526458060569</v>
      </c>
      <c r="W56" s="1595">
        <v>0.53294659818869838</v>
      </c>
      <c r="X56" s="1595">
        <v>0.53683797824457402</v>
      </c>
      <c r="Y56" s="1595">
        <v>0.53376532938631094</v>
      </c>
      <c r="Z56" s="1595">
        <v>0.52948916956877556</v>
      </c>
      <c r="AA56" s="1595">
        <v>0.52654633908492909</v>
      </c>
      <c r="AB56" s="1595">
        <v>0.52255124476101555</v>
      </c>
      <c r="AC56" s="1595">
        <v>0.52050931618047513</v>
      </c>
      <c r="AD56" s="1595">
        <v>0.50620110203955671</v>
      </c>
      <c r="AE56" s="1595">
        <v>0.50321746969902281</v>
      </c>
      <c r="AF56" s="1595">
        <v>0.51157359514476564</v>
      </c>
      <c r="AG56" s="1595">
        <v>0.50846447418808138</v>
      </c>
      <c r="AH56" s="1595">
        <v>0.50423002940509443</v>
      </c>
      <c r="AI56" s="1595">
        <v>0.50209689665514379</v>
      </c>
      <c r="AJ56" s="1595">
        <v>0.49053736361285549</v>
      </c>
      <c r="AK56" s="1595">
        <v>0.48732099885554886</v>
      </c>
      <c r="AL56" s="1595">
        <v>0.48515189139288756</v>
      </c>
      <c r="AM56" s="1595">
        <v>0.48302926458663814</v>
      </c>
      <c r="AN56" s="1595">
        <v>0.48005753967417431</v>
      </c>
      <c r="AO56" s="1595">
        <v>0.4779314085618166</v>
      </c>
      <c r="AP56" s="1595">
        <v>0.47575804043372732</v>
      </c>
      <c r="AQ56" s="1595">
        <v>0.47230599865161133</v>
      </c>
      <c r="AR56" s="1595">
        <v>0.47002307514329095</v>
      </c>
      <c r="AS56" s="1595">
        <v>0.46756324883577211</v>
      </c>
      <c r="AT56" s="1595">
        <v>0.46429048865728967</v>
      </c>
      <c r="AU56" s="1595">
        <v>0.46174779075376288</v>
      </c>
      <c r="AV56" s="1595">
        <v>0.45915823603914058</v>
      </c>
      <c r="AW56" s="1595">
        <v>0.45680797682066965</v>
      </c>
      <c r="AX56" s="1595">
        <v>0.45315593070049426</v>
      </c>
      <c r="AY56" s="1595">
        <v>0.45087730879937005</v>
      </c>
      <c r="AZ56" s="1595">
        <v>0.44820645163650458</v>
      </c>
      <c r="BA56" s="1595">
        <v>0.44488520222348416</v>
      </c>
      <c r="BB56" s="1595">
        <v>0.44218487150824354</v>
      </c>
      <c r="BC56" s="1595">
        <v>0.43983001549660383</v>
      </c>
      <c r="BD56" s="1595">
        <v>0.43610983438909967</v>
      </c>
      <c r="BE56" s="1595">
        <v>0.43363940099846565</v>
      </c>
      <c r="BF56" s="1595">
        <v>0.43085526332443658</v>
      </c>
      <c r="BG56" s="1595">
        <v>0.42732593000106972</v>
      </c>
      <c r="BH56" s="1595">
        <v>0.42460323217989132</v>
      </c>
      <c r="BI56" s="1595">
        <v>0.42163347000864065</v>
      </c>
      <c r="BJ56" s="1595">
        <v>0.41793102717158642</v>
      </c>
      <c r="BK56" s="1596">
        <v>0.41521998534750143</v>
      </c>
    </row>
    <row r="57" spans="2:63" s="1581" customFormat="1">
      <c r="B57" s="1609" t="s">
        <v>156</v>
      </c>
      <c r="C57" s="1594">
        <v>0.61197691260322074</v>
      </c>
      <c r="D57" s="1595">
        <v>0.60778184537754443</v>
      </c>
      <c r="E57" s="1595">
        <v>0.59205548480716919</v>
      </c>
      <c r="F57" s="1595">
        <v>0.58528958290940825</v>
      </c>
      <c r="G57" s="1595">
        <v>0.58268570343674542</v>
      </c>
      <c r="H57" s="1595">
        <v>0.58520286445703706</v>
      </c>
      <c r="I57" s="1595">
        <v>0.58646863469345001</v>
      </c>
      <c r="J57" s="1595">
        <v>0.59123781894608873</v>
      </c>
      <c r="K57" s="1595">
        <v>0.59267849834559061</v>
      </c>
      <c r="L57" s="1595">
        <v>0.59085523068064072</v>
      </c>
      <c r="M57" s="1595">
        <v>0.58299905340484681</v>
      </c>
      <c r="N57" s="1595">
        <v>0.58004383596707521</v>
      </c>
      <c r="O57" s="1595">
        <v>0.56681627310755145</v>
      </c>
      <c r="P57" s="1595">
        <v>0.55565715098033752</v>
      </c>
      <c r="Q57" s="1595">
        <v>0.55328080141926672</v>
      </c>
      <c r="R57" s="1595">
        <v>0.55029287234223423</v>
      </c>
      <c r="S57" s="1595">
        <v>0.54747884537313929</v>
      </c>
      <c r="T57" s="1595">
        <v>0.54977950921816743</v>
      </c>
      <c r="U57" s="1595">
        <v>0.54890001955333767</v>
      </c>
      <c r="V57" s="1595">
        <v>0.54523382737453574</v>
      </c>
      <c r="W57" s="1595">
        <v>0.54134817992448903</v>
      </c>
      <c r="X57" s="1595">
        <v>0.54622008472353833</v>
      </c>
      <c r="Y57" s="1595">
        <v>0.54374349643888542</v>
      </c>
      <c r="Z57" s="1595">
        <v>0.54020100105203861</v>
      </c>
      <c r="AA57" s="1595">
        <v>0.53797387831622845</v>
      </c>
      <c r="AB57" s="1595">
        <v>0.53468578737414185</v>
      </c>
      <c r="AC57" s="1595">
        <v>0.53185978916480081</v>
      </c>
      <c r="AD57" s="1595">
        <v>0.51879855442419154</v>
      </c>
      <c r="AE57" s="1595">
        <v>0.51580217228289493</v>
      </c>
      <c r="AF57" s="1595">
        <v>0.52335756862869642</v>
      </c>
      <c r="AG57" s="1595">
        <v>0.52046270271612216</v>
      </c>
      <c r="AH57" s="1595">
        <v>0.51641349937710923</v>
      </c>
      <c r="AI57" s="1595">
        <v>0.51430479424718001</v>
      </c>
      <c r="AJ57" s="1595">
        <v>0.5025829311576715</v>
      </c>
      <c r="AK57" s="1595">
        <v>0.49936255411137326</v>
      </c>
      <c r="AL57" s="1595">
        <v>0.49725431689137617</v>
      </c>
      <c r="AM57" s="1595">
        <v>0.495117088082489</v>
      </c>
      <c r="AN57" s="1595">
        <v>0.49215444432251654</v>
      </c>
      <c r="AO57" s="1595">
        <v>0.49004941640208688</v>
      </c>
      <c r="AP57" s="1595">
        <v>0.48791292377491713</v>
      </c>
      <c r="AQ57" s="1595">
        <v>0.4843516065249876</v>
      </c>
      <c r="AR57" s="1595">
        <v>0.48218478016253663</v>
      </c>
      <c r="AS57" s="1595">
        <v>0.47962736218265173</v>
      </c>
      <c r="AT57" s="1595">
        <v>0.4763507595123524</v>
      </c>
      <c r="AU57" s="1595">
        <v>0.47374712433606708</v>
      </c>
      <c r="AV57" s="1595">
        <v>0.47119832267029976</v>
      </c>
      <c r="AW57" s="1595">
        <v>0.46779490094879339</v>
      </c>
      <c r="AX57" s="1595">
        <v>0.46513656239700935</v>
      </c>
      <c r="AY57" s="1595">
        <v>0.46284790754524913</v>
      </c>
      <c r="AZ57" s="1595">
        <v>0.45916390472434271</v>
      </c>
      <c r="BA57" s="1595">
        <v>0.45674292486535045</v>
      </c>
      <c r="BB57" s="1595">
        <v>0.45410099572664003</v>
      </c>
      <c r="BC57" s="1595">
        <v>0.4516508807891611</v>
      </c>
      <c r="BD57" s="1595">
        <v>0.44793378818792751</v>
      </c>
      <c r="BE57" s="1595">
        <v>0.44539737376128813</v>
      </c>
      <c r="BF57" s="1595">
        <v>0.44265993345063726</v>
      </c>
      <c r="BG57" s="1595">
        <v>0.43907693452043689</v>
      </c>
      <c r="BH57" s="1595">
        <v>0.43633295833242142</v>
      </c>
      <c r="BI57" s="1595">
        <v>0.43338596812702546</v>
      </c>
      <c r="BJ57" s="1595">
        <v>0.42959678278054075</v>
      </c>
      <c r="BK57" s="1596">
        <v>0.42677947193187543</v>
      </c>
    </row>
    <row r="58" spans="2:63" s="1581" customFormat="1" ht="15.75" thickBot="1">
      <c r="B58" s="1611" t="s">
        <v>157</v>
      </c>
      <c r="C58" s="1598">
        <v>0.61203419827522987</v>
      </c>
      <c r="D58" s="1599">
        <v>0.60790862826836234</v>
      </c>
      <c r="E58" s="1599">
        <v>0.59227916862694296</v>
      </c>
      <c r="F58" s="1599">
        <v>0.58563912761860248</v>
      </c>
      <c r="G58" s="1599">
        <v>0.58321923706290235</v>
      </c>
      <c r="H58" s="1599">
        <v>0.5859807674415114</v>
      </c>
      <c r="I58" s="1599">
        <v>0.58755377181096613</v>
      </c>
      <c r="J58" s="1599">
        <v>0.59270761457700749</v>
      </c>
      <c r="K58" s="1599">
        <v>0.59459669990789377</v>
      </c>
      <c r="L58" s="1599">
        <v>0.59324539495676831</v>
      </c>
      <c r="M58" s="1599">
        <v>0.58592753327664948</v>
      </c>
      <c r="N58" s="1599">
        <v>0.58359011627645851</v>
      </c>
      <c r="O58" s="1599">
        <v>0.57106852576214895</v>
      </c>
      <c r="P58" s="1599">
        <v>0.56068781148723446</v>
      </c>
      <c r="Q58" s="1599">
        <v>0.55930353422931534</v>
      </c>
      <c r="R58" s="1599">
        <v>0.55736487118901923</v>
      </c>
      <c r="S58" s="1599">
        <v>0.55560062866251991</v>
      </c>
      <c r="T58" s="1599">
        <v>0.55909647698971299</v>
      </c>
      <c r="U58" s="1599">
        <v>0.55943522501970167</v>
      </c>
      <c r="V58" s="1599">
        <v>0.55700186556963915</v>
      </c>
      <c r="W58" s="1599">
        <v>0.55440139869096461</v>
      </c>
      <c r="X58" s="1599">
        <v>0.56094181903350915</v>
      </c>
      <c r="Y58" s="1599">
        <v>0.55935561843907344</v>
      </c>
      <c r="Z58" s="1599">
        <v>0.55680231311415618</v>
      </c>
      <c r="AA58" s="1599">
        <v>0.5557694260881173</v>
      </c>
      <c r="AB58" s="1599">
        <v>0.55326104476581894</v>
      </c>
      <c r="AC58" s="1599">
        <v>0.55071010550501487</v>
      </c>
      <c r="AD58" s="1599">
        <v>0.53793702621101347</v>
      </c>
      <c r="AE58" s="1599">
        <v>0.53602249276252478</v>
      </c>
      <c r="AF58" s="1599">
        <v>0.54192211152631176</v>
      </c>
      <c r="AG58" s="1599">
        <v>0.53866118102074134</v>
      </c>
      <c r="AH58" s="1599">
        <v>0.53594042176538892</v>
      </c>
      <c r="AI58" s="1599">
        <v>0.53278292435513286</v>
      </c>
      <c r="AJ58" s="1599">
        <v>0.52095055847176364</v>
      </c>
      <c r="AK58" s="1599">
        <v>0.51885684164245749</v>
      </c>
      <c r="AL58" s="1599">
        <v>0.51566320110330355</v>
      </c>
      <c r="AM58" s="1599">
        <v>0.51361323928253078</v>
      </c>
      <c r="AN58" s="1599">
        <v>0.51164030303765373</v>
      </c>
      <c r="AO58" s="1599">
        <v>0.50844095603981276</v>
      </c>
      <c r="AP58" s="1599">
        <v>0.50635007143375521</v>
      </c>
      <c r="AQ58" s="1599">
        <v>0.50391632368173722</v>
      </c>
      <c r="AR58" s="1599">
        <v>0.50058504725350617</v>
      </c>
      <c r="AS58" s="1599">
        <v>0.49810522234520038</v>
      </c>
      <c r="AT58" s="1599">
        <v>0.49583349860371356</v>
      </c>
      <c r="AU58" s="1599">
        <v>0.49209963444247184</v>
      </c>
      <c r="AV58" s="1599">
        <v>0.48950445208230736</v>
      </c>
      <c r="AW58" s="1599">
        <v>0.48711434259910613</v>
      </c>
      <c r="AX58" s="1599">
        <v>0.48350505805334976</v>
      </c>
      <c r="AY58" s="1599">
        <v>0.48110190535149383</v>
      </c>
      <c r="AZ58" s="1599">
        <v>0.47848628652181502</v>
      </c>
      <c r="BA58" s="1599">
        <v>0.47498620118030777</v>
      </c>
      <c r="BB58" s="1599">
        <v>0.47232478156456448</v>
      </c>
      <c r="BC58" s="1599">
        <v>0.46982984064892769</v>
      </c>
      <c r="BD58" s="1599">
        <v>0.46710828696519807</v>
      </c>
      <c r="BE58" s="1599">
        <v>0.4635239167383694</v>
      </c>
      <c r="BF58" s="1599">
        <v>0.46075410438796349</v>
      </c>
      <c r="BG58" s="1599">
        <v>0.45813120221414899</v>
      </c>
      <c r="BH58" s="1599">
        <v>0.45425896432739643</v>
      </c>
      <c r="BI58" s="1599">
        <v>0.45125285976944679</v>
      </c>
      <c r="BJ58" s="1599">
        <v>0.44842005541162738</v>
      </c>
      <c r="BK58" s="1600">
        <v>0.44455701682752963</v>
      </c>
    </row>
    <row r="59" spans="2:63" ht="15.75" thickBot="1">
      <c r="B59" s="1612"/>
      <c r="C59" s="1613"/>
      <c r="D59" s="1613"/>
      <c r="E59" s="1613"/>
      <c r="F59" s="1613"/>
      <c r="G59" s="1613"/>
      <c r="H59" s="1613"/>
      <c r="I59" s="1613"/>
      <c r="J59" s="1613"/>
      <c r="K59" s="1613"/>
      <c r="L59" s="1613"/>
      <c r="M59" s="1613"/>
      <c r="N59" s="1613"/>
      <c r="O59" s="1613"/>
      <c r="P59" s="1613"/>
      <c r="Q59" s="1613"/>
      <c r="R59" s="1613"/>
      <c r="S59" s="1613"/>
      <c r="T59" s="1613"/>
      <c r="U59" s="1613"/>
      <c r="V59" s="1613"/>
      <c r="W59" s="1613"/>
      <c r="X59" s="1613"/>
      <c r="Y59" s="1613"/>
      <c r="Z59" s="1613"/>
      <c r="AA59" s="1613"/>
      <c r="AB59" s="1613"/>
      <c r="AC59" s="1613"/>
      <c r="AD59" s="1613"/>
      <c r="AE59" s="1613"/>
      <c r="AF59" s="1613"/>
      <c r="AG59" s="1613"/>
      <c r="AH59" s="1613"/>
      <c r="AI59" s="1613"/>
      <c r="AJ59" s="1613"/>
      <c r="AK59" s="1613"/>
      <c r="AL59" s="1613"/>
      <c r="AM59" s="1613"/>
      <c r="AN59" s="1613"/>
      <c r="AO59" s="1613"/>
      <c r="AP59" s="1613"/>
      <c r="AQ59" s="1613"/>
      <c r="AR59" s="1613"/>
      <c r="AS59" s="1613"/>
      <c r="AT59" s="1613"/>
      <c r="AU59" s="1613"/>
      <c r="AV59" s="1613"/>
      <c r="AW59" s="1613"/>
      <c r="AX59" s="1613"/>
      <c r="AY59" s="1613"/>
      <c r="AZ59" s="1613"/>
      <c r="BA59" s="1613"/>
      <c r="BB59" s="1613"/>
      <c r="BC59" s="1613"/>
      <c r="BD59" s="1613"/>
      <c r="BE59" s="1613"/>
      <c r="BF59" s="1613"/>
      <c r="BG59" s="1613"/>
      <c r="BH59" s="1613"/>
      <c r="BI59" s="1613"/>
      <c r="BJ59" s="1613"/>
      <c r="BK59" s="1613"/>
    </row>
    <row r="60" spans="2:63" s="1581" customFormat="1" ht="26.25" thickBot="1">
      <c r="B60" s="1586" t="s">
        <v>645</v>
      </c>
      <c r="C60" s="1587">
        <v>1940</v>
      </c>
      <c r="D60" s="1588">
        <v>1941</v>
      </c>
      <c r="E60" s="1588">
        <v>1942</v>
      </c>
      <c r="F60" s="1588">
        <v>1943</v>
      </c>
      <c r="G60" s="1588">
        <v>1944</v>
      </c>
      <c r="H60" s="1588">
        <v>1945</v>
      </c>
      <c r="I60" s="1588">
        <v>1946</v>
      </c>
      <c r="J60" s="1588">
        <v>1947</v>
      </c>
      <c r="K60" s="1588">
        <v>1948</v>
      </c>
      <c r="L60" s="1588">
        <v>1949</v>
      </c>
      <c r="M60" s="1588">
        <v>1950</v>
      </c>
      <c r="N60" s="1588">
        <v>1951</v>
      </c>
      <c r="O60" s="1588">
        <v>1952</v>
      </c>
      <c r="P60" s="1588">
        <v>1953</v>
      </c>
      <c r="Q60" s="1588">
        <v>1954</v>
      </c>
      <c r="R60" s="1588">
        <v>1955</v>
      </c>
      <c r="S60" s="1588">
        <v>1956</v>
      </c>
      <c r="T60" s="1588">
        <v>1957</v>
      </c>
      <c r="U60" s="1588">
        <v>1958</v>
      </c>
      <c r="V60" s="1588">
        <v>1959</v>
      </c>
      <c r="W60" s="1588">
        <v>1960</v>
      </c>
      <c r="X60" s="1588">
        <v>1961</v>
      </c>
      <c r="Y60" s="1588">
        <v>1962</v>
      </c>
      <c r="Z60" s="1588">
        <v>1963</v>
      </c>
      <c r="AA60" s="1588">
        <v>1964</v>
      </c>
      <c r="AB60" s="1588">
        <v>1965</v>
      </c>
      <c r="AC60" s="1588">
        <v>1966</v>
      </c>
      <c r="AD60" s="1588">
        <v>1967</v>
      </c>
      <c r="AE60" s="1588">
        <v>1968</v>
      </c>
      <c r="AF60" s="1588">
        <v>1969</v>
      </c>
      <c r="AG60" s="1588">
        <v>1970</v>
      </c>
      <c r="AH60" s="1588">
        <v>1971</v>
      </c>
      <c r="AI60" s="1588">
        <v>1972</v>
      </c>
      <c r="AJ60" s="1588">
        <v>1973</v>
      </c>
      <c r="AK60" s="1588">
        <v>1974</v>
      </c>
      <c r="AL60" s="1588">
        <v>1975</v>
      </c>
      <c r="AM60" s="1588">
        <v>1976</v>
      </c>
      <c r="AN60" s="1588">
        <v>1977</v>
      </c>
      <c r="AO60" s="1588">
        <v>1978</v>
      </c>
      <c r="AP60" s="1588">
        <v>1979</v>
      </c>
      <c r="AQ60" s="1588">
        <v>1980</v>
      </c>
      <c r="AR60" s="1588">
        <v>1981</v>
      </c>
      <c r="AS60" s="1588">
        <v>1982</v>
      </c>
      <c r="AT60" s="1588">
        <v>1983</v>
      </c>
      <c r="AU60" s="1588">
        <v>1984</v>
      </c>
      <c r="AV60" s="1588">
        <v>1985</v>
      </c>
      <c r="AW60" s="1588">
        <v>1986</v>
      </c>
      <c r="AX60" s="1588">
        <v>1987</v>
      </c>
      <c r="AY60" s="1588">
        <v>1988</v>
      </c>
      <c r="AZ60" s="1588">
        <v>1989</v>
      </c>
      <c r="BA60" s="1588">
        <v>1990</v>
      </c>
      <c r="BB60" s="1588">
        <v>1991</v>
      </c>
      <c r="BC60" s="1588">
        <v>1992</v>
      </c>
      <c r="BD60" s="1588">
        <v>1993</v>
      </c>
      <c r="BE60" s="1588">
        <v>1994</v>
      </c>
      <c r="BF60" s="1588">
        <v>1995</v>
      </c>
      <c r="BG60" s="1588">
        <v>1996</v>
      </c>
      <c r="BH60" s="1588">
        <v>1997</v>
      </c>
      <c r="BI60" s="1588">
        <v>1998</v>
      </c>
      <c r="BJ60" s="1588">
        <v>1999</v>
      </c>
      <c r="BK60" s="1589">
        <v>2000</v>
      </c>
    </row>
    <row r="61" spans="2:63" s="1581" customFormat="1">
      <c r="B61" s="1609" t="s">
        <v>154</v>
      </c>
      <c r="C61" s="1591"/>
      <c r="D61" s="1592"/>
      <c r="E61" s="1592"/>
      <c r="F61" s="1592"/>
      <c r="G61" s="1592"/>
      <c r="H61" s="1592"/>
      <c r="I61" s="1592">
        <v>6.4159231349407463E-4</v>
      </c>
      <c r="J61" s="1592">
        <v>1.2792825870442189E-3</v>
      </c>
      <c r="K61" s="1592">
        <v>1.9088893409345763E-3</v>
      </c>
      <c r="L61" s="1592">
        <v>2.5216891658544844E-3</v>
      </c>
      <c r="M61" s="1592">
        <v>3.1263182069194081E-3</v>
      </c>
      <c r="N61" s="1592">
        <v>3.8881017879692616E-3</v>
      </c>
      <c r="O61" s="1592">
        <v>4.7804305503409954E-3</v>
      </c>
      <c r="P61" s="1592">
        <v>5.6473566453777374E-3</v>
      </c>
      <c r="Q61" s="1592">
        <v>6.3079012085646259E-3</v>
      </c>
      <c r="R61" s="1592">
        <v>7.0558088908416663E-3</v>
      </c>
      <c r="S61" s="1592">
        <v>7.5238883609523065E-3</v>
      </c>
      <c r="T61" s="1592">
        <v>7.9788622833211233E-3</v>
      </c>
      <c r="U61" s="1592">
        <v>8.4138580856105306E-3</v>
      </c>
      <c r="V61" s="1592">
        <v>8.8121906874277529E-3</v>
      </c>
      <c r="W61" s="1592">
        <v>9.1807951362630567E-3</v>
      </c>
      <c r="X61" s="1592">
        <v>9.7433172994945434E-3</v>
      </c>
      <c r="Y61" s="1592">
        <v>1.0055102965032902E-2</v>
      </c>
      <c r="Z61" s="1592">
        <v>1.0446362268125297E-2</v>
      </c>
      <c r="AA61" s="1592">
        <v>1.0916038797117077E-2</v>
      </c>
      <c r="AB61" s="1592">
        <v>1.1264967614227545E-2</v>
      </c>
      <c r="AC61" s="1592">
        <v>1.1503077356743684E-2</v>
      </c>
      <c r="AD61" s="1592">
        <v>1.1920215961135754E-2</v>
      </c>
      <c r="AE61" s="1592">
        <v>1.2128632356271315E-2</v>
      </c>
      <c r="AF61" s="1592">
        <v>1.2421923244854242E-2</v>
      </c>
      <c r="AG61" s="1592">
        <v>1.2701265464654452E-2</v>
      </c>
      <c r="AH61" s="1592">
        <v>1.2974432685737603E-2</v>
      </c>
      <c r="AI61" s="1592">
        <v>1.3142672224935346E-2</v>
      </c>
      <c r="AJ61" s="1592">
        <v>1.3399269180323838E-2</v>
      </c>
      <c r="AK61" s="1592">
        <v>1.3552414436657599E-2</v>
      </c>
      <c r="AL61" s="1592">
        <v>1.3697867331048883E-2</v>
      </c>
      <c r="AM61" s="1592">
        <v>1.3837839364243456E-2</v>
      </c>
      <c r="AN61" s="1592">
        <v>1.3978311161255558E-2</v>
      </c>
      <c r="AO61" s="1592">
        <v>1.4101485358550814E-2</v>
      </c>
      <c r="AP61" s="1592">
        <v>1.4218713581397856E-2</v>
      </c>
      <c r="AQ61" s="1592">
        <v>1.432138183463315E-2</v>
      </c>
      <c r="AR61" s="1592">
        <v>1.4426809345848052E-2</v>
      </c>
      <c r="AS61" s="1592">
        <v>1.451501872786533E-2</v>
      </c>
      <c r="AT61" s="1592">
        <v>1.4615503055187738E-2</v>
      </c>
      <c r="AU61" s="1592">
        <v>1.4476230447064231E-2</v>
      </c>
      <c r="AV61" s="1592">
        <v>1.4325313884122635E-2</v>
      </c>
      <c r="AW61" s="1592">
        <v>1.4187644493984452E-2</v>
      </c>
      <c r="AX61" s="1592">
        <v>1.4042333242694459E-2</v>
      </c>
      <c r="AY61" s="1592">
        <v>1.3911729675925726E-2</v>
      </c>
      <c r="AZ61" s="1592">
        <v>1.3771730896194901E-2</v>
      </c>
      <c r="BA61" s="1592">
        <v>1.3646962344570877E-2</v>
      </c>
      <c r="BB61" s="1592">
        <v>1.3511975826167677E-2</v>
      </c>
      <c r="BC61" s="1592">
        <v>1.3389963796486834E-2</v>
      </c>
      <c r="BD61" s="1592">
        <v>1.3266708226094515E-2</v>
      </c>
      <c r="BE61" s="1592">
        <v>1.3160855274498643E-2</v>
      </c>
      <c r="BF61" s="1592">
        <v>1.3049065141673285E-2</v>
      </c>
      <c r="BG61" s="1592">
        <v>1.2732023274049129E-2</v>
      </c>
      <c r="BH61" s="1592">
        <v>1.2413948563004516E-2</v>
      </c>
      <c r="BI61" s="1592">
        <v>1.2096708582013437E-2</v>
      </c>
      <c r="BJ61" s="1592">
        <v>1.1797640149138169E-2</v>
      </c>
      <c r="BK61" s="1593">
        <v>1.1506060660693478E-2</v>
      </c>
    </row>
    <row r="62" spans="2:63" s="1581" customFormat="1">
      <c r="B62" s="1609" t="s">
        <v>155</v>
      </c>
      <c r="C62" s="1594"/>
      <c r="D62" s="1595"/>
      <c r="E62" s="1595"/>
      <c r="F62" s="1595"/>
      <c r="G62" s="1595"/>
      <c r="H62" s="1595"/>
      <c r="I62" s="1595">
        <v>6.4277694285542423E-4</v>
      </c>
      <c r="J62" s="1595">
        <v>1.2824453968744646E-3</v>
      </c>
      <c r="K62" s="1595">
        <v>1.9150153209856987E-3</v>
      </c>
      <c r="L62" s="1595">
        <v>2.5317799173640849E-3</v>
      </c>
      <c r="M62" s="1595">
        <v>3.1418136235662345E-3</v>
      </c>
      <c r="N62" s="1595">
        <v>3.9115053250652655E-3</v>
      </c>
      <c r="O62" s="1595">
        <v>4.8156273180916826E-3</v>
      </c>
      <c r="P62" s="1595">
        <v>5.6973783704506124E-3</v>
      </c>
      <c r="Q62" s="1595">
        <v>6.3749025528745317E-3</v>
      </c>
      <c r="R62" s="1595">
        <v>7.1440909030145612E-3</v>
      </c>
      <c r="S62" s="1595">
        <v>7.6323435300121338E-3</v>
      </c>
      <c r="T62" s="1595">
        <v>8.1100557078306861E-3</v>
      </c>
      <c r="U62" s="1595">
        <v>8.5704215890579204E-3</v>
      </c>
      <c r="V62" s="1595">
        <v>8.9965148921811924E-3</v>
      </c>
      <c r="W62" s="1595">
        <v>9.395364880834825E-3</v>
      </c>
      <c r="X62" s="1595">
        <v>1.0002405726726725E-2</v>
      </c>
      <c r="Y62" s="1595">
        <v>1.0350573798522928E-2</v>
      </c>
      <c r="Z62" s="1595">
        <v>1.0787545752662015E-2</v>
      </c>
      <c r="AA62" s="1595">
        <v>1.1310873546468099E-2</v>
      </c>
      <c r="AB62" s="1595">
        <v>1.1709378367734445E-2</v>
      </c>
      <c r="AC62" s="1595">
        <v>1.199096875533685E-2</v>
      </c>
      <c r="AD62" s="1595">
        <v>1.2465554463712844E-2</v>
      </c>
      <c r="AE62" s="1595">
        <v>1.2720333667821188E-2</v>
      </c>
      <c r="AF62" s="1595">
        <v>1.3062421868909921E-2</v>
      </c>
      <c r="AG62" s="1595">
        <v>1.3390691314753823E-2</v>
      </c>
      <c r="AH62" s="1595">
        <v>1.3713336278585987E-2</v>
      </c>
      <c r="AI62" s="1595">
        <v>1.3923703545716787E-2</v>
      </c>
      <c r="AJ62" s="1595">
        <v>1.4228424494755127E-2</v>
      </c>
      <c r="AK62" s="1595">
        <v>1.4423768894356094E-2</v>
      </c>
      <c r="AL62" s="1595">
        <v>1.4606921176191874E-2</v>
      </c>
      <c r="AM62" s="1595">
        <v>1.4787681232436983E-2</v>
      </c>
      <c r="AN62" s="1595">
        <v>1.496623747132079E-2</v>
      </c>
      <c r="AO62" s="1595">
        <v>1.5125857113461674E-2</v>
      </c>
      <c r="AP62" s="1595">
        <v>1.5282396847101981E-2</v>
      </c>
      <c r="AQ62" s="1595">
        <v>1.5420203241227391E-2</v>
      </c>
      <c r="AR62" s="1595">
        <v>1.5558401220392697E-2</v>
      </c>
      <c r="AS62" s="1595">
        <v>1.5682025137946927E-2</v>
      </c>
      <c r="AT62" s="1595">
        <v>1.5815631529222416E-2</v>
      </c>
      <c r="AU62" s="1595">
        <v>1.5687585198685489E-2</v>
      </c>
      <c r="AV62" s="1595">
        <v>1.5543525679459718E-2</v>
      </c>
      <c r="AW62" s="1595">
        <v>1.5409325068117622E-2</v>
      </c>
      <c r="AX62" s="1595">
        <v>1.5267892515354937E-2</v>
      </c>
      <c r="AY62" s="1595">
        <v>1.514136854162884E-2</v>
      </c>
      <c r="AZ62" s="1595">
        <v>1.5001285984722097E-2</v>
      </c>
      <c r="BA62" s="1595">
        <v>1.4876780793659276E-2</v>
      </c>
      <c r="BB62" s="1595">
        <v>1.4744504283447209E-2</v>
      </c>
      <c r="BC62" s="1595">
        <v>1.4619682084353061E-2</v>
      </c>
      <c r="BD62" s="1595">
        <v>1.4494503502920968E-2</v>
      </c>
      <c r="BE62" s="1595">
        <v>1.4388509873067088E-2</v>
      </c>
      <c r="BF62" s="1595">
        <v>1.4278912252089056E-2</v>
      </c>
      <c r="BG62" s="1595">
        <v>1.3937582293827374E-2</v>
      </c>
      <c r="BH62" s="1595">
        <v>1.3594832316172459E-2</v>
      </c>
      <c r="BI62" s="1595">
        <v>1.3256350239536288E-2</v>
      </c>
      <c r="BJ62" s="1595">
        <v>1.2933211624512735E-2</v>
      </c>
      <c r="BK62" s="1596">
        <v>1.2615801159800377E-2</v>
      </c>
    </row>
    <row r="63" spans="2:63" s="1581" customFormat="1">
      <c r="B63" s="1609" t="s">
        <v>156</v>
      </c>
      <c r="C63" s="1594"/>
      <c r="D63" s="1595"/>
      <c r="E63" s="1595"/>
      <c r="F63" s="1595"/>
      <c r="G63" s="1595"/>
      <c r="H63" s="1595"/>
      <c r="I63" s="1595">
        <v>6.4357405891800313E-4</v>
      </c>
      <c r="J63" s="1595">
        <v>1.2845774240049352E-3</v>
      </c>
      <c r="K63" s="1595">
        <v>1.9191523707820866E-3</v>
      </c>
      <c r="L63" s="1595">
        <v>2.5386060958594971E-3</v>
      </c>
      <c r="M63" s="1595">
        <v>3.1523151552979461E-3</v>
      </c>
      <c r="N63" s="1595">
        <v>3.9273931204108136E-3</v>
      </c>
      <c r="O63" s="1595">
        <v>4.8395643023139579E-3</v>
      </c>
      <c r="P63" s="1595">
        <v>5.7314586648589284E-3</v>
      </c>
      <c r="Q63" s="1595">
        <v>6.4206380135457498E-3</v>
      </c>
      <c r="R63" s="1595">
        <v>7.2044608069969148E-3</v>
      </c>
      <c r="S63" s="1595">
        <v>7.7066509690122981E-3</v>
      </c>
      <c r="T63" s="1595">
        <v>8.2001126183675437E-3</v>
      </c>
      <c r="U63" s="1595">
        <v>8.6780951680219248E-3</v>
      </c>
      <c r="V63" s="1595">
        <v>9.1235157124556973E-3</v>
      </c>
      <c r="W63" s="1595">
        <v>9.5434771424614401E-3</v>
      </c>
      <c r="X63" s="1595">
        <v>1.0181579871830894E-2</v>
      </c>
      <c r="Y63" s="1595">
        <v>1.0555293257105823E-2</v>
      </c>
      <c r="Z63" s="1595">
        <v>1.1023251879425877E-2</v>
      </c>
      <c r="AA63" s="1595">
        <v>1.15854871768582E-2</v>
      </c>
      <c r="AB63" s="1595">
        <v>1.2020179762999588E-2</v>
      </c>
      <c r="AC63" s="1595">
        <v>1.2330521763616976E-2</v>
      </c>
      <c r="AD63" s="1595">
        <v>1.284879957293048E-2</v>
      </c>
      <c r="AE63" s="1595">
        <v>1.3132216955359171E-2</v>
      </c>
      <c r="AF63" s="1595">
        <v>1.3512121804911926E-2</v>
      </c>
      <c r="AG63" s="1595">
        <v>1.3878661116087586E-2</v>
      </c>
      <c r="AH63" s="1595">
        <v>1.42382724537505E-2</v>
      </c>
      <c r="AI63" s="1595">
        <v>1.447549933788715E-2</v>
      </c>
      <c r="AJ63" s="1595">
        <v>1.4817975266296369E-2</v>
      </c>
      <c r="AK63" s="1595">
        <v>1.504246597515994E-2</v>
      </c>
      <c r="AL63" s="1595">
        <v>1.5256337570449563E-2</v>
      </c>
      <c r="AM63" s="1595">
        <v>1.54650270144427E-2</v>
      </c>
      <c r="AN63" s="1595">
        <v>1.5673312980316812E-2</v>
      </c>
      <c r="AO63" s="1595">
        <v>1.5861148503972855E-2</v>
      </c>
      <c r="AP63" s="1595">
        <v>1.6042291004282304E-2</v>
      </c>
      <c r="AQ63" s="1595">
        <v>1.6209236014556858E-2</v>
      </c>
      <c r="AR63" s="1595">
        <v>1.6372871915491291E-2</v>
      </c>
      <c r="AS63" s="1595">
        <v>1.6523430993263678E-2</v>
      </c>
      <c r="AT63" s="1595">
        <v>1.6680959608078388E-2</v>
      </c>
      <c r="AU63" s="1595">
        <v>1.6559315714186812E-2</v>
      </c>
      <c r="AV63" s="1595">
        <v>1.6421443067438368E-2</v>
      </c>
      <c r="AW63" s="1595">
        <v>1.6292856592874716E-2</v>
      </c>
      <c r="AX63" s="1595">
        <v>1.6156986259776799E-2</v>
      </c>
      <c r="AY63" s="1595">
        <v>1.6032753324037686E-2</v>
      </c>
      <c r="AZ63" s="1595">
        <v>1.5895364337029486E-2</v>
      </c>
      <c r="BA63" s="1595">
        <v>1.5770438625764927E-2</v>
      </c>
      <c r="BB63" s="1595">
        <v>1.5640220468832677E-2</v>
      </c>
      <c r="BC63" s="1595">
        <v>1.5516924711449774E-2</v>
      </c>
      <c r="BD63" s="1595">
        <v>1.5393993705712952E-2</v>
      </c>
      <c r="BE63" s="1595">
        <v>1.5285668317307781E-2</v>
      </c>
      <c r="BF63" s="1595">
        <v>1.5177331626671767E-2</v>
      </c>
      <c r="BG63" s="1595">
        <v>1.4818122468602785E-2</v>
      </c>
      <c r="BH63" s="1595">
        <v>1.4462360812244874E-2</v>
      </c>
      <c r="BI63" s="1595">
        <v>1.4105957561130426E-2</v>
      </c>
      <c r="BJ63" s="1595">
        <v>1.3766356508034405E-2</v>
      </c>
      <c r="BK63" s="1596">
        <v>1.3434233993286639E-2</v>
      </c>
    </row>
    <row r="64" spans="2:63" s="1581" customFormat="1" ht="15.75" thickBot="1">
      <c r="B64" s="1611" t="s">
        <v>157</v>
      </c>
      <c r="C64" s="1598"/>
      <c r="D64" s="1599"/>
      <c r="E64" s="1599"/>
      <c r="F64" s="1599"/>
      <c r="G64" s="1599"/>
      <c r="H64" s="1599"/>
      <c r="I64" s="1599">
        <v>6.4478092532542692E-4</v>
      </c>
      <c r="J64" s="1599">
        <v>1.2878112519747545E-3</v>
      </c>
      <c r="K64" s="1599">
        <v>1.9254389889183988E-3</v>
      </c>
      <c r="L64" s="1599">
        <v>2.548996909719322E-3</v>
      </c>
      <c r="M64" s="1599">
        <v>3.1683301731593176E-3</v>
      </c>
      <c r="N64" s="1599">
        <v>3.9516636168634798E-3</v>
      </c>
      <c r="O64" s="1599">
        <v>4.8761977216628324E-3</v>
      </c>
      <c r="P64" s="1599">
        <v>5.7837101129073589E-3</v>
      </c>
      <c r="Q64" s="1599">
        <v>6.4908939310172964E-3</v>
      </c>
      <c r="R64" s="1599">
        <v>7.2973658697572854E-3</v>
      </c>
      <c r="S64" s="1599">
        <v>7.821227775343961E-3</v>
      </c>
      <c r="T64" s="1599">
        <v>8.3392412750367042E-3</v>
      </c>
      <c r="U64" s="1599">
        <v>8.8447565576683599E-3</v>
      </c>
      <c r="V64" s="1599">
        <v>9.3204634803512598E-3</v>
      </c>
      <c r="W64" s="1599">
        <v>9.773593543611514E-3</v>
      </c>
      <c r="X64" s="1599">
        <v>1.0460481560946788E-2</v>
      </c>
      <c r="Y64" s="1599">
        <v>1.0874569882044322E-2</v>
      </c>
      <c r="Z64" s="1599">
        <v>1.1392142281667999E-2</v>
      </c>
      <c r="AA64" s="1599">
        <v>1.2016604729788603E-2</v>
      </c>
      <c r="AB64" s="1599">
        <v>1.2504899343747865E-2</v>
      </c>
      <c r="AC64" s="1599">
        <v>1.2864761804605523E-2</v>
      </c>
      <c r="AD64" s="1599">
        <v>1.3449554826195137E-2</v>
      </c>
      <c r="AE64" s="1599">
        <v>1.3786471667984343E-2</v>
      </c>
      <c r="AF64" s="1599">
        <v>1.4225178823792903E-2</v>
      </c>
      <c r="AG64" s="1599">
        <v>1.4650971387096742E-2</v>
      </c>
      <c r="AH64" s="1599">
        <v>1.5070618685547349E-2</v>
      </c>
      <c r="AI64" s="1599">
        <v>1.5358638716574235E-2</v>
      </c>
      <c r="AJ64" s="1599">
        <v>1.5758913414087857E-2</v>
      </c>
      <c r="AK64" s="1599">
        <v>1.6032812865156558E-2</v>
      </c>
      <c r="AL64" s="1599">
        <v>1.6294167185034032E-2</v>
      </c>
      <c r="AM64" s="1599">
        <v>1.6552962152588509E-2</v>
      </c>
      <c r="AN64" s="1599">
        <v>1.6805212185465594E-2</v>
      </c>
      <c r="AO64" s="1599">
        <v>1.7039233548617819E-2</v>
      </c>
      <c r="AP64" s="1599">
        <v>1.727188585224286E-2</v>
      </c>
      <c r="AQ64" s="1599">
        <v>1.7481761429335756E-2</v>
      </c>
      <c r="AR64" s="1599">
        <v>1.7689884347876762E-2</v>
      </c>
      <c r="AS64" s="1599">
        <v>1.7885668944742944E-2</v>
      </c>
      <c r="AT64" s="1599">
        <v>1.8083057284667345E-2</v>
      </c>
      <c r="AU64" s="1599">
        <v>1.7979140490301266E-2</v>
      </c>
      <c r="AV64" s="1599">
        <v>1.7855275508661742E-2</v>
      </c>
      <c r="AW64" s="1599">
        <v>1.7734862700233549E-2</v>
      </c>
      <c r="AX64" s="1599">
        <v>1.7608477004956366E-2</v>
      </c>
      <c r="AY64" s="1599">
        <v>1.748676332092966E-2</v>
      </c>
      <c r="AZ64" s="1599">
        <v>1.7358054479854539E-2</v>
      </c>
      <c r="BA64" s="1599">
        <v>1.7239383030474544E-2</v>
      </c>
      <c r="BB64" s="1599">
        <v>1.7111762721709358E-2</v>
      </c>
      <c r="BC64" s="1599">
        <v>1.6990844163126725E-2</v>
      </c>
      <c r="BD64" s="1599">
        <v>1.6866699047670519E-2</v>
      </c>
      <c r="BE64" s="1599">
        <v>1.6760793152476371E-2</v>
      </c>
      <c r="BF64" s="1599">
        <v>1.665485865175715E-2</v>
      </c>
      <c r="BG64" s="1599">
        <v>1.627365326846884E-2</v>
      </c>
      <c r="BH64" s="1599">
        <v>1.5888357865787687E-2</v>
      </c>
      <c r="BI64" s="1599">
        <v>1.5508612711679566E-2</v>
      </c>
      <c r="BJ64" s="1599">
        <v>1.5141216115719884E-2</v>
      </c>
      <c r="BK64" s="1600">
        <v>1.478171962750143E-2</v>
      </c>
    </row>
    <row r="65" spans="2:63">
      <c r="BB65" s="1614"/>
      <c r="BC65" s="1614"/>
      <c r="BD65" s="1614"/>
      <c r="BE65" s="1614"/>
      <c r="BF65" s="1614"/>
      <c r="BG65" s="1614"/>
      <c r="BH65" s="1614"/>
      <c r="BI65" s="1614"/>
      <c r="BJ65" s="1614"/>
      <c r="BK65" s="1614"/>
    </row>
    <row r="66" spans="2:63">
      <c r="C66" s="1618"/>
      <c r="D66" s="1618"/>
      <c r="E66" s="1618"/>
      <c r="F66" s="1618"/>
      <c r="G66" s="1618"/>
      <c r="H66" s="1618"/>
      <c r="I66" s="1618"/>
      <c r="J66" s="1618"/>
      <c r="K66" s="1618"/>
      <c r="L66" s="1618"/>
      <c r="M66" s="1618"/>
      <c r="N66" s="1618"/>
      <c r="O66" s="1618"/>
      <c r="P66" s="1618"/>
      <c r="Q66" s="1618"/>
      <c r="R66" s="1618"/>
      <c r="S66" s="1618"/>
      <c r="T66" s="1618"/>
      <c r="U66" s="1618"/>
      <c r="V66" s="1618"/>
      <c r="W66" s="1618"/>
      <c r="X66" s="1618"/>
      <c r="Y66" s="1618"/>
      <c r="Z66" s="1618"/>
      <c r="AA66" s="1618"/>
      <c r="AB66" s="1618"/>
      <c r="AC66" s="1618"/>
      <c r="AD66" s="1618"/>
      <c r="AE66" s="1618"/>
      <c r="AF66" s="1618"/>
      <c r="AG66" s="1618"/>
      <c r="AH66" s="1618"/>
      <c r="AI66" s="1618"/>
      <c r="AJ66" s="1618"/>
      <c r="AK66" s="1618"/>
      <c r="AL66" s="1618"/>
      <c r="AM66" s="1618"/>
      <c r="AN66" s="1618"/>
      <c r="AO66" s="1618"/>
      <c r="AP66" s="1618"/>
      <c r="AQ66" s="1618"/>
      <c r="AR66" s="1618"/>
      <c r="AS66" s="1618"/>
      <c r="AT66" s="1610"/>
      <c r="AU66" s="1610"/>
      <c r="AV66" s="1610"/>
      <c r="AW66" s="1610"/>
      <c r="AX66" s="1610"/>
      <c r="AY66" s="1610"/>
      <c r="AZ66" s="1610"/>
      <c r="BA66" s="1610"/>
    </row>
    <row r="67" spans="2:63" ht="15.75">
      <c r="B67" s="1607" t="s">
        <v>628</v>
      </c>
      <c r="C67" s="1618"/>
      <c r="D67" s="1618"/>
      <c r="E67" s="1618"/>
      <c r="F67" s="1618"/>
      <c r="G67" s="1618"/>
      <c r="H67" s="1618"/>
      <c r="I67" s="1618"/>
      <c r="J67" s="1618"/>
      <c r="K67" s="1618"/>
      <c r="L67" s="1618"/>
      <c r="M67" s="1618"/>
      <c r="N67" s="1618"/>
      <c r="O67" s="1618"/>
      <c r="P67" s="1618"/>
      <c r="Q67" s="1618"/>
      <c r="R67" s="1618"/>
      <c r="S67" s="1618"/>
      <c r="T67" s="1618"/>
      <c r="U67" s="1618"/>
      <c r="V67" s="1618"/>
      <c r="W67" s="1618"/>
      <c r="X67" s="1618"/>
      <c r="Y67" s="1618"/>
      <c r="Z67" s="1618"/>
      <c r="AA67" s="1618"/>
      <c r="AB67" s="1618"/>
      <c r="AC67" s="1618"/>
      <c r="AD67" s="1618"/>
      <c r="AE67" s="1618"/>
      <c r="AF67" s="1618"/>
      <c r="AG67" s="1618"/>
      <c r="AH67" s="1618"/>
      <c r="AI67" s="1618"/>
      <c r="AJ67" s="1618"/>
      <c r="AK67" s="1618"/>
      <c r="AL67" s="1618"/>
      <c r="AM67" s="1618"/>
      <c r="AN67" s="1618"/>
      <c r="AO67" s="1618"/>
      <c r="AP67" s="1618"/>
      <c r="AQ67" s="1618"/>
      <c r="AR67" s="1618"/>
      <c r="AS67" s="1618"/>
      <c r="AT67" s="1610"/>
      <c r="AU67" s="1610"/>
      <c r="AV67" s="1610"/>
      <c r="AW67" s="1610"/>
      <c r="AX67" s="1610"/>
      <c r="AY67" s="1610"/>
      <c r="AZ67" s="1610"/>
      <c r="BA67" s="1610"/>
    </row>
    <row r="68" spans="2:63" ht="15.75" thickBot="1">
      <c r="C68" s="1618"/>
      <c r="D68" s="1618"/>
      <c r="E68" s="1618"/>
      <c r="F68" s="1618"/>
      <c r="G68" s="1618"/>
      <c r="H68" s="1618"/>
      <c r="I68" s="1618"/>
      <c r="J68" s="1618"/>
      <c r="K68" s="1618"/>
      <c r="L68" s="1618"/>
      <c r="M68" s="1618"/>
      <c r="N68" s="1618"/>
      <c r="O68" s="1618"/>
      <c r="P68" s="1618"/>
      <c r="Q68" s="1618"/>
      <c r="R68" s="1618"/>
      <c r="S68" s="1618"/>
      <c r="T68" s="1618"/>
      <c r="U68" s="1618"/>
      <c r="V68" s="1618"/>
      <c r="W68" s="1618"/>
      <c r="X68" s="1618"/>
      <c r="Y68" s="1618"/>
      <c r="Z68" s="1618"/>
      <c r="AA68" s="1618"/>
      <c r="AB68" s="1618"/>
      <c r="AC68" s="1618"/>
      <c r="AD68" s="1618"/>
      <c r="AE68" s="1618"/>
      <c r="AF68" s="1618"/>
      <c r="AG68" s="1618"/>
      <c r="AH68" s="1618"/>
      <c r="AI68" s="1618"/>
      <c r="AJ68" s="1618"/>
      <c r="AK68" s="1618"/>
      <c r="AL68" s="1618"/>
      <c r="AM68" s="1618"/>
      <c r="AN68" s="1618"/>
      <c r="AO68" s="1618"/>
      <c r="AP68" s="1618"/>
      <c r="AQ68" s="1618"/>
      <c r="AR68" s="1618"/>
      <c r="AS68" s="1618"/>
      <c r="AT68" s="1618"/>
      <c r="AU68" s="1618"/>
      <c r="AV68" s="1618"/>
      <c r="AW68" s="1618"/>
      <c r="AX68" s="1618"/>
      <c r="AY68" s="1618"/>
      <c r="AZ68" s="1618"/>
      <c r="BA68" s="1618"/>
      <c r="BB68" s="1618"/>
      <c r="BC68" s="1618"/>
      <c r="BD68" s="1618"/>
      <c r="BE68" s="1618"/>
      <c r="BF68" s="1618"/>
      <c r="BG68" s="1618"/>
      <c r="BH68" s="1618"/>
      <c r="BI68" s="1618"/>
      <c r="BJ68" s="1618"/>
      <c r="BK68" s="1618"/>
    </row>
    <row r="69" spans="2:63" s="1585" customFormat="1" ht="52.5" thickBot="1">
      <c r="B69" s="1615" t="s">
        <v>646</v>
      </c>
      <c r="C69" s="1587">
        <v>1940</v>
      </c>
      <c r="D69" s="1588">
        <v>1941</v>
      </c>
      <c r="E69" s="1588">
        <v>1942</v>
      </c>
      <c r="F69" s="1588">
        <v>1943</v>
      </c>
      <c r="G69" s="1588">
        <v>1944</v>
      </c>
      <c r="H69" s="1588">
        <v>1945</v>
      </c>
      <c r="I69" s="1588">
        <v>1946</v>
      </c>
      <c r="J69" s="1588">
        <v>1947</v>
      </c>
      <c r="K69" s="1588">
        <v>1948</v>
      </c>
      <c r="L69" s="1588">
        <v>1949</v>
      </c>
      <c r="M69" s="1588">
        <v>1950</v>
      </c>
      <c r="N69" s="1588">
        <v>1951</v>
      </c>
      <c r="O69" s="1588">
        <v>1952</v>
      </c>
      <c r="P69" s="1588">
        <v>1953</v>
      </c>
      <c r="Q69" s="1588">
        <v>1954</v>
      </c>
      <c r="R69" s="1588">
        <v>1955</v>
      </c>
      <c r="S69" s="1588">
        <v>1956</v>
      </c>
      <c r="T69" s="1588">
        <v>1957</v>
      </c>
      <c r="U69" s="1588">
        <v>1958</v>
      </c>
      <c r="V69" s="1588">
        <v>1959</v>
      </c>
      <c r="W69" s="1588">
        <v>1960</v>
      </c>
      <c r="X69" s="1588">
        <v>1961</v>
      </c>
      <c r="Y69" s="1588">
        <v>1962</v>
      </c>
      <c r="Z69" s="1588">
        <v>1963</v>
      </c>
      <c r="AA69" s="1588">
        <v>1964</v>
      </c>
      <c r="AB69" s="1588">
        <v>1965</v>
      </c>
      <c r="AC69" s="1588">
        <v>1966</v>
      </c>
      <c r="AD69" s="1588">
        <v>1967</v>
      </c>
      <c r="AE69" s="1588">
        <v>1968</v>
      </c>
      <c r="AF69" s="1588">
        <v>1969</v>
      </c>
      <c r="AG69" s="1588">
        <v>1970</v>
      </c>
      <c r="AH69" s="1588">
        <v>1971</v>
      </c>
      <c r="AI69" s="1588">
        <v>1972</v>
      </c>
      <c r="AJ69" s="1588">
        <v>1973</v>
      </c>
      <c r="AK69" s="1588">
        <v>1974</v>
      </c>
      <c r="AL69" s="1588">
        <v>1975</v>
      </c>
      <c r="AM69" s="1588">
        <v>1976</v>
      </c>
      <c r="AN69" s="1588">
        <v>1977</v>
      </c>
      <c r="AO69" s="1588">
        <v>1978</v>
      </c>
      <c r="AP69" s="1588">
        <v>1979</v>
      </c>
      <c r="AQ69" s="1588">
        <v>1980</v>
      </c>
      <c r="AR69" s="1588">
        <v>1981</v>
      </c>
      <c r="AS69" s="1588">
        <v>1982</v>
      </c>
      <c r="AT69" s="1588">
        <v>1983</v>
      </c>
      <c r="AU69" s="1588">
        <v>1984</v>
      </c>
      <c r="AV69" s="1588">
        <v>1985</v>
      </c>
      <c r="AW69" s="1588">
        <v>1986</v>
      </c>
      <c r="AX69" s="1588">
        <v>1987</v>
      </c>
      <c r="AY69" s="1588">
        <v>1988</v>
      </c>
      <c r="AZ69" s="1588">
        <v>1989</v>
      </c>
      <c r="BA69" s="1588">
        <v>1990</v>
      </c>
      <c r="BB69" s="1588">
        <v>1991</v>
      </c>
      <c r="BC69" s="1588">
        <v>1992</v>
      </c>
      <c r="BD69" s="1588">
        <v>1993</v>
      </c>
      <c r="BE69" s="1588">
        <v>1994</v>
      </c>
      <c r="BF69" s="1588">
        <v>1995</v>
      </c>
      <c r="BG69" s="1588">
        <v>1996</v>
      </c>
      <c r="BH69" s="1588">
        <v>1997</v>
      </c>
      <c r="BI69" s="1588">
        <v>1998</v>
      </c>
      <c r="BJ69" s="1588">
        <v>1999</v>
      </c>
      <c r="BK69" s="1589">
        <v>2000</v>
      </c>
    </row>
    <row r="70" spans="2:63" s="1585" customFormat="1">
      <c r="B70" s="1609" t="s">
        <v>154</v>
      </c>
      <c r="C70" s="1591">
        <v>0.86952876162804871</v>
      </c>
      <c r="D70" s="1592">
        <v>0.86655506170728325</v>
      </c>
      <c r="E70" s="1592">
        <v>0.87354282443349096</v>
      </c>
      <c r="F70" s="1592">
        <v>0.87190734224901689</v>
      </c>
      <c r="G70" s="1592">
        <v>0.87752118967374615</v>
      </c>
      <c r="H70" s="1592">
        <v>0.87786880744938012</v>
      </c>
      <c r="I70" s="1592">
        <v>0.88127095562406477</v>
      </c>
      <c r="J70" s="1592">
        <v>0.88369275276866566</v>
      </c>
      <c r="K70" s="1592">
        <v>0.88694121393165282</v>
      </c>
      <c r="L70" s="1592">
        <v>0.87791539752688852</v>
      </c>
      <c r="M70" s="1592">
        <v>0.88487666871954418</v>
      </c>
      <c r="N70" s="1592">
        <v>0.8740530565920348</v>
      </c>
      <c r="O70" s="1592">
        <v>0.85682743593236688</v>
      </c>
      <c r="P70" s="1592">
        <v>0.84548177959775961</v>
      </c>
      <c r="Q70" s="1592">
        <v>0.84448992531656519</v>
      </c>
      <c r="R70" s="1592">
        <v>0.84477198225589678</v>
      </c>
      <c r="S70" s="1592">
        <v>0.84135649332260354</v>
      </c>
      <c r="T70" s="1592">
        <v>0.84193028612393095</v>
      </c>
      <c r="U70" s="1592">
        <v>0.83344502167527157</v>
      </c>
      <c r="V70" s="1592">
        <v>0.8295057888031544</v>
      </c>
      <c r="W70" s="1592">
        <v>0.82584502892386913</v>
      </c>
      <c r="X70" s="1592">
        <v>0.82299753705367695</v>
      </c>
      <c r="Y70" s="1592">
        <v>0.81892189583219344</v>
      </c>
      <c r="Z70" s="1592">
        <v>0.81643827247496992</v>
      </c>
      <c r="AA70" s="1592">
        <v>0.81618702814941968</v>
      </c>
      <c r="AB70" s="1592">
        <v>0.81509112734225087</v>
      </c>
      <c r="AC70" s="1592">
        <v>0.812541544168222</v>
      </c>
      <c r="AD70" s="1592">
        <v>0.81340390643366078</v>
      </c>
      <c r="AE70" s="1592">
        <v>0.81226054785908763</v>
      </c>
      <c r="AF70" s="1592">
        <v>0.81294525434072817</v>
      </c>
      <c r="AG70" s="1592">
        <v>0.81355053970059943</v>
      </c>
      <c r="AH70" s="1592">
        <v>0.81407670119074427</v>
      </c>
      <c r="AI70" s="1592">
        <v>0.81298258331590523</v>
      </c>
      <c r="AJ70" s="1592">
        <v>0.81398130251382228</v>
      </c>
      <c r="AK70" s="1592">
        <v>0.81283033416860195</v>
      </c>
      <c r="AL70" s="1592">
        <v>0.81169451014371485</v>
      </c>
      <c r="AM70" s="1592">
        <v>0.81057353349170336</v>
      </c>
      <c r="AN70" s="1592">
        <v>0.81001852225031634</v>
      </c>
      <c r="AO70" s="1592">
        <v>0.80891927668485175</v>
      </c>
      <c r="AP70" s="1592">
        <v>0.80783416932601437</v>
      </c>
      <c r="AQ70" s="1592">
        <v>0.80627007899867287</v>
      </c>
      <c r="AR70" s="1592">
        <v>0.80524229118049873</v>
      </c>
      <c r="AS70" s="1592">
        <v>0.80362421734410416</v>
      </c>
      <c r="AT70" s="1592">
        <v>0.8025990903082858</v>
      </c>
      <c r="AU70" s="1592">
        <v>0.80099721372118704</v>
      </c>
      <c r="AV70" s="1592">
        <v>0.79940734121940338</v>
      </c>
      <c r="AW70" s="1592">
        <v>0.79838742882176161</v>
      </c>
      <c r="AX70" s="1592">
        <v>0.79681219225606814</v>
      </c>
      <c r="AY70" s="1592">
        <v>0.79575961865066669</v>
      </c>
      <c r="AZ70" s="1592">
        <v>0.79413143779328443</v>
      </c>
      <c r="BA70" s="1592">
        <v>0.79307978752528052</v>
      </c>
      <c r="BB70" s="1592">
        <v>0.79146557316195454</v>
      </c>
      <c r="BC70" s="1592">
        <v>0.79041417702971994</v>
      </c>
      <c r="BD70" s="1592">
        <v>0.78881297740227563</v>
      </c>
      <c r="BE70" s="1592">
        <v>0.7877611672218291</v>
      </c>
      <c r="BF70" s="1592">
        <v>0.78617204357910575</v>
      </c>
      <c r="BG70" s="1592">
        <v>0.78508729684762679</v>
      </c>
      <c r="BH70" s="1592">
        <v>0.78399960798514712</v>
      </c>
      <c r="BI70" s="1592">
        <v>0.78236023990456594</v>
      </c>
      <c r="BJ70" s="1592">
        <v>0.78127105655091922</v>
      </c>
      <c r="BK70" s="1593">
        <v>0.7801784828076509</v>
      </c>
    </row>
    <row r="71" spans="2:63" s="1585" customFormat="1">
      <c r="B71" s="1609" t="s">
        <v>155</v>
      </c>
      <c r="C71" s="1594">
        <v>0.86961122516145573</v>
      </c>
      <c r="D71" s="1595">
        <v>0.86673769744967222</v>
      </c>
      <c r="E71" s="1595">
        <v>0.87387532115105304</v>
      </c>
      <c r="F71" s="1595">
        <v>0.87243047185991185</v>
      </c>
      <c r="G71" s="1595">
        <v>0.8783257785773263</v>
      </c>
      <c r="H71" s="1595">
        <v>0.87903332999322581</v>
      </c>
      <c r="I71" s="1595">
        <v>0.8828927018961108</v>
      </c>
      <c r="J71" s="1595">
        <v>0.88587019994724592</v>
      </c>
      <c r="K71" s="1595">
        <v>0.88977708915437426</v>
      </c>
      <c r="L71" s="1595">
        <v>0.88141357852848523</v>
      </c>
      <c r="M71" s="1595">
        <v>0.88924197392908189</v>
      </c>
      <c r="N71" s="1595">
        <v>0.87928734235697126</v>
      </c>
      <c r="O71" s="1595">
        <v>0.86310678997828338</v>
      </c>
      <c r="P71" s="1595">
        <v>0.85294275604380532</v>
      </c>
      <c r="Q71" s="1595">
        <v>0.85343178674981179</v>
      </c>
      <c r="R71" s="1595">
        <v>0.85531455985974369</v>
      </c>
      <c r="S71" s="1595">
        <v>0.85345777853525229</v>
      </c>
      <c r="T71" s="1595">
        <v>0.85575735199292724</v>
      </c>
      <c r="U71" s="1595">
        <v>0.84894415572276716</v>
      </c>
      <c r="V71" s="1595">
        <v>0.84685377592513156</v>
      </c>
      <c r="W71" s="1595">
        <v>0.84514633717462584</v>
      </c>
      <c r="X71" s="1595">
        <v>0.84437789718108769</v>
      </c>
      <c r="Y71" s="1595">
        <v>0.84185748934267779</v>
      </c>
      <c r="Z71" s="1595">
        <v>0.84085441741684774</v>
      </c>
      <c r="AA71" s="1595">
        <v>0.84182597519266067</v>
      </c>
      <c r="AB71" s="1595">
        <v>0.84158134573308929</v>
      </c>
      <c r="AC71" s="1595">
        <v>0.83968108726827695</v>
      </c>
      <c r="AD71" s="1595">
        <v>0.84071119677131056</v>
      </c>
      <c r="AE71" s="1595">
        <v>0.83971116136043944</v>
      </c>
      <c r="AF71" s="1595">
        <v>0.84030239484143021</v>
      </c>
      <c r="AG71" s="1595">
        <v>0.84082912399050314</v>
      </c>
      <c r="AH71" s="1595">
        <v>0.84129159326400149</v>
      </c>
      <c r="AI71" s="1595">
        <v>0.8403359726465417</v>
      </c>
      <c r="AJ71" s="1595">
        <v>0.84121621465380181</v>
      </c>
      <c r="AK71" s="1595">
        <v>0.84020952337810673</v>
      </c>
      <c r="AL71" s="1595">
        <v>0.83921607804025378</v>
      </c>
      <c r="AM71" s="1595">
        <v>0.83823561891596921</v>
      </c>
      <c r="AN71" s="1595">
        <v>0.83775017987071865</v>
      </c>
      <c r="AO71" s="1595">
        <v>0.83678872778109947</v>
      </c>
      <c r="AP71" s="1595">
        <v>0.8358396416347561</v>
      </c>
      <c r="AQ71" s="1595">
        <v>0.83437837847737295</v>
      </c>
      <c r="AR71" s="1595">
        <v>0.83338661429003247</v>
      </c>
      <c r="AS71" s="1595">
        <v>0.83187195469932984</v>
      </c>
      <c r="AT71" s="1595">
        <v>0.83088371701965891</v>
      </c>
      <c r="AU71" s="1595">
        <v>0.82938510916156538</v>
      </c>
      <c r="AV71" s="1595">
        <v>0.82789812075265712</v>
      </c>
      <c r="AW71" s="1595">
        <v>0.82691646927052886</v>
      </c>
      <c r="AX71" s="1595">
        <v>0.82544419275209768</v>
      </c>
      <c r="AY71" s="1595">
        <v>0.82443434317290021</v>
      </c>
      <c r="AZ71" s="1595">
        <v>0.82291584373137594</v>
      </c>
      <c r="BA71" s="1595">
        <v>0.82190817324255905</v>
      </c>
      <c r="BB71" s="1595">
        <v>0.82040389208810216</v>
      </c>
      <c r="BC71" s="1595">
        <v>0.81939786940171455</v>
      </c>
      <c r="BD71" s="1595">
        <v>0.81790700887047452</v>
      </c>
      <c r="BE71" s="1595">
        <v>0.81690210774668803</v>
      </c>
      <c r="BF71" s="1595">
        <v>0.81542388605561444</v>
      </c>
      <c r="BG71" s="1595">
        <v>0.81439075246568482</v>
      </c>
      <c r="BH71" s="1595">
        <v>0.81335572149209823</v>
      </c>
      <c r="BI71" s="1595">
        <v>0.81183470394454882</v>
      </c>
      <c r="BJ71" s="1595">
        <v>0.81080003521522348</v>
      </c>
      <c r="BK71" s="1596">
        <v>0.8097631386397508</v>
      </c>
    </row>
    <row r="72" spans="2:63" s="1585" customFormat="1">
      <c r="B72" s="1609" t="s">
        <v>156</v>
      </c>
      <c r="C72" s="1594">
        <v>0.86966628897484988</v>
      </c>
      <c r="D72" s="1595">
        <v>0.86685976352540539</v>
      </c>
      <c r="E72" s="1595">
        <v>0.87409778354010326</v>
      </c>
      <c r="F72" s="1595">
        <v>0.87278086281642608</v>
      </c>
      <c r="G72" s="1595">
        <v>0.87886543098838299</v>
      </c>
      <c r="H72" s="1595">
        <v>0.87981559376939489</v>
      </c>
      <c r="I72" s="1595">
        <v>0.88398394616630116</v>
      </c>
      <c r="J72" s="1595">
        <v>0.88733800127235118</v>
      </c>
      <c r="K72" s="1595">
        <v>0.89169223692091482</v>
      </c>
      <c r="L72" s="1595">
        <v>0.88378002347596107</v>
      </c>
      <c r="M72" s="1595">
        <v>0.89220042236718877</v>
      </c>
      <c r="N72" s="1595">
        <v>0.88284070528122871</v>
      </c>
      <c r="O72" s="1595">
        <v>0.8673773184480591</v>
      </c>
      <c r="P72" s="1595">
        <v>0.85802599284709602</v>
      </c>
      <c r="Q72" s="1595">
        <v>0.85953554714626523</v>
      </c>
      <c r="R72" s="1595">
        <v>0.86252389256530815</v>
      </c>
      <c r="S72" s="1595">
        <v>0.8617489049108582</v>
      </c>
      <c r="T72" s="1595">
        <v>0.86524885538653817</v>
      </c>
      <c r="U72" s="1595">
        <v>0.85960339109365624</v>
      </c>
      <c r="V72" s="1595">
        <v>0.8588066748813501</v>
      </c>
      <c r="W72" s="1595">
        <v>0.85846955952862869</v>
      </c>
      <c r="X72" s="1595">
        <v>0.85916119343933728</v>
      </c>
      <c r="Y72" s="1595">
        <v>0.85774151556349265</v>
      </c>
      <c r="Z72" s="1595">
        <v>0.85778604370138589</v>
      </c>
      <c r="AA72" s="1595">
        <v>0.85962094599346384</v>
      </c>
      <c r="AB72" s="1595">
        <v>0.8599801567501697</v>
      </c>
      <c r="AC72" s="1595">
        <v>0.85854420967745559</v>
      </c>
      <c r="AD72" s="1595">
        <v>0.85968715435127641</v>
      </c>
      <c r="AE72" s="1595">
        <v>0.85879180797139798</v>
      </c>
      <c r="AF72" s="1595">
        <v>0.85931668598510924</v>
      </c>
      <c r="AG72" s="1595">
        <v>0.85978670558989156</v>
      </c>
      <c r="AH72" s="1595">
        <v>0.86020207659129944</v>
      </c>
      <c r="AI72" s="1595">
        <v>0.85934730836118767</v>
      </c>
      <c r="AJ72" s="1595">
        <v>0.86013930427311269</v>
      </c>
      <c r="AK72" s="1595">
        <v>0.85923799879978036</v>
      </c>
      <c r="AL72" s="1595">
        <v>0.85834855260899157</v>
      </c>
      <c r="AM72" s="1595">
        <v>0.85747073316579203</v>
      </c>
      <c r="AN72" s="1595">
        <v>0.85703611246427558</v>
      </c>
      <c r="AO72" s="1595">
        <v>0.85617531029815919</v>
      </c>
      <c r="AP72" s="1595">
        <v>0.85532557954254929</v>
      </c>
      <c r="AQ72" s="1595">
        <v>0.85394032289651622</v>
      </c>
      <c r="AR72" s="1595">
        <v>0.85297580279848262</v>
      </c>
      <c r="AS72" s="1595">
        <v>0.8515378880223814</v>
      </c>
      <c r="AT72" s="1595">
        <v>0.85057757810105705</v>
      </c>
      <c r="AU72" s="1595">
        <v>0.84915564240573904</v>
      </c>
      <c r="AV72" s="1595">
        <v>0.84774505281518309</v>
      </c>
      <c r="AW72" s="1595">
        <v>0.84679237368291638</v>
      </c>
      <c r="AX72" s="1595">
        <v>0.8453965584569153</v>
      </c>
      <c r="AY72" s="1595">
        <v>0.84441915974519777</v>
      </c>
      <c r="AZ72" s="1595">
        <v>0.84298243867984091</v>
      </c>
      <c r="BA72" s="1595">
        <v>0.84200811952503707</v>
      </c>
      <c r="BB72" s="1595">
        <v>0.84058576104003491</v>
      </c>
      <c r="BC72" s="1595">
        <v>0.83961407010059108</v>
      </c>
      <c r="BD72" s="1595">
        <v>0.83820536816945868</v>
      </c>
      <c r="BE72" s="1595">
        <v>0.83723586084013424</v>
      </c>
      <c r="BF72" s="1595">
        <v>0.8358401262440821</v>
      </c>
      <c r="BG72" s="1595">
        <v>0.83484595738936218</v>
      </c>
      <c r="BH72" s="1595">
        <v>0.8338506043300451</v>
      </c>
      <c r="BI72" s="1595">
        <v>0.83241777891878399</v>
      </c>
      <c r="BJ72" s="1595">
        <v>0.83142401964509494</v>
      </c>
      <c r="BK72" s="1596">
        <v>0.8304288116815276</v>
      </c>
    </row>
    <row r="73" spans="2:63" s="1585" customFormat="1" ht="15.75" thickBot="1">
      <c r="B73" s="1611" t="s">
        <v>157</v>
      </c>
      <c r="C73" s="1598">
        <v>0.86974901721427844</v>
      </c>
      <c r="D73" s="1599">
        <v>0.86704332782249061</v>
      </c>
      <c r="E73" s="1599">
        <v>0.87443268050080103</v>
      </c>
      <c r="F73" s="1599">
        <v>0.87330892319742814</v>
      </c>
      <c r="G73" s="1599">
        <v>0.87967984282379363</v>
      </c>
      <c r="H73" s="1599">
        <v>0.8809979603979482</v>
      </c>
      <c r="I73" s="1599">
        <v>0.88563613474186031</v>
      </c>
      <c r="J73" s="1599">
        <v>0.88956434113052252</v>
      </c>
      <c r="K73" s="1599">
        <v>0.89460247568413731</v>
      </c>
      <c r="L73" s="1599">
        <v>0.88738222769246244</v>
      </c>
      <c r="M73" s="1599">
        <v>0.89671210749928809</v>
      </c>
      <c r="N73" s="1599">
        <v>0.88826888964365802</v>
      </c>
      <c r="O73" s="1599">
        <v>0.87391298137125073</v>
      </c>
      <c r="P73" s="1599">
        <v>0.86581954300141561</v>
      </c>
      <c r="Q73" s="1599">
        <v>0.86891175721140501</v>
      </c>
      <c r="R73" s="1599">
        <v>0.87361855171312575</v>
      </c>
      <c r="S73" s="1599">
        <v>0.87453323436415786</v>
      </c>
      <c r="T73" s="1599">
        <v>0.87991225111098792</v>
      </c>
      <c r="U73" s="1599">
        <v>0.87610217377157751</v>
      </c>
      <c r="V73" s="1599">
        <v>0.87734275019345775</v>
      </c>
      <c r="W73" s="1599">
        <v>0.87916934458461393</v>
      </c>
      <c r="X73" s="1599">
        <v>0.88216887210015116</v>
      </c>
      <c r="Y73" s="1599">
        <v>0.88250249737745046</v>
      </c>
      <c r="Z73" s="1599">
        <v>0.88421535207676072</v>
      </c>
      <c r="AA73" s="1599">
        <v>0.88742223280570975</v>
      </c>
      <c r="AB73" s="1599">
        <v>0.88874546708078606</v>
      </c>
      <c r="AC73" s="1599">
        <v>0.88805665158624092</v>
      </c>
      <c r="AD73" s="1599">
        <v>0.88937015127750307</v>
      </c>
      <c r="AE73" s="1599">
        <v>0.88864670765846554</v>
      </c>
      <c r="AF73" s="1599">
        <v>0.88906552177977261</v>
      </c>
      <c r="AG73" s="1599">
        <v>0.88944343626961575</v>
      </c>
      <c r="AH73" s="1599">
        <v>0.88978060992268482</v>
      </c>
      <c r="AI73" s="1599">
        <v>0.88909094999604621</v>
      </c>
      <c r="AJ73" s="1599">
        <v>0.88973549030511401</v>
      </c>
      <c r="AK73" s="1599">
        <v>0.88900723171365048</v>
      </c>
      <c r="AL73" s="1599">
        <v>0.88828855547207053</v>
      </c>
      <c r="AM73" s="1599">
        <v>0.8875792736911654</v>
      </c>
      <c r="AN73" s="1599">
        <v>0.88722809834687533</v>
      </c>
      <c r="AO73" s="1599">
        <v>0.88653256659701718</v>
      </c>
      <c r="AP73" s="1599">
        <v>0.88584598059313457</v>
      </c>
      <c r="AQ73" s="1599">
        <v>0.8845869102053413</v>
      </c>
      <c r="AR73" s="1599">
        <v>0.8836685606082173</v>
      </c>
      <c r="AS73" s="1599">
        <v>0.88235853551026699</v>
      </c>
      <c r="AT73" s="1599">
        <v>0.88144560005144745</v>
      </c>
      <c r="AU73" s="1599">
        <v>0.88015148775395335</v>
      </c>
      <c r="AV73" s="1599">
        <v>0.8788682843443687</v>
      </c>
      <c r="AW73" s="1599">
        <v>0.87796476091702391</v>
      </c>
      <c r="AX73" s="1599">
        <v>0.8766964441222701</v>
      </c>
      <c r="AY73" s="1599">
        <v>0.87577426236421929</v>
      </c>
      <c r="AZ73" s="1599">
        <v>0.87447442468947456</v>
      </c>
      <c r="BA73" s="1599">
        <v>0.87355677264681364</v>
      </c>
      <c r="BB73" s="1599">
        <v>0.87227147026364316</v>
      </c>
      <c r="BC73" s="1599">
        <v>0.87135799551963411</v>
      </c>
      <c r="BD73" s="1599">
        <v>0.87008664059729168</v>
      </c>
      <c r="BE73" s="1599">
        <v>0.86917699880951171</v>
      </c>
      <c r="BF73" s="1599">
        <v>0.86791902055742209</v>
      </c>
      <c r="BG73" s="1599">
        <v>0.86699080323862032</v>
      </c>
      <c r="BH73" s="1599">
        <v>0.86606249522477141</v>
      </c>
      <c r="BI73" s="1599">
        <v>0.86477723194279288</v>
      </c>
      <c r="BJ73" s="1599">
        <v>0.86385234772605879</v>
      </c>
      <c r="BK73" s="1600">
        <v>0.86292718718817796</v>
      </c>
    </row>
    <row r="74" spans="2:63" ht="15.75" thickBot="1">
      <c r="C74" s="1618"/>
      <c r="D74" s="1618"/>
      <c r="E74" s="1618"/>
      <c r="F74" s="1618"/>
      <c r="G74" s="1618"/>
      <c r="H74" s="1618"/>
      <c r="I74" s="1618"/>
      <c r="J74" s="1618"/>
      <c r="K74" s="1618"/>
      <c r="L74" s="1618"/>
      <c r="M74" s="1618"/>
      <c r="N74" s="1618"/>
      <c r="O74" s="1618"/>
      <c r="P74" s="1618"/>
      <c r="Q74" s="1618"/>
      <c r="R74" s="1618"/>
      <c r="S74" s="1618"/>
      <c r="T74" s="1618"/>
      <c r="U74" s="1618"/>
      <c r="V74" s="1618"/>
      <c r="W74" s="1618"/>
      <c r="X74" s="1618"/>
      <c r="Y74" s="1618"/>
      <c r="Z74" s="1618"/>
      <c r="AA74" s="1618"/>
      <c r="AB74" s="1618"/>
      <c r="AC74" s="1618"/>
      <c r="AD74" s="1618"/>
      <c r="AE74" s="1618"/>
      <c r="AF74" s="1618"/>
      <c r="AG74" s="1618"/>
      <c r="AH74" s="1618"/>
      <c r="AI74" s="1618"/>
      <c r="AJ74" s="1618"/>
      <c r="AK74" s="1618"/>
      <c r="AL74" s="1618"/>
      <c r="AM74" s="1618"/>
      <c r="AN74" s="1618"/>
      <c r="AO74" s="1618"/>
      <c r="AP74" s="1618"/>
      <c r="AQ74" s="1618"/>
      <c r="AR74" s="1618"/>
      <c r="AS74" s="1618"/>
      <c r="AT74" s="1618"/>
      <c r="AU74" s="1618"/>
      <c r="AV74" s="1618"/>
      <c r="AW74" s="1618"/>
      <c r="AX74" s="1618"/>
      <c r="AY74" s="1618"/>
      <c r="AZ74" s="1618"/>
      <c r="BA74" s="1618"/>
    </row>
    <row r="75" spans="2:63" s="1585" customFormat="1" ht="52.5" thickBot="1">
      <c r="B75" s="1615" t="s">
        <v>647</v>
      </c>
      <c r="C75" s="1587">
        <v>1940</v>
      </c>
      <c r="D75" s="1588">
        <v>1941</v>
      </c>
      <c r="E75" s="1588">
        <v>1942</v>
      </c>
      <c r="F75" s="1588">
        <v>1943</v>
      </c>
      <c r="G75" s="1588">
        <v>1944</v>
      </c>
      <c r="H75" s="1588">
        <v>1945</v>
      </c>
      <c r="I75" s="1588">
        <v>1946</v>
      </c>
      <c r="J75" s="1588">
        <v>1947</v>
      </c>
      <c r="K75" s="1588">
        <v>1948</v>
      </c>
      <c r="L75" s="1588">
        <v>1949</v>
      </c>
      <c r="M75" s="1588">
        <v>1950</v>
      </c>
      <c r="N75" s="1588">
        <v>1951</v>
      </c>
      <c r="O75" s="1588">
        <v>1952</v>
      </c>
      <c r="P75" s="1588">
        <v>1953</v>
      </c>
      <c r="Q75" s="1588">
        <v>1954</v>
      </c>
      <c r="R75" s="1588">
        <v>1955</v>
      </c>
      <c r="S75" s="1588">
        <v>1956</v>
      </c>
      <c r="T75" s="1588">
        <v>1957</v>
      </c>
      <c r="U75" s="1588">
        <v>1958</v>
      </c>
      <c r="V75" s="1588">
        <v>1959</v>
      </c>
      <c r="W75" s="1588">
        <v>1960</v>
      </c>
      <c r="X75" s="1588">
        <v>1961</v>
      </c>
      <c r="Y75" s="1588">
        <v>1962</v>
      </c>
      <c r="Z75" s="1588">
        <v>1963</v>
      </c>
      <c r="AA75" s="1588">
        <v>1964</v>
      </c>
      <c r="AB75" s="1588">
        <v>1965</v>
      </c>
      <c r="AC75" s="1588">
        <v>1966</v>
      </c>
      <c r="AD75" s="1588">
        <v>1967</v>
      </c>
      <c r="AE75" s="1588">
        <v>1968</v>
      </c>
      <c r="AF75" s="1588">
        <v>1969</v>
      </c>
      <c r="AG75" s="1588">
        <v>1970</v>
      </c>
      <c r="AH75" s="1588">
        <v>1971</v>
      </c>
      <c r="AI75" s="1588">
        <v>1972</v>
      </c>
      <c r="AJ75" s="1588">
        <v>1973</v>
      </c>
      <c r="AK75" s="1588">
        <v>1974</v>
      </c>
      <c r="AL75" s="1588">
        <v>1975</v>
      </c>
      <c r="AM75" s="1588">
        <v>1976</v>
      </c>
      <c r="AN75" s="1588">
        <v>1977</v>
      </c>
      <c r="AO75" s="1588">
        <v>1978</v>
      </c>
      <c r="AP75" s="1588">
        <v>1979</v>
      </c>
      <c r="AQ75" s="1588">
        <v>1980</v>
      </c>
      <c r="AR75" s="1588">
        <v>1981</v>
      </c>
      <c r="AS75" s="1588">
        <v>1982</v>
      </c>
      <c r="AT75" s="1588">
        <v>1983</v>
      </c>
      <c r="AU75" s="1588">
        <v>1984</v>
      </c>
      <c r="AV75" s="1588">
        <v>1985</v>
      </c>
      <c r="AW75" s="1588">
        <v>1986</v>
      </c>
      <c r="AX75" s="1588">
        <v>1987</v>
      </c>
      <c r="AY75" s="1588">
        <v>1988</v>
      </c>
      <c r="AZ75" s="1588">
        <v>1989</v>
      </c>
      <c r="BA75" s="1588">
        <v>1990</v>
      </c>
      <c r="BB75" s="1588">
        <v>1991</v>
      </c>
      <c r="BC75" s="1588">
        <v>1992</v>
      </c>
      <c r="BD75" s="1588">
        <v>1993</v>
      </c>
      <c r="BE75" s="1588">
        <v>1994</v>
      </c>
      <c r="BF75" s="1588">
        <v>1995</v>
      </c>
      <c r="BG75" s="1588">
        <v>1996</v>
      </c>
      <c r="BH75" s="1588">
        <v>1997</v>
      </c>
      <c r="BI75" s="1588">
        <v>1998</v>
      </c>
      <c r="BJ75" s="1588">
        <v>1999</v>
      </c>
      <c r="BK75" s="1589">
        <v>2000</v>
      </c>
    </row>
    <row r="76" spans="2:63" s="1585" customFormat="1">
      <c r="B76" s="1609" t="s">
        <v>154</v>
      </c>
      <c r="C76" s="1591">
        <v>0.86952876162804871</v>
      </c>
      <c r="D76" s="1592">
        <v>0.86655506170728325</v>
      </c>
      <c r="E76" s="1592">
        <v>0.87354282443349096</v>
      </c>
      <c r="F76" s="1592">
        <v>0.87190734224901689</v>
      </c>
      <c r="G76" s="1592">
        <v>0.87752118967374615</v>
      </c>
      <c r="H76" s="1592">
        <v>0.87786880744938023</v>
      </c>
      <c r="I76" s="1592">
        <v>0.88127095562406477</v>
      </c>
      <c r="J76" s="1592">
        <v>0.88369275276866566</v>
      </c>
      <c r="K76" s="1592">
        <v>0.88694121393165293</v>
      </c>
      <c r="L76" s="1592">
        <v>0.87791539752688852</v>
      </c>
      <c r="M76" s="1592">
        <v>0.88487666871954418</v>
      </c>
      <c r="N76" s="1592">
        <v>0.8740530565920348</v>
      </c>
      <c r="O76" s="1592">
        <v>0.85682743593236688</v>
      </c>
      <c r="P76" s="1592">
        <v>0.84548177959775961</v>
      </c>
      <c r="Q76" s="1592">
        <v>0.84448992531656519</v>
      </c>
      <c r="R76" s="1592">
        <v>0.84477198225589678</v>
      </c>
      <c r="S76" s="1592">
        <v>0.84135649332260354</v>
      </c>
      <c r="T76" s="1592">
        <v>0.84193090151840932</v>
      </c>
      <c r="U76" s="1592">
        <v>0.83344626909998343</v>
      </c>
      <c r="V76" s="1592">
        <v>0.82950638199358451</v>
      </c>
      <c r="W76" s="1592">
        <v>0.82584502892387202</v>
      </c>
      <c r="X76" s="1592">
        <v>0.82299753705367884</v>
      </c>
      <c r="Y76" s="1592">
        <v>0.8189218958321931</v>
      </c>
      <c r="Z76" s="1592">
        <v>0.81643827247496914</v>
      </c>
      <c r="AA76" s="1592">
        <v>0.81618702814941713</v>
      </c>
      <c r="AB76" s="1592">
        <v>0.81509112734225475</v>
      </c>
      <c r="AC76" s="1592">
        <v>0.81254154416822599</v>
      </c>
      <c r="AD76" s="1592">
        <v>0.81340390643366156</v>
      </c>
      <c r="AE76" s="1592">
        <v>0.81226054785908863</v>
      </c>
      <c r="AF76" s="1592">
        <v>0.81294525434072806</v>
      </c>
      <c r="AG76" s="1592">
        <v>0.81355053970059754</v>
      </c>
      <c r="AH76" s="1592">
        <v>0.81407670119074405</v>
      </c>
      <c r="AI76" s="1592">
        <v>0.81298258331590645</v>
      </c>
      <c r="AJ76" s="1592">
        <v>0.81398130251382106</v>
      </c>
      <c r="AK76" s="1592">
        <v>0.81283033416860451</v>
      </c>
      <c r="AL76" s="1592">
        <v>0.81169451014371663</v>
      </c>
      <c r="AM76" s="1592">
        <v>0.81057353349170447</v>
      </c>
      <c r="AN76" s="1592">
        <v>0.81001852225031523</v>
      </c>
      <c r="AO76" s="1592">
        <v>0.80891927668485342</v>
      </c>
      <c r="AP76" s="1592">
        <v>0.80783416932601526</v>
      </c>
      <c r="AQ76" s="1592">
        <v>0.80627007899867387</v>
      </c>
      <c r="AR76" s="1592">
        <v>0.80524229118049939</v>
      </c>
      <c r="AS76" s="1592">
        <v>0.80362421734409972</v>
      </c>
      <c r="AT76" s="1592">
        <v>0.80259909030828769</v>
      </c>
      <c r="AU76" s="1592">
        <v>0.80099721372118626</v>
      </c>
      <c r="AV76" s="1592">
        <v>0.7994073412194036</v>
      </c>
      <c r="AW76" s="1592">
        <v>0.7983874288217615</v>
      </c>
      <c r="AX76" s="1592">
        <v>0.79681219225606859</v>
      </c>
      <c r="AY76" s="1592">
        <v>0.7957596186506658</v>
      </c>
      <c r="AZ76" s="1592">
        <v>0.79413143779328288</v>
      </c>
      <c r="BA76" s="1592">
        <v>0.79307978752527986</v>
      </c>
      <c r="BB76" s="1592">
        <v>0.79146557316195654</v>
      </c>
      <c r="BC76" s="1592">
        <v>0.79041417702972017</v>
      </c>
      <c r="BD76" s="1592">
        <v>0.78881297740227707</v>
      </c>
      <c r="BE76" s="1592">
        <v>0.78776116722182921</v>
      </c>
      <c r="BF76" s="1592">
        <v>0.78617204357910464</v>
      </c>
      <c r="BG76" s="1592">
        <v>0.78508729684762668</v>
      </c>
      <c r="BH76" s="1592">
        <v>0.78399960798514923</v>
      </c>
      <c r="BI76" s="1592">
        <v>0.78236023990456827</v>
      </c>
      <c r="BJ76" s="1592">
        <v>0.78127105655092133</v>
      </c>
      <c r="BK76" s="1593">
        <v>0.78017848280765278</v>
      </c>
    </row>
    <row r="77" spans="2:63" s="1585" customFormat="1">
      <c r="B77" s="1609" t="s">
        <v>155</v>
      </c>
      <c r="C77" s="1594">
        <v>0.86961122516145573</v>
      </c>
      <c r="D77" s="1595">
        <v>0.86673769744967222</v>
      </c>
      <c r="E77" s="1595">
        <v>0.87387532115105293</v>
      </c>
      <c r="F77" s="1595">
        <v>0.87243047185991185</v>
      </c>
      <c r="G77" s="1595">
        <v>0.8783257785773263</v>
      </c>
      <c r="H77" s="1595">
        <v>0.87903332999322581</v>
      </c>
      <c r="I77" s="1595">
        <v>0.8828927018961108</v>
      </c>
      <c r="J77" s="1595">
        <v>0.88587019994724592</v>
      </c>
      <c r="K77" s="1595">
        <v>0.88977708915437426</v>
      </c>
      <c r="L77" s="1595">
        <v>0.88141357852848523</v>
      </c>
      <c r="M77" s="1595">
        <v>0.88924197392908189</v>
      </c>
      <c r="N77" s="1595">
        <v>0.87928734235697126</v>
      </c>
      <c r="O77" s="1595">
        <v>0.86310678997828338</v>
      </c>
      <c r="P77" s="1595">
        <v>0.85294275604380532</v>
      </c>
      <c r="Q77" s="1595">
        <v>0.85343178674981179</v>
      </c>
      <c r="R77" s="1595">
        <v>0.85531455985974369</v>
      </c>
      <c r="S77" s="1595">
        <v>0.85345777853525229</v>
      </c>
      <c r="T77" s="1595">
        <v>0.85575797855309421</v>
      </c>
      <c r="U77" s="1595">
        <v>0.84894542790857896</v>
      </c>
      <c r="V77" s="1595">
        <v>0.84685438213066178</v>
      </c>
      <c r="W77" s="1595">
        <v>0.84514633717463117</v>
      </c>
      <c r="X77" s="1595">
        <v>0.84437789718109024</v>
      </c>
      <c r="Y77" s="1595">
        <v>0.84185748934267268</v>
      </c>
      <c r="Z77" s="1595">
        <v>0.84085441741685041</v>
      </c>
      <c r="AA77" s="1595">
        <v>0.84182597519266178</v>
      </c>
      <c r="AB77" s="1595">
        <v>0.84158134573308718</v>
      </c>
      <c r="AC77" s="1595">
        <v>0.83968108726827806</v>
      </c>
      <c r="AD77" s="1595">
        <v>0.84071119677130901</v>
      </c>
      <c r="AE77" s="1595">
        <v>0.83971116136043811</v>
      </c>
      <c r="AF77" s="1595">
        <v>0.84030239484143088</v>
      </c>
      <c r="AG77" s="1595">
        <v>0.84082912399050391</v>
      </c>
      <c r="AH77" s="1595">
        <v>0.8412915932640026</v>
      </c>
      <c r="AI77" s="1595">
        <v>0.84033597264654203</v>
      </c>
      <c r="AJ77" s="1595">
        <v>0.84121621465379892</v>
      </c>
      <c r="AK77" s="1595">
        <v>0.84020952337810906</v>
      </c>
      <c r="AL77" s="1595">
        <v>0.83921607804025566</v>
      </c>
      <c r="AM77" s="1595">
        <v>0.83823561891596943</v>
      </c>
      <c r="AN77" s="1595">
        <v>0.83775017987071843</v>
      </c>
      <c r="AO77" s="1595">
        <v>0.83678872778110025</v>
      </c>
      <c r="AP77" s="1595">
        <v>0.83583964163475488</v>
      </c>
      <c r="AQ77" s="1595">
        <v>0.83437837847737317</v>
      </c>
      <c r="AR77" s="1595">
        <v>0.83338661429003202</v>
      </c>
      <c r="AS77" s="1595">
        <v>0.83187195469932962</v>
      </c>
      <c r="AT77" s="1595">
        <v>0.83088371701965724</v>
      </c>
      <c r="AU77" s="1595">
        <v>0.82938510916156671</v>
      </c>
      <c r="AV77" s="1595">
        <v>0.82789812075265645</v>
      </c>
      <c r="AW77" s="1595">
        <v>0.82691646927052576</v>
      </c>
      <c r="AX77" s="1595">
        <v>0.82544419275209657</v>
      </c>
      <c r="AY77" s="1595">
        <v>0.82443434317289954</v>
      </c>
      <c r="AZ77" s="1595">
        <v>0.82291584373137461</v>
      </c>
      <c r="BA77" s="1595">
        <v>0.82190817324255983</v>
      </c>
      <c r="BB77" s="1595">
        <v>0.82040389208809972</v>
      </c>
      <c r="BC77" s="1595">
        <v>0.819397869401715</v>
      </c>
      <c r="BD77" s="1595">
        <v>0.81790700887047141</v>
      </c>
      <c r="BE77" s="1595">
        <v>0.81690210774668959</v>
      </c>
      <c r="BF77" s="1595">
        <v>0.81542388605561367</v>
      </c>
      <c r="BG77" s="1595">
        <v>0.81439075246568471</v>
      </c>
      <c r="BH77" s="1595">
        <v>0.81335572149209701</v>
      </c>
      <c r="BI77" s="1595">
        <v>0.81183470394454926</v>
      </c>
      <c r="BJ77" s="1595">
        <v>0.81080003521522503</v>
      </c>
      <c r="BK77" s="1596">
        <v>0.80976313863975036</v>
      </c>
    </row>
    <row r="78" spans="2:63" s="1585" customFormat="1">
      <c r="B78" s="1609" t="s">
        <v>156</v>
      </c>
      <c r="C78" s="1594">
        <v>0.86966628897484988</v>
      </c>
      <c r="D78" s="1595">
        <v>0.86685976352540539</v>
      </c>
      <c r="E78" s="1595">
        <v>0.87409778354010337</v>
      </c>
      <c r="F78" s="1595">
        <v>0.87278086281642608</v>
      </c>
      <c r="G78" s="1595">
        <v>0.87886543098838299</v>
      </c>
      <c r="H78" s="1595">
        <v>0.87981559376939489</v>
      </c>
      <c r="I78" s="1595">
        <v>0.88398394616630116</v>
      </c>
      <c r="J78" s="1595">
        <v>0.88733800127235118</v>
      </c>
      <c r="K78" s="1595">
        <v>0.89169223692091482</v>
      </c>
      <c r="L78" s="1595">
        <v>0.88378002347596107</v>
      </c>
      <c r="M78" s="1595">
        <v>0.89220042236718877</v>
      </c>
      <c r="N78" s="1595">
        <v>0.88284070528122871</v>
      </c>
      <c r="O78" s="1595">
        <v>0.8673773184480591</v>
      </c>
      <c r="P78" s="1595">
        <v>0.85802599284709602</v>
      </c>
      <c r="Q78" s="1595">
        <v>0.85953554714626523</v>
      </c>
      <c r="R78" s="1595">
        <v>0.86252389256530815</v>
      </c>
      <c r="S78" s="1595">
        <v>0.8617489049108582</v>
      </c>
      <c r="T78" s="1595">
        <v>0.86524948961132053</v>
      </c>
      <c r="U78" s="1595">
        <v>0.85960468030845461</v>
      </c>
      <c r="V78" s="1595">
        <v>0.8588072900543865</v>
      </c>
      <c r="W78" s="1595">
        <v>0.85846955952862791</v>
      </c>
      <c r="X78" s="1595">
        <v>0.85916119343934005</v>
      </c>
      <c r="Y78" s="1595">
        <v>0.8577415155634921</v>
      </c>
      <c r="Z78" s="1595">
        <v>0.85778604370138234</v>
      </c>
      <c r="AA78" s="1595">
        <v>0.85962094599346683</v>
      </c>
      <c r="AB78" s="1595">
        <v>0.85998015675017114</v>
      </c>
      <c r="AC78" s="1595">
        <v>0.85854420967745526</v>
      </c>
      <c r="AD78" s="1595">
        <v>0.85968715435127563</v>
      </c>
      <c r="AE78" s="1595">
        <v>0.85879180797139787</v>
      </c>
      <c r="AF78" s="1595">
        <v>0.85931668598510769</v>
      </c>
      <c r="AG78" s="1595">
        <v>0.85978670558989301</v>
      </c>
      <c r="AH78" s="1595">
        <v>0.86020207659130177</v>
      </c>
      <c r="AI78" s="1595">
        <v>0.85934730836118678</v>
      </c>
      <c r="AJ78" s="1595">
        <v>0.86013930427311214</v>
      </c>
      <c r="AK78" s="1595">
        <v>0.85923799879977869</v>
      </c>
      <c r="AL78" s="1595">
        <v>0.8583485526089909</v>
      </c>
      <c r="AM78" s="1595">
        <v>0.8574707331657937</v>
      </c>
      <c r="AN78" s="1595">
        <v>0.8570361124642748</v>
      </c>
      <c r="AO78" s="1595">
        <v>0.85617531029816207</v>
      </c>
      <c r="AP78" s="1595">
        <v>0.85532557954254551</v>
      </c>
      <c r="AQ78" s="1595">
        <v>0.85394032289651745</v>
      </c>
      <c r="AR78" s="1595">
        <v>0.85297580279848506</v>
      </c>
      <c r="AS78" s="1595">
        <v>0.85153788802238273</v>
      </c>
      <c r="AT78" s="1595">
        <v>0.85057757810105461</v>
      </c>
      <c r="AU78" s="1595">
        <v>0.84915564240573838</v>
      </c>
      <c r="AV78" s="1595">
        <v>0.84774505281518187</v>
      </c>
      <c r="AW78" s="1595">
        <v>0.84679237368291937</v>
      </c>
      <c r="AX78" s="1595">
        <v>0.8453965584569163</v>
      </c>
      <c r="AY78" s="1595">
        <v>0.8444191597451971</v>
      </c>
      <c r="AZ78" s="1595">
        <v>0.8429824386798449</v>
      </c>
      <c r="BA78" s="1595">
        <v>0.84200811952503662</v>
      </c>
      <c r="BB78" s="1595">
        <v>0.84058576104003579</v>
      </c>
      <c r="BC78" s="1595">
        <v>0.83961407010059275</v>
      </c>
      <c r="BD78" s="1595">
        <v>0.83820536816945934</v>
      </c>
      <c r="BE78" s="1595">
        <v>0.83723586084013724</v>
      </c>
      <c r="BF78" s="1595">
        <v>0.83584012624408432</v>
      </c>
      <c r="BG78" s="1595">
        <v>0.83484595738936018</v>
      </c>
      <c r="BH78" s="1595">
        <v>0.83385060433004665</v>
      </c>
      <c r="BI78" s="1595">
        <v>0.83241777891878377</v>
      </c>
      <c r="BJ78" s="1595">
        <v>0.8314240196450926</v>
      </c>
      <c r="BK78" s="1596">
        <v>0.83042881168152738</v>
      </c>
    </row>
    <row r="79" spans="2:63" s="1585" customFormat="1" ht="15.75" thickBot="1">
      <c r="B79" s="1611" t="s">
        <v>157</v>
      </c>
      <c r="C79" s="1598">
        <v>0.86974901721427844</v>
      </c>
      <c r="D79" s="1599">
        <v>0.86704332782249061</v>
      </c>
      <c r="E79" s="1599">
        <v>0.87443268050080125</v>
      </c>
      <c r="F79" s="1599">
        <v>0.87330892319742814</v>
      </c>
      <c r="G79" s="1599">
        <v>0.87967984282379363</v>
      </c>
      <c r="H79" s="1599">
        <v>0.8809979603979482</v>
      </c>
      <c r="I79" s="1599">
        <v>0.88563613474186031</v>
      </c>
      <c r="J79" s="1599">
        <v>0.88956434113052252</v>
      </c>
      <c r="K79" s="1599">
        <v>0.89460247568413709</v>
      </c>
      <c r="L79" s="1599">
        <v>0.88738222769246244</v>
      </c>
      <c r="M79" s="1599">
        <v>0.89671210749928809</v>
      </c>
      <c r="N79" s="1599">
        <v>0.88826888964365802</v>
      </c>
      <c r="O79" s="1599">
        <v>0.87391298137125073</v>
      </c>
      <c r="P79" s="1599">
        <v>0.86581954300141561</v>
      </c>
      <c r="Q79" s="1599">
        <v>0.86891175721140501</v>
      </c>
      <c r="R79" s="1599">
        <v>0.87361855171312575</v>
      </c>
      <c r="S79" s="1599">
        <v>0.87453323436415786</v>
      </c>
      <c r="T79" s="1599">
        <v>0.87991289717681465</v>
      </c>
      <c r="U79" s="1599">
        <v>0.87610348934449567</v>
      </c>
      <c r="V79" s="1599">
        <v>0.87734337927294093</v>
      </c>
      <c r="W79" s="1599">
        <v>0.87916934458461449</v>
      </c>
      <c r="X79" s="1599">
        <v>0.88216887210014938</v>
      </c>
      <c r="Y79" s="1599">
        <v>0.88250249737745212</v>
      </c>
      <c r="Z79" s="1599">
        <v>0.88421535207676061</v>
      </c>
      <c r="AA79" s="1599">
        <v>0.88742223280570809</v>
      </c>
      <c r="AB79" s="1599">
        <v>0.88874546708078761</v>
      </c>
      <c r="AC79" s="1599">
        <v>0.88805665158623925</v>
      </c>
      <c r="AD79" s="1599">
        <v>0.8893701512775023</v>
      </c>
      <c r="AE79" s="1599">
        <v>0.88864670765846665</v>
      </c>
      <c r="AF79" s="1599">
        <v>0.88906552177977116</v>
      </c>
      <c r="AG79" s="1599">
        <v>0.88944343626961397</v>
      </c>
      <c r="AH79" s="1599">
        <v>0.88978060992268493</v>
      </c>
      <c r="AI79" s="1599">
        <v>0.88909094999604976</v>
      </c>
      <c r="AJ79" s="1599">
        <v>0.88973549030511301</v>
      </c>
      <c r="AK79" s="1599">
        <v>0.88900723171364637</v>
      </c>
      <c r="AL79" s="1599">
        <v>0.88828855547206886</v>
      </c>
      <c r="AM79" s="1599">
        <v>0.88757927369116907</v>
      </c>
      <c r="AN79" s="1599">
        <v>0.88722809834687388</v>
      </c>
      <c r="AO79" s="1599">
        <v>0.88653256659701396</v>
      </c>
      <c r="AP79" s="1599">
        <v>0.88584598059313624</v>
      </c>
      <c r="AQ79" s="1599">
        <v>0.88458691020534119</v>
      </c>
      <c r="AR79" s="1599">
        <v>0.88366856060821752</v>
      </c>
      <c r="AS79" s="1599">
        <v>0.88235853551026688</v>
      </c>
      <c r="AT79" s="1599">
        <v>0.88144560005144579</v>
      </c>
      <c r="AU79" s="1599">
        <v>0.88015148775395513</v>
      </c>
      <c r="AV79" s="1599">
        <v>0.87886828434437092</v>
      </c>
      <c r="AW79" s="1599">
        <v>0.87796476091702225</v>
      </c>
      <c r="AX79" s="1599">
        <v>0.87669644412226777</v>
      </c>
      <c r="AY79" s="1599">
        <v>0.87577426236422118</v>
      </c>
      <c r="AZ79" s="1599">
        <v>0.8744744246894729</v>
      </c>
      <c r="BA79" s="1599">
        <v>0.87355677264681608</v>
      </c>
      <c r="BB79" s="1599">
        <v>0.87227147026364182</v>
      </c>
      <c r="BC79" s="1599">
        <v>0.87135799551963222</v>
      </c>
      <c r="BD79" s="1599">
        <v>0.87008664059729091</v>
      </c>
      <c r="BE79" s="1599">
        <v>0.86917699880951427</v>
      </c>
      <c r="BF79" s="1599">
        <v>0.86791902055742198</v>
      </c>
      <c r="BG79" s="1599">
        <v>0.86699080323862088</v>
      </c>
      <c r="BH79" s="1599">
        <v>0.86606249522477685</v>
      </c>
      <c r="BI79" s="1599">
        <v>0.86477723194279577</v>
      </c>
      <c r="BJ79" s="1599">
        <v>0.86385234772605701</v>
      </c>
      <c r="BK79" s="1600">
        <v>0.8629271871881824</v>
      </c>
    </row>
    <row r="80" spans="2:63">
      <c r="C80" s="1618"/>
      <c r="D80" s="1618"/>
      <c r="E80" s="1618"/>
      <c r="F80" s="1618"/>
      <c r="G80" s="1618"/>
      <c r="H80" s="1618"/>
      <c r="I80" s="1618"/>
      <c r="J80" s="1618"/>
      <c r="K80" s="1618"/>
      <c r="L80" s="1618"/>
      <c r="M80" s="1618"/>
      <c r="N80" s="1618"/>
      <c r="O80" s="1618"/>
      <c r="P80" s="1618"/>
      <c r="Q80" s="1618"/>
      <c r="R80" s="1618"/>
      <c r="S80" s="1618"/>
      <c r="T80" s="1618"/>
      <c r="U80" s="1618"/>
      <c r="V80" s="1618"/>
      <c r="W80" s="1618"/>
      <c r="X80" s="1618"/>
      <c r="Y80" s="1618"/>
      <c r="Z80" s="1618"/>
      <c r="AA80" s="1618"/>
      <c r="AB80" s="1618"/>
      <c r="AC80" s="1618"/>
      <c r="AD80" s="1618"/>
      <c r="AE80" s="1618"/>
      <c r="AF80" s="1618"/>
      <c r="AG80" s="1618"/>
      <c r="AH80" s="1618"/>
      <c r="AI80" s="1618"/>
      <c r="AJ80" s="1618"/>
      <c r="AK80" s="1618"/>
      <c r="AL80" s="1618"/>
      <c r="AM80" s="1618"/>
      <c r="AN80" s="1618"/>
      <c r="AO80" s="1618"/>
      <c r="AP80" s="1618"/>
      <c r="AQ80" s="1618"/>
      <c r="AR80" s="1618"/>
      <c r="AS80" s="1618"/>
      <c r="AT80" s="1618"/>
      <c r="AU80" s="1618"/>
      <c r="AV80" s="1618"/>
      <c r="AW80" s="1618"/>
      <c r="AX80" s="1618"/>
      <c r="AY80" s="1618"/>
      <c r="AZ80" s="1618"/>
      <c r="BA80" s="1618"/>
    </row>
    <row r="81" spans="3:53">
      <c r="C81" s="1618"/>
      <c r="D81" s="1618"/>
      <c r="E81" s="1618"/>
      <c r="F81" s="1618"/>
      <c r="G81" s="1618"/>
      <c r="H81" s="1618"/>
      <c r="I81" s="1618"/>
      <c r="J81" s="1618"/>
      <c r="K81" s="1618"/>
      <c r="L81" s="1618"/>
      <c r="M81" s="1618"/>
      <c r="N81" s="1618"/>
      <c r="O81" s="1618"/>
      <c r="P81" s="1618"/>
      <c r="Q81" s="1618"/>
      <c r="R81" s="1618"/>
      <c r="S81" s="1618"/>
      <c r="T81" s="1618"/>
      <c r="U81" s="1618"/>
      <c r="V81" s="1618"/>
      <c r="W81" s="1618"/>
      <c r="X81" s="1618"/>
      <c r="Y81" s="1618"/>
      <c r="Z81" s="1618"/>
      <c r="AA81" s="1618"/>
      <c r="AB81" s="1618"/>
      <c r="AC81" s="1618"/>
      <c r="AD81" s="1618"/>
      <c r="AE81" s="1618"/>
      <c r="AF81" s="1618"/>
      <c r="AG81" s="1618"/>
      <c r="AH81" s="1618"/>
      <c r="AI81" s="1618"/>
      <c r="AJ81" s="1618"/>
      <c r="AK81" s="1618"/>
      <c r="AL81" s="1618"/>
      <c r="AM81" s="1618"/>
      <c r="AN81" s="1618"/>
      <c r="AO81" s="1618"/>
      <c r="AP81" s="1618"/>
      <c r="AQ81" s="1618"/>
      <c r="AR81" s="1618"/>
      <c r="AS81" s="1618"/>
      <c r="AT81" s="1618"/>
      <c r="AU81" s="1618"/>
      <c r="AV81" s="1618"/>
      <c r="AW81" s="1618"/>
      <c r="AX81" s="1618"/>
      <c r="AY81" s="1618"/>
      <c r="AZ81" s="1618"/>
      <c r="BA81" s="1618"/>
    </row>
    <row r="82" spans="3:53">
      <c r="C82" s="1618"/>
      <c r="D82" s="1618"/>
      <c r="E82" s="1618"/>
      <c r="F82" s="1618"/>
      <c r="G82" s="1618"/>
      <c r="H82" s="1618"/>
      <c r="I82" s="1618"/>
      <c r="J82" s="1618"/>
      <c r="K82" s="1618"/>
      <c r="L82" s="1618"/>
      <c r="M82" s="1618"/>
      <c r="N82" s="1618"/>
      <c r="O82" s="1618"/>
      <c r="P82" s="1618"/>
      <c r="Q82" s="1618"/>
      <c r="R82" s="1618"/>
      <c r="S82" s="1618"/>
      <c r="T82" s="1618"/>
      <c r="U82" s="1618"/>
      <c r="V82" s="1618"/>
      <c r="W82" s="1618"/>
      <c r="X82" s="1618"/>
      <c r="Y82" s="1618"/>
      <c r="Z82" s="1618"/>
      <c r="AA82" s="1618"/>
      <c r="AB82" s="1618"/>
      <c r="AC82" s="1618"/>
      <c r="AD82" s="1618"/>
      <c r="AE82" s="1618"/>
      <c r="AF82" s="1618"/>
      <c r="AG82" s="1618"/>
      <c r="AH82" s="1618"/>
      <c r="AI82" s="1618"/>
      <c r="AJ82" s="1618"/>
      <c r="AK82" s="1618"/>
      <c r="AL82" s="1618"/>
      <c r="AM82" s="1618"/>
      <c r="AN82" s="1618"/>
      <c r="AO82" s="1618"/>
      <c r="AP82" s="1618"/>
      <c r="AQ82" s="1618"/>
      <c r="AR82" s="1618"/>
      <c r="AS82" s="1618"/>
      <c r="AT82" s="1618"/>
      <c r="AU82" s="1618"/>
      <c r="AV82" s="1618"/>
      <c r="AW82" s="1618"/>
      <c r="AX82" s="1618"/>
      <c r="AY82" s="1618"/>
      <c r="AZ82" s="1618"/>
      <c r="BA82" s="1618"/>
    </row>
    <row r="83" spans="3:53">
      <c r="C83" s="1618"/>
      <c r="D83" s="1618"/>
      <c r="E83" s="1618"/>
      <c r="F83" s="1618"/>
      <c r="G83" s="1618"/>
      <c r="H83" s="1618"/>
      <c r="I83" s="1618"/>
      <c r="J83" s="1618"/>
      <c r="K83" s="1618"/>
      <c r="L83" s="1618"/>
      <c r="M83" s="1618"/>
      <c r="N83" s="1618"/>
      <c r="O83" s="1618"/>
      <c r="P83" s="1618"/>
      <c r="Q83" s="1618"/>
      <c r="R83" s="1618"/>
      <c r="S83" s="1618"/>
      <c r="T83" s="1618"/>
      <c r="U83" s="1618"/>
      <c r="V83" s="1618"/>
      <c r="W83" s="1618"/>
      <c r="X83" s="1618"/>
      <c r="Y83" s="1618"/>
      <c r="Z83" s="1618"/>
      <c r="AA83" s="1618"/>
      <c r="AB83" s="1618"/>
      <c r="AC83" s="1618"/>
      <c r="AD83" s="1618"/>
      <c r="AE83" s="1618"/>
      <c r="AF83" s="1618"/>
      <c r="AG83" s="1618"/>
      <c r="AH83" s="1618"/>
      <c r="AI83" s="1618"/>
      <c r="AJ83" s="1618"/>
      <c r="AK83" s="1618"/>
      <c r="AL83" s="1618"/>
      <c r="AM83" s="1618"/>
      <c r="AN83" s="1618"/>
      <c r="AO83" s="1618"/>
      <c r="AP83" s="1618"/>
      <c r="AQ83" s="1618"/>
      <c r="AR83" s="1618"/>
      <c r="AS83" s="1618"/>
      <c r="AT83" s="1618"/>
      <c r="AU83" s="1618"/>
      <c r="AV83" s="1618"/>
      <c r="AW83" s="1618"/>
      <c r="AX83" s="1618"/>
      <c r="AY83" s="1618"/>
      <c r="AZ83" s="1618"/>
      <c r="BA83" s="1618"/>
    </row>
    <row r="84" spans="3:53">
      <c r="C84" s="1618"/>
      <c r="D84" s="1618"/>
      <c r="E84" s="1618"/>
      <c r="F84" s="1618"/>
      <c r="G84" s="1618"/>
      <c r="H84" s="1618"/>
      <c r="I84" s="1618"/>
      <c r="J84" s="1618"/>
      <c r="K84" s="1618"/>
      <c r="L84" s="1618"/>
      <c r="M84" s="1618"/>
      <c r="N84" s="1618"/>
      <c r="O84" s="1618"/>
      <c r="P84" s="1618"/>
      <c r="Q84" s="1618"/>
      <c r="R84" s="1618"/>
      <c r="S84" s="1618"/>
      <c r="T84" s="1618"/>
      <c r="U84" s="1618"/>
      <c r="V84" s="1618"/>
      <c r="W84" s="1618"/>
      <c r="X84" s="1618"/>
      <c r="Y84" s="1618"/>
      <c r="Z84" s="1618"/>
      <c r="AA84" s="1618"/>
      <c r="AB84" s="1618"/>
      <c r="AC84" s="1618"/>
      <c r="AD84" s="1618"/>
      <c r="AE84" s="1618"/>
      <c r="AF84" s="1618"/>
      <c r="AG84" s="1618"/>
      <c r="AH84" s="1618"/>
      <c r="AI84" s="1618"/>
      <c r="AJ84" s="1618"/>
      <c r="AK84" s="1618"/>
      <c r="AL84" s="1618"/>
      <c r="AM84" s="1618"/>
      <c r="AN84" s="1618"/>
      <c r="AO84" s="1618"/>
      <c r="AP84" s="1618"/>
      <c r="AQ84" s="1618"/>
      <c r="AR84" s="1618"/>
      <c r="AS84" s="1618"/>
      <c r="AT84" s="1618"/>
      <c r="AU84" s="1618"/>
      <c r="AV84" s="1618"/>
      <c r="AW84" s="1618"/>
      <c r="AX84" s="1618"/>
      <c r="AY84" s="1618"/>
      <c r="AZ84" s="1618"/>
      <c r="BA84" s="1618"/>
    </row>
    <row r="85" spans="3:53">
      <c r="C85" s="1618"/>
      <c r="D85" s="1618"/>
      <c r="E85" s="1618"/>
      <c r="F85" s="1618"/>
      <c r="G85" s="1618"/>
      <c r="H85" s="1618"/>
      <c r="I85" s="1618"/>
      <c r="J85" s="1618"/>
      <c r="K85" s="1618"/>
      <c r="L85" s="1618"/>
      <c r="M85" s="1618"/>
      <c r="N85" s="1618"/>
      <c r="O85" s="1618"/>
      <c r="P85" s="1618"/>
      <c r="Q85" s="1618"/>
      <c r="R85" s="1618"/>
      <c r="S85" s="1618"/>
      <c r="T85" s="1618"/>
      <c r="U85" s="1618"/>
      <c r="V85" s="1618"/>
      <c r="W85" s="1618"/>
      <c r="X85" s="1618"/>
      <c r="Y85" s="1618"/>
      <c r="Z85" s="1618"/>
      <c r="AA85" s="1618"/>
      <c r="AB85" s="1618"/>
      <c r="AC85" s="1618"/>
      <c r="AD85" s="1618"/>
      <c r="AE85" s="1618"/>
      <c r="AF85" s="1618"/>
      <c r="AG85" s="1618"/>
      <c r="AH85" s="1618"/>
      <c r="AI85" s="1618"/>
      <c r="AJ85" s="1618"/>
      <c r="AK85" s="1618"/>
      <c r="AL85" s="1618"/>
      <c r="AM85" s="1618"/>
      <c r="AN85" s="1618"/>
      <c r="AO85" s="1618"/>
      <c r="AP85" s="1618"/>
      <c r="AQ85" s="1618"/>
      <c r="AR85" s="1618"/>
      <c r="AS85" s="1618"/>
      <c r="AT85" s="1618"/>
      <c r="AU85" s="1618"/>
      <c r="AV85" s="1618"/>
      <c r="AW85" s="1618"/>
      <c r="AX85" s="1618"/>
      <c r="AY85" s="1618"/>
      <c r="AZ85" s="1618"/>
      <c r="BA85" s="1618"/>
    </row>
    <row r="86" spans="3:53">
      <c r="C86" s="1618"/>
      <c r="D86" s="1618"/>
      <c r="E86" s="1618"/>
      <c r="F86" s="1618"/>
      <c r="G86" s="1618"/>
      <c r="H86" s="1618"/>
      <c r="I86" s="1618"/>
      <c r="J86" s="1618"/>
      <c r="K86" s="1618"/>
      <c r="L86" s="1618"/>
      <c r="M86" s="1618"/>
      <c r="N86" s="1618"/>
      <c r="O86" s="1618"/>
      <c r="P86" s="1618"/>
      <c r="Q86" s="1618"/>
      <c r="R86" s="1618"/>
      <c r="S86" s="1618"/>
      <c r="T86" s="1618"/>
      <c r="U86" s="1618"/>
      <c r="V86" s="1618"/>
      <c r="W86" s="1618"/>
      <c r="X86" s="1618"/>
      <c r="Y86" s="1618"/>
      <c r="Z86" s="1618"/>
      <c r="AA86" s="1618"/>
      <c r="AB86" s="1618"/>
      <c r="AC86" s="1618"/>
      <c r="AD86" s="1618"/>
      <c r="AE86" s="1618"/>
      <c r="AF86" s="1618"/>
      <c r="AG86" s="1618"/>
      <c r="AH86" s="1618"/>
      <c r="AI86" s="1618"/>
      <c r="AJ86" s="1618"/>
      <c r="AK86" s="1618"/>
      <c r="AL86" s="1618"/>
      <c r="AM86" s="1618"/>
      <c r="AN86" s="1618"/>
      <c r="AO86" s="1618"/>
      <c r="AP86" s="1618"/>
      <c r="AQ86" s="1618"/>
      <c r="AR86" s="1618"/>
      <c r="AS86" s="1618"/>
      <c r="AT86" s="1618"/>
      <c r="AU86" s="1618"/>
      <c r="AV86" s="1618"/>
      <c r="AW86" s="1618"/>
      <c r="AX86" s="1618"/>
      <c r="AY86" s="1618"/>
      <c r="AZ86" s="1618"/>
      <c r="BA86" s="1618"/>
    </row>
    <row r="87" spans="3:53">
      <c r="C87" s="1618"/>
      <c r="D87" s="1618"/>
      <c r="E87" s="1618"/>
      <c r="F87" s="1618"/>
      <c r="G87" s="1618"/>
      <c r="H87" s="1618"/>
      <c r="I87" s="1618"/>
      <c r="J87" s="1618"/>
      <c r="K87" s="1618"/>
      <c r="L87" s="1618"/>
      <c r="M87" s="1618"/>
      <c r="N87" s="1618"/>
      <c r="O87" s="1618"/>
      <c r="P87" s="1618"/>
      <c r="Q87" s="1618"/>
      <c r="R87" s="1618"/>
      <c r="S87" s="1618"/>
      <c r="T87" s="1618"/>
      <c r="U87" s="1618"/>
      <c r="V87" s="1618"/>
      <c r="W87" s="1618"/>
      <c r="X87" s="1618"/>
      <c r="Y87" s="1618"/>
      <c r="Z87" s="1618"/>
      <c r="AA87" s="1618"/>
      <c r="AB87" s="1618"/>
      <c r="AC87" s="1618"/>
      <c r="AD87" s="1618"/>
      <c r="AE87" s="1618"/>
      <c r="AF87" s="1618"/>
      <c r="AG87" s="1618"/>
      <c r="AH87" s="1618"/>
      <c r="AI87" s="1618"/>
      <c r="AJ87" s="1618"/>
      <c r="AK87" s="1618"/>
      <c r="AL87" s="1618"/>
      <c r="AM87" s="1618"/>
      <c r="AN87" s="1618"/>
      <c r="AO87" s="1618"/>
      <c r="AP87" s="1618"/>
      <c r="AQ87" s="1618"/>
      <c r="AR87" s="1618"/>
      <c r="AS87" s="1618"/>
      <c r="AT87" s="1618"/>
      <c r="AU87" s="1618"/>
      <c r="AV87" s="1618"/>
      <c r="AW87" s="1618"/>
      <c r="AX87" s="1618"/>
      <c r="AY87" s="1618"/>
      <c r="AZ87" s="1618"/>
      <c r="BA87" s="1618"/>
    </row>
    <row r="88" spans="3:53">
      <c r="C88" s="1618"/>
      <c r="D88" s="1618"/>
      <c r="E88" s="1618"/>
      <c r="F88" s="1618"/>
      <c r="G88" s="1618"/>
      <c r="H88" s="1618"/>
      <c r="I88" s="1618"/>
      <c r="J88" s="1618"/>
      <c r="K88" s="1618"/>
      <c r="L88" s="1618"/>
      <c r="M88" s="1618"/>
      <c r="N88" s="1618"/>
      <c r="O88" s="1618"/>
      <c r="P88" s="1618"/>
      <c r="Q88" s="1618"/>
      <c r="R88" s="1618"/>
      <c r="S88" s="1618"/>
      <c r="T88" s="1618"/>
      <c r="U88" s="1618"/>
      <c r="V88" s="1618"/>
      <c r="W88" s="1618"/>
      <c r="X88" s="1618"/>
      <c r="Y88" s="1618"/>
      <c r="Z88" s="1618"/>
      <c r="AA88" s="1618"/>
      <c r="AB88" s="1618"/>
      <c r="AC88" s="1618"/>
      <c r="AD88" s="1618"/>
      <c r="AE88" s="1618"/>
      <c r="AF88" s="1618"/>
      <c r="AG88" s="1618"/>
      <c r="AH88" s="1618"/>
      <c r="AI88" s="1618"/>
      <c r="AJ88" s="1618"/>
      <c r="AK88" s="1618"/>
      <c r="AL88" s="1618"/>
      <c r="AM88" s="1618"/>
      <c r="AN88" s="1618"/>
      <c r="AO88" s="1618"/>
      <c r="AP88" s="1618"/>
      <c r="AQ88" s="1618"/>
      <c r="AR88" s="1618"/>
      <c r="AS88" s="1618"/>
      <c r="AT88" s="1618"/>
      <c r="AU88" s="1618"/>
      <c r="AV88" s="1618"/>
      <c r="AW88" s="1618"/>
      <c r="AX88" s="1618"/>
      <c r="AY88" s="1618"/>
      <c r="AZ88" s="1618"/>
      <c r="BA88" s="1618"/>
    </row>
    <row r="89" spans="3:53">
      <c r="C89" s="1618"/>
      <c r="D89" s="1618"/>
      <c r="E89" s="1618"/>
      <c r="F89" s="1618"/>
      <c r="G89" s="1618"/>
      <c r="H89" s="1618"/>
      <c r="I89" s="1618"/>
      <c r="J89" s="1618"/>
      <c r="K89" s="1618"/>
      <c r="L89" s="1618"/>
      <c r="M89" s="1618"/>
      <c r="N89" s="1618"/>
      <c r="O89" s="1618"/>
      <c r="P89" s="1618"/>
      <c r="Q89" s="1618"/>
      <c r="R89" s="1618"/>
      <c r="S89" s="1618"/>
      <c r="T89" s="1618"/>
      <c r="U89" s="1618"/>
      <c r="V89" s="1618"/>
      <c r="W89" s="1618"/>
      <c r="X89" s="1618"/>
      <c r="Y89" s="1618"/>
      <c r="Z89" s="1618"/>
      <c r="AA89" s="1618"/>
      <c r="AB89" s="1618"/>
      <c r="AC89" s="1618"/>
      <c r="AD89" s="1618"/>
      <c r="AE89" s="1618"/>
      <c r="AF89" s="1618"/>
      <c r="AG89" s="1618"/>
      <c r="AH89" s="1618"/>
      <c r="AI89" s="1618"/>
      <c r="AJ89" s="1618"/>
      <c r="AK89" s="1618"/>
      <c r="AL89" s="1618"/>
      <c r="AM89" s="1618"/>
      <c r="AN89" s="1618"/>
      <c r="AO89" s="1618"/>
      <c r="AP89" s="1618"/>
      <c r="AQ89" s="1618"/>
      <c r="AR89" s="1618"/>
      <c r="AS89" s="1618"/>
      <c r="AT89" s="1618"/>
      <c r="AU89" s="1618"/>
      <c r="AV89" s="1618"/>
      <c r="AW89" s="1618"/>
      <c r="AX89" s="1618"/>
      <c r="AY89" s="1618"/>
      <c r="AZ89" s="1618"/>
      <c r="BA89" s="1618"/>
    </row>
    <row r="90" spans="3:53">
      <c r="C90" s="1618"/>
      <c r="D90" s="1618"/>
      <c r="E90" s="1618"/>
      <c r="F90" s="1618"/>
      <c r="G90" s="1618"/>
      <c r="H90" s="1618"/>
      <c r="I90" s="1618"/>
      <c r="J90" s="1618"/>
      <c r="K90" s="1618"/>
      <c r="L90" s="1618"/>
      <c r="M90" s="1618"/>
      <c r="N90" s="1618"/>
      <c r="O90" s="1618"/>
      <c r="P90" s="1618"/>
      <c r="Q90" s="1618"/>
      <c r="R90" s="1618"/>
      <c r="S90" s="1618"/>
      <c r="T90" s="1618"/>
      <c r="U90" s="1618"/>
      <c r="V90" s="1618"/>
      <c r="W90" s="1618"/>
      <c r="X90" s="1618"/>
      <c r="Y90" s="1618"/>
      <c r="Z90" s="1618"/>
      <c r="AA90" s="1618"/>
      <c r="AB90" s="1618"/>
      <c r="AC90" s="1618"/>
      <c r="AD90" s="1618"/>
      <c r="AE90" s="1618"/>
      <c r="AF90" s="1618"/>
      <c r="AG90" s="1618"/>
      <c r="AH90" s="1618"/>
      <c r="AI90" s="1618"/>
      <c r="AJ90" s="1618"/>
      <c r="AK90" s="1618"/>
      <c r="AL90" s="1618"/>
      <c r="AM90" s="1618"/>
      <c r="AN90" s="1618"/>
      <c r="AO90" s="1618"/>
      <c r="AP90" s="1618"/>
      <c r="AQ90" s="1618"/>
      <c r="AR90" s="1618"/>
      <c r="AS90" s="1618"/>
      <c r="AT90" s="1618"/>
      <c r="AU90" s="1618"/>
      <c r="AV90" s="1618"/>
      <c r="AW90" s="1618"/>
      <c r="AX90" s="1618"/>
      <c r="AY90" s="1618"/>
      <c r="AZ90" s="1618"/>
      <c r="BA90" s="1618"/>
    </row>
    <row r="91" spans="3:53">
      <c r="C91" s="1618"/>
      <c r="D91" s="1618"/>
      <c r="E91" s="1618"/>
      <c r="F91" s="1618"/>
      <c r="G91" s="1618"/>
      <c r="H91" s="1618"/>
      <c r="I91" s="1618"/>
      <c r="J91" s="1618"/>
      <c r="K91" s="1618"/>
      <c r="L91" s="1618"/>
      <c r="M91" s="1618"/>
      <c r="N91" s="1618"/>
      <c r="O91" s="1618"/>
      <c r="P91" s="1618"/>
      <c r="Q91" s="1618"/>
      <c r="R91" s="1618"/>
      <c r="S91" s="1618"/>
      <c r="T91" s="1618"/>
      <c r="U91" s="1618"/>
      <c r="V91" s="1618"/>
      <c r="W91" s="1618"/>
      <c r="X91" s="1618"/>
      <c r="Y91" s="1618"/>
      <c r="Z91" s="1618"/>
      <c r="AA91" s="1618"/>
      <c r="AB91" s="1618"/>
      <c r="AC91" s="1618"/>
      <c r="AD91" s="1618"/>
      <c r="AE91" s="1618"/>
      <c r="AF91" s="1618"/>
      <c r="AG91" s="1618"/>
      <c r="AH91" s="1618"/>
      <c r="AI91" s="1618"/>
      <c r="AJ91" s="1618"/>
      <c r="AK91" s="1618"/>
      <c r="AL91" s="1618"/>
      <c r="AM91" s="1618"/>
      <c r="AN91" s="1618"/>
      <c r="AO91" s="1618"/>
      <c r="AP91" s="1618"/>
      <c r="AQ91" s="1618"/>
      <c r="AR91" s="1618"/>
      <c r="AS91" s="1618"/>
      <c r="AT91" s="1618"/>
      <c r="AU91" s="1618"/>
      <c r="AV91" s="1618"/>
      <c r="AW91" s="1618"/>
      <c r="AX91" s="1618"/>
      <c r="AY91" s="1618"/>
      <c r="AZ91" s="1618"/>
      <c r="BA91" s="1618"/>
    </row>
    <row r="92" spans="3:53">
      <c r="C92" s="1618"/>
      <c r="D92" s="1618"/>
      <c r="E92" s="1618"/>
      <c r="F92" s="1618"/>
      <c r="G92" s="1618"/>
      <c r="H92" s="1618"/>
      <c r="I92" s="1618"/>
      <c r="J92" s="1618"/>
      <c r="K92" s="1618"/>
      <c r="L92" s="1618"/>
      <c r="M92" s="1618"/>
      <c r="N92" s="1618"/>
      <c r="O92" s="1618"/>
      <c r="P92" s="1618"/>
      <c r="Q92" s="1618"/>
      <c r="R92" s="1618"/>
      <c r="S92" s="1618"/>
      <c r="T92" s="1618"/>
      <c r="U92" s="1618"/>
      <c r="V92" s="1618"/>
      <c r="W92" s="1618"/>
      <c r="X92" s="1618"/>
      <c r="Y92" s="1618"/>
      <c r="Z92" s="1618"/>
      <c r="AA92" s="1618"/>
      <c r="AB92" s="1618"/>
      <c r="AC92" s="1618"/>
      <c r="AD92" s="1618"/>
      <c r="AE92" s="1618"/>
      <c r="AF92" s="1618"/>
      <c r="AG92" s="1618"/>
      <c r="AH92" s="1618"/>
      <c r="AI92" s="1618"/>
      <c r="AJ92" s="1618"/>
      <c r="AK92" s="1618"/>
      <c r="AL92" s="1618"/>
      <c r="AM92" s="1618"/>
      <c r="AN92" s="1618"/>
      <c r="AO92" s="1618"/>
      <c r="AP92" s="1618"/>
      <c r="AQ92" s="1618"/>
      <c r="AR92" s="1618"/>
      <c r="AS92" s="1618"/>
      <c r="AT92" s="1618"/>
      <c r="AU92" s="1618"/>
      <c r="AV92" s="1618"/>
      <c r="AW92" s="1618"/>
      <c r="AX92" s="1618"/>
      <c r="AY92" s="1618"/>
      <c r="AZ92" s="1618"/>
      <c r="BA92" s="1618"/>
    </row>
    <row r="93" spans="3:53">
      <c r="C93" s="1618"/>
      <c r="D93" s="1618"/>
      <c r="E93" s="1618"/>
      <c r="F93" s="1618"/>
      <c r="G93" s="1618"/>
      <c r="H93" s="1618"/>
      <c r="I93" s="1618"/>
      <c r="J93" s="1618"/>
      <c r="K93" s="1618"/>
      <c r="L93" s="1618"/>
      <c r="M93" s="1618"/>
      <c r="N93" s="1618"/>
      <c r="O93" s="1618"/>
      <c r="P93" s="1618"/>
      <c r="Q93" s="1618"/>
      <c r="R93" s="1618"/>
      <c r="S93" s="1618"/>
      <c r="T93" s="1618"/>
      <c r="U93" s="1618"/>
      <c r="V93" s="1618"/>
      <c r="W93" s="1618"/>
      <c r="X93" s="1618"/>
      <c r="Y93" s="1618"/>
      <c r="Z93" s="1618"/>
      <c r="AA93" s="1618"/>
      <c r="AB93" s="1618"/>
      <c r="AC93" s="1618"/>
      <c r="AD93" s="1618"/>
      <c r="AE93" s="1618"/>
      <c r="AF93" s="1618"/>
      <c r="AG93" s="1618"/>
      <c r="AH93" s="1618"/>
      <c r="AI93" s="1618"/>
      <c r="AJ93" s="1618"/>
      <c r="AK93" s="1618"/>
      <c r="AL93" s="1618"/>
      <c r="AM93" s="1618"/>
      <c r="AN93" s="1618"/>
      <c r="AO93" s="1618"/>
      <c r="AP93" s="1618"/>
      <c r="AQ93" s="1618"/>
      <c r="AR93" s="1618"/>
      <c r="AS93" s="1618"/>
      <c r="AT93" s="1618"/>
      <c r="AU93" s="1618"/>
      <c r="AV93" s="1618"/>
      <c r="AW93" s="1618"/>
      <c r="AX93" s="1618"/>
      <c r="AY93" s="1618"/>
      <c r="AZ93" s="1618"/>
      <c r="BA93" s="1618"/>
    </row>
    <row r="94" spans="3:53">
      <c r="C94" s="1618"/>
      <c r="D94" s="1618"/>
      <c r="E94" s="1618"/>
      <c r="F94" s="1618"/>
      <c r="G94" s="1618"/>
      <c r="H94" s="1618"/>
      <c r="I94" s="1618"/>
      <c r="J94" s="1618"/>
      <c r="K94" s="1618"/>
      <c r="L94" s="1618"/>
      <c r="M94" s="1618"/>
      <c r="N94" s="1618"/>
      <c r="O94" s="1618"/>
      <c r="P94" s="1618"/>
      <c r="Q94" s="1618"/>
      <c r="R94" s="1618"/>
      <c r="S94" s="1618"/>
      <c r="T94" s="1618"/>
      <c r="U94" s="1618"/>
      <c r="V94" s="1618"/>
      <c r="W94" s="1618"/>
      <c r="X94" s="1618"/>
      <c r="Y94" s="1618"/>
      <c r="Z94" s="1618"/>
      <c r="AA94" s="1618"/>
      <c r="AB94" s="1618"/>
      <c r="AC94" s="1618"/>
      <c r="AD94" s="1618"/>
      <c r="AE94" s="1618"/>
      <c r="AF94" s="1618"/>
      <c r="AG94" s="1618"/>
      <c r="AH94" s="1618"/>
      <c r="AI94" s="1618"/>
      <c r="AJ94" s="1618"/>
      <c r="AK94" s="1618"/>
      <c r="AL94" s="1618"/>
      <c r="AM94" s="1618"/>
      <c r="AN94" s="1618"/>
      <c r="AO94" s="1618"/>
      <c r="AP94" s="1618"/>
      <c r="AQ94" s="1618"/>
      <c r="AR94" s="1618"/>
      <c r="AS94" s="1618"/>
      <c r="AT94" s="1618"/>
      <c r="AU94" s="1618"/>
      <c r="AV94" s="1618"/>
      <c r="AW94" s="1618"/>
      <c r="AX94" s="1618"/>
      <c r="AY94" s="1618"/>
      <c r="AZ94" s="1618"/>
      <c r="BA94" s="1618"/>
    </row>
    <row r="95" spans="3:53">
      <c r="C95" s="1618"/>
      <c r="D95" s="1618"/>
      <c r="E95" s="1618"/>
      <c r="F95" s="1618"/>
      <c r="G95" s="1618"/>
      <c r="H95" s="1618"/>
      <c r="I95" s="1618"/>
      <c r="J95" s="1618"/>
      <c r="K95" s="1618"/>
      <c r="L95" s="1618"/>
      <c r="M95" s="1618"/>
      <c r="N95" s="1618"/>
      <c r="O95" s="1618"/>
      <c r="P95" s="1618"/>
      <c r="Q95" s="1618"/>
      <c r="R95" s="1618"/>
      <c r="S95" s="1618"/>
      <c r="T95" s="1618"/>
      <c r="U95" s="1618"/>
      <c r="V95" s="1618"/>
      <c r="W95" s="1618"/>
      <c r="X95" s="1618"/>
      <c r="Y95" s="1618"/>
      <c r="Z95" s="1618"/>
      <c r="AA95" s="1618"/>
      <c r="AB95" s="1618"/>
      <c r="AC95" s="1618"/>
      <c r="AD95" s="1618"/>
      <c r="AE95" s="1618"/>
      <c r="AF95" s="1618"/>
      <c r="AG95" s="1618"/>
      <c r="AH95" s="1618"/>
      <c r="AI95" s="1618"/>
      <c r="AJ95" s="1618"/>
      <c r="AK95" s="1618"/>
      <c r="AL95" s="1618"/>
      <c r="AM95" s="1618"/>
      <c r="AN95" s="1618"/>
      <c r="AO95" s="1618"/>
      <c r="AP95" s="1618"/>
      <c r="AQ95" s="1618"/>
      <c r="AR95" s="1618"/>
      <c r="AS95" s="1618"/>
      <c r="AT95" s="1618"/>
      <c r="AU95" s="1618"/>
      <c r="AV95" s="1618"/>
      <c r="AW95" s="1618"/>
      <c r="AX95" s="1618"/>
      <c r="AY95" s="1618"/>
      <c r="AZ95" s="1618"/>
      <c r="BA95" s="1618"/>
    </row>
    <row r="96" spans="3:53">
      <c r="C96" s="1618"/>
      <c r="D96" s="1618"/>
      <c r="E96" s="1618"/>
      <c r="F96" s="1618"/>
      <c r="G96" s="1618"/>
      <c r="H96" s="1618"/>
      <c r="I96" s="1618"/>
      <c r="J96" s="1618"/>
      <c r="K96" s="1618"/>
      <c r="L96" s="1618"/>
      <c r="M96" s="1618"/>
      <c r="N96" s="1618"/>
      <c r="O96" s="1618"/>
      <c r="P96" s="1618"/>
      <c r="Q96" s="1618"/>
      <c r="R96" s="1618"/>
      <c r="S96" s="1618"/>
      <c r="T96" s="1618"/>
      <c r="U96" s="1618"/>
      <c r="V96" s="1618"/>
      <c r="W96" s="1618"/>
      <c r="X96" s="1618"/>
      <c r="Y96" s="1618"/>
      <c r="Z96" s="1618"/>
      <c r="AA96" s="1618"/>
      <c r="AB96" s="1618"/>
      <c r="AC96" s="1618"/>
      <c r="AD96" s="1618"/>
      <c r="AE96" s="1618"/>
      <c r="AF96" s="1618"/>
      <c r="AG96" s="1618"/>
      <c r="AH96" s="1618"/>
      <c r="AI96" s="1618"/>
      <c r="AJ96" s="1618"/>
      <c r="AK96" s="1618"/>
      <c r="AL96" s="1618"/>
      <c r="AM96" s="1618"/>
      <c r="AN96" s="1618"/>
      <c r="AO96" s="1618"/>
      <c r="AP96" s="1618"/>
      <c r="AQ96" s="1618"/>
      <c r="AR96" s="1618"/>
      <c r="AS96" s="1618"/>
      <c r="AT96" s="1618"/>
      <c r="AU96" s="1618"/>
      <c r="AV96" s="1618"/>
      <c r="AW96" s="1618"/>
      <c r="AX96" s="1618"/>
      <c r="AY96" s="1618"/>
      <c r="AZ96" s="1618"/>
      <c r="BA96" s="1618"/>
    </row>
    <row r="97" spans="3:53">
      <c r="C97" s="1618"/>
      <c r="D97" s="1618"/>
      <c r="E97" s="1618"/>
      <c r="F97" s="1618"/>
      <c r="G97" s="1618"/>
      <c r="H97" s="1618"/>
      <c r="I97" s="1618"/>
      <c r="J97" s="1618"/>
      <c r="K97" s="1618"/>
      <c r="L97" s="1618"/>
      <c r="M97" s="1618"/>
      <c r="N97" s="1618"/>
      <c r="O97" s="1618"/>
      <c r="P97" s="1618"/>
      <c r="Q97" s="1618"/>
      <c r="R97" s="1618"/>
      <c r="S97" s="1618"/>
      <c r="T97" s="1618"/>
      <c r="U97" s="1618"/>
      <c r="V97" s="1618"/>
      <c r="W97" s="1618"/>
      <c r="X97" s="1618"/>
      <c r="Y97" s="1618"/>
      <c r="Z97" s="1618"/>
      <c r="AA97" s="1618"/>
      <c r="AB97" s="1618"/>
      <c r="AC97" s="1618"/>
      <c r="AD97" s="1618"/>
      <c r="AE97" s="1618"/>
      <c r="AF97" s="1618"/>
      <c r="AG97" s="1618"/>
      <c r="AH97" s="1618"/>
      <c r="AI97" s="1618"/>
      <c r="AJ97" s="1618"/>
      <c r="AK97" s="1618"/>
      <c r="AL97" s="1618"/>
      <c r="AM97" s="1618"/>
      <c r="AN97" s="1618"/>
      <c r="AO97" s="1618"/>
      <c r="AP97" s="1618"/>
      <c r="AQ97" s="1618"/>
      <c r="AR97" s="1618"/>
      <c r="AS97" s="1618"/>
      <c r="AT97" s="1618"/>
      <c r="AU97" s="1618"/>
      <c r="AV97" s="1618"/>
      <c r="AW97" s="1618"/>
      <c r="AX97" s="1618"/>
      <c r="AY97" s="1618"/>
      <c r="AZ97" s="1618"/>
      <c r="BA97" s="1618"/>
    </row>
    <row r="98" spans="3:53">
      <c r="C98" s="1618"/>
      <c r="D98" s="1618"/>
      <c r="E98" s="1618"/>
      <c r="F98" s="1618"/>
      <c r="G98" s="1618"/>
      <c r="H98" s="1618"/>
      <c r="I98" s="1618"/>
      <c r="J98" s="1618"/>
      <c r="K98" s="1618"/>
      <c r="L98" s="1618"/>
      <c r="M98" s="1618"/>
      <c r="N98" s="1618"/>
      <c r="O98" s="1618"/>
      <c r="P98" s="1618"/>
      <c r="Q98" s="1618"/>
      <c r="R98" s="1618"/>
      <c r="S98" s="1618"/>
      <c r="T98" s="1618"/>
      <c r="U98" s="1618"/>
      <c r="V98" s="1618"/>
      <c r="W98" s="1618"/>
      <c r="X98" s="1618"/>
      <c r="Y98" s="1618"/>
      <c r="Z98" s="1618"/>
      <c r="AA98" s="1618"/>
      <c r="AB98" s="1618"/>
      <c r="AC98" s="1618"/>
      <c r="AD98" s="1618"/>
      <c r="AE98" s="1618"/>
      <c r="AF98" s="1618"/>
      <c r="AG98" s="1618"/>
      <c r="AH98" s="1618"/>
      <c r="AI98" s="1618"/>
      <c r="AJ98" s="1618"/>
      <c r="AK98" s="1618"/>
      <c r="AL98" s="1618"/>
      <c r="AM98" s="1618"/>
      <c r="AN98" s="1618"/>
      <c r="AO98" s="1618"/>
      <c r="AP98" s="1618"/>
      <c r="AQ98" s="1618"/>
      <c r="AR98" s="1618"/>
      <c r="AS98" s="1618"/>
      <c r="AT98" s="1618"/>
      <c r="AU98" s="1618"/>
      <c r="AV98" s="1618"/>
      <c r="AW98" s="1618"/>
      <c r="AX98" s="1618"/>
      <c r="AY98" s="1618"/>
      <c r="AZ98" s="1618"/>
      <c r="BA98" s="1618"/>
    </row>
    <row r="99" spans="3:53">
      <c r="C99" s="1618"/>
      <c r="D99" s="1618"/>
      <c r="E99" s="1618"/>
      <c r="F99" s="1618"/>
      <c r="G99" s="1618"/>
      <c r="H99" s="1618"/>
      <c r="I99" s="1618"/>
      <c r="J99" s="1618"/>
      <c r="K99" s="1618"/>
      <c r="L99" s="1618"/>
      <c r="M99" s="1618"/>
      <c r="N99" s="1618"/>
      <c r="O99" s="1618"/>
      <c r="P99" s="1618"/>
      <c r="Q99" s="1618"/>
      <c r="R99" s="1618"/>
      <c r="S99" s="1618"/>
      <c r="T99" s="1618"/>
      <c r="U99" s="1618"/>
      <c r="V99" s="1618"/>
      <c r="W99" s="1618"/>
      <c r="X99" s="1618"/>
      <c r="Y99" s="1618"/>
      <c r="Z99" s="1618"/>
      <c r="AA99" s="1618"/>
      <c r="AB99" s="1618"/>
      <c r="AC99" s="1618"/>
      <c r="AD99" s="1618"/>
      <c r="AE99" s="1618"/>
      <c r="AF99" s="1618"/>
      <c r="AG99" s="1618"/>
      <c r="AH99" s="1618"/>
      <c r="AI99" s="1618"/>
      <c r="AJ99" s="1618"/>
      <c r="AK99" s="1618"/>
      <c r="AL99" s="1618"/>
      <c r="AM99" s="1618"/>
      <c r="AN99" s="1618"/>
      <c r="AO99" s="1618"/>
      <c r="AP99" s="1618"/>
      <c r="AQ99" s="1618"/>
      <c r="AR99" s="1618"/>
      <c r="AS99" s="1618"/>
      <c r="AT99" s="1618"/>
      <c r="AU99" s="1618"/>
      <c r="AV99" s="1618"/>
      <c r="AW99" s="1618"/>
      <c r="AX99" s="1618"/>
      <c r="AY99" s="1618"/>
      <c r="AZ99" s="1618"/>
      <c r="BA99" s="1618"/>
    </row>
    <row r="100" spans="3:53">
      <c r="C100" s="1618"/>
      <c r="D100" s="1618"/>
      <c r="E100" s="1618"/>
      <c r="F100" s="1618"/>
      <c r="G100" s="1618"/>
      <c r="H100" s="1618"/>
      <c r="I100" s="1618"/>
      <c r="J100" s="1618"/>
      <c r="K100" s="1618"/>
      <c r="L100" s="1618"/>
      <c r="M100" s="1618"/>
      <c r="N100" s="1618"/>
      <c r="O100" s="1618"/>
      <c r="P100" s="1618"/>
      <c r="Q100" s="1618"/>
      <c r="R100" s="1618"/>
      <c r="S100" s="1618"/>
      <c r="T100" s="1618"/>
      <c r="U100" s="1618"/>
      <c r="V100" s="1618"/>
      <c r="W100" s="1618"/>
      <c r="X100" s="1618"/>
      <c r="Y100" s="1618"/>
      <c r="Z100" s="1618"/>
      <c r="AA100" s="1618"/>
      <c r="AB100" s="1618"/>
      <c r="AC100" s="1618"/>
      <c r="AD100" s="1618"/>
      <c r="AE100" s="1618"/>
      <c r="AF100" s="1618"/>
      <c r="AG100" s="1618"/>
      <c r="AH100" s="1618"/>
      <c r="AI100" s="1618"/>
      <c r="AJ100" s="1618"/>
      <c r="AK100" s="1618"/>
      <c r="AL100" s="1618"/>
      <c r="AM100" s="1618"/>
      <c r="AN100" s="1618"/>
      <c r="AO100" s="1618"/>
      <c r="AP100" s="1618"/>
      <c r="AQ100" s="1618"/>
      <c r="AR100" s="1618"/>
      <c r="AS100" s="1618"/>
      <c r="AT100" s="1618"/>
      <c r="AU100" s="1618"/>
      <c r="AV100" s="1618"/>
      <c r="AW100" s="1618"/>
      <c r="AX100" s="1618"/>
      <c r="AY100" s="1618"/>
      <c r="AZ100" s="1618"/>
      <c r="BA100" s="1618"/>
    </row>
    <row r="101" spans="3:53">
      <c r="C101" s="1618"/>
      <c r="D101" s="1618"/>
      <c r="E101" s="1618"/>
      <c r="F101" s="1618"/>
      <c r="G101" s="1618"/>
      <c r="H101" s="1618"/>
      <c r="I101" s="1618"/>
      <c r="J101" s="1618"/>
      <c r="K101" s="1618"/>
      <c r="L101" s="1618"/>
      <c r="M101" s="1618"/>
      <c r="N101" s="1618"/>
      <c r="O101" s="1618"/>
      <c r="P101" s="1618"/>
      <c r="Q101" s="1618"/>
      <c r="R101" s="1618"/>
      <c r="S101" s="1618"/>
      <c r="T101" s="1618"/>
      <c r="U101" s="1618"/>
      <c r="V101" s="1618"/>
      <c r="W101" s="1618"/>
      <c r="X101" s="1618"/>
      <c r="Y101" s="1618"/>
      <c r="Z101" s="1618"/>
      <c r="AA101" s="1618"/>
      <c r="AB101" s="1618"/>
      <c r="AC101" s="1618"/>
      <c r="AD101" s="1618"/>
      <c r="AE101" s="1618"/>
      <c r="AF101" s="1618"/>
      <c r="AG101" s="1618"/>
      <c r="AH101" s="1618"/>
      <c r="AI101" s="1618"/>
      <c r="AJ101" s="1618"/>
      <c r="AK101" s="1618"/>
      <c r="AL101" s="1618"/>
      <c r="AM101" s="1618"/>
      <c r="AN101" s="1618"/>
      <c r="AO101" s="1618"/>
      <c r="AP101" s="1618"/>
      <c r="AQ101" s="1618"/>
      <c r="AR101" s="1618"/>
      <c r="AS101" s="1618"/>
      <c r="AT101" s="1618"/>
      <c r="AU101" s="1618"/>
      <c r="AV101" s="1618"/>
      <c r="AW101" s="1618"/>
      <c r="AX101" s="1618"/>
      <c r="AY101" s="1618"/>
      <c r="AZ101" s="1618"/>
      <c r="BA101" s="1618"/>
    </row>
  </sheetData>
  <mergeCells count="6">
    <mergeCell ref="C22:O22"/>
    <mergeCell ref="R22:AD22"/>
    <mergeCell ref="C23:H23"/>
    <mergeCell ref="J23:O23"/>
    <mergeCell ref="R23:W23"/>
    <mergeCell ref="Y23:AD23"/>
  </mergeCell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BL106"/>
  <sheetViews>
    <sheetView workbookViewId="0"/>
  </sheetViews>
  <sheetFormatPr baseColWidth="10" defaultColWidth="11.42578125" defaultRowHeight="15"/>
  <cols>
    <col min="1" max="1" width="11.42578125" style="1384"/>
    <col min="2" max="2" width="40.140625" style="1384" customWidth="1"/>
    <col min="3" max="16384" width="11.42578125" style="1384"/>
  </cols>
  <sheetData>
    <row r="1" spans="1:64" ht="15.75">
      <c r="A1" s="1518" t="s">
        <v>593</v>
      </c>
    </row>
    <row r="2" spans="1:64" ht="15.75" thickBot="1">
      <c r="D2" s="1519"/>
      <c r="M2" s="1519"/>
    </row>
    <row r="3" spans="1:64" s="1520" customFormat="1" ht="16.5" thickBot="1">
      <c r="B3" s="1497" t="s">
        <v>165</v>
      </c>
      <c r="C3" s="1498">
        <v>1940</v>
      </c>
      <c r="D3" s="1498">
        <v>1941</v>
      </c>
      <c r="E3" s="1498">
        <v>1942</v>
      </c>
      <c r="F3" s="1498">
        <v>1943</v>
      </c>
      <c r="G3" s="1498">
        <v>1944</v>
      </c>
      <c r="H3" s="1498">
        <v>1945</v>
      </c>
      <c r="I3" s="1498">
        <v>1946</v>
      </c>
      <c r="J3" s="1498">
        <v>1947</v>
      </c>
      <c r="K3" s="1498">
        <v>1948</v>
      </c>
      <c r="L3" s="1498">
        <v>1949</v>
      </c>
      <c r="M3" s="1498">
        <v>1950</v>
      </c>
      <c r="N3" s="1498">
        <v>1951</v>
      </c>
      <c r="O3" s="1498">
        <v>1952</v>
      </c>
      <c r="P3" s="1498">
        <v>1953</v>
      </c>
      <c r="Q3" s="1498">
        <v>1954</v>
      </c>
      <c r="R3" s="1498">
        <v>1955</v>
      </c>
      <c r="S3" s="1498">
        <v>1956</v>
      </c>
      <c r="T3" s="1498">
        <v>1957</v>
      </c>
      <c r="U3" s="1498">
        <v>1958</v>
      </c>
      <c r="V3" s="1498">
        <v>1959</v>
      </c>
      <c r="W3" s="1498">
        <v>1960</v>
      </c>
      <c r="X3" s="1498">
        <v>1961</v>
      </c>
      <c r="Y3" s="1498">
        <v>1962</v>
      </c>
      <c r="Z3" s="1498">
        <v>1963</v>
      </c>
      <c r="AA3" s="1498">
        <v>1964</v>
      </c>
      <c r="AB3" s="1498">
        <v>1965</v>
      </c>
      <c r="AC3" s="1498">
        <v>1966</v>
      </c>
      <c r="AD3" s="1498">
        <v>1967</v>
      </c>
      <c r="AE3" s="1498">
        <v>1968</v>
      </c>
      <c r="AF3" s="1498">
        <v>1969</v>
      </c>
      <c r="AG3" s="1498">
        <v>1970</v>
      </c>
      <c r="AH3" s="1498">
        <v>1971</v>
      </c>
      <c r="AI3" s="1498">
        <v>1972</v>
      </c>
      <c r="AJ3" s="1498">
        <v>1973</v>
      </c>
      <c r="AK3" s="1498">
        <v>1974</v>
      </c>
      <c r="AL3" s="1498">
        <v>1975</v>
      </c>
      <c r="AM3" s="1498">
        <v>1976</v>
      </c>
      <c r="AN3" s="1498">
        <v>1977</v>
      </c>
      <c r="AO3" s="1498">
        <v>1978</v>
      </c>
      <c r="AP3" s="1498">
        <v>1979</v>
      </c>
      <c r="AQ3" s="1498">
        <v>1980</v>
      </c>
      <c r="AR3" s="1498">
        <v>1981</v>
      </c>
      <c r="AS3" s="1498">
        <v>1982</v>
      </c>
      <c r="AT3" s="1498">
        <v>1983</v>
      </c>
      <c r="AU3" s="1498">
        <v>1984</v>
      </c>
      <c r="AV3" s="1498">
        <v>1985</v>
      </c>
      <c r="AW3" s="1498">
        <v>1986</v>
      </c>
      <c r="AX3" s="1498">
        <v>1987</v>
      </c>
      <c r="AY3" s="1498">
        <v>1988</v>
      </c>
      <c r="AZ3" s="1498">
        <v>1989</v>
      </c>
      <c r="BA3" s="1498">
        <v>1990</v>
      </c>
      <c r="BB3" s="1498">
        <v>1991</v>
      </c>
      <c r="BC3" s="1498">
        <v>1992</v>
      </c>
      <c r="BD3" s="1498">
        <v>1993</v>
      </c>
      <c r="BE3" s="1498">
        <v>1994</v>
      </c>
      <c r="BF3" s="1498">
        <v>1995</v>
      </c>
      <c r="BG3" s="1498">
        <v>1996</v>
      </c>
      <c r="BH3" s="1498">
        <v>1997</v>
      </c>
      <c r="BI3" s="1498">
        <v>1998</v>
      </c>
      <c r="BJ3" s="1498">
        <v>1999</v>
      </c>
      <c r="BK3" s="1499">
        <v>2000</v>
      </c>
    </row>
    <row r="4" spans="1:64" s="1521" customFormat="1" ht="15.75">
      <c r="B4" s="1501" t="s">
        <v>166</v>
      </c>
      <c r="C4" s="1502">
        <v>25.959893698433333</v>
      </c>
      <c r="D4" s="1502">
        <v>26.091382019858543</v>
      </c>
      <c r="E4" s="1502">
        <v>26.18384895764342</v>
      </c>
      <c r="F4" s="1502">
        <v>26.231143667396026</v>
      </c>
      <c r="G4" s="1502">
        <v>26.295889632593259</v>
      </c>
      <c r="H4" s="1502">
        <v>26.383329528588988</v>
      </c>
      <c r="I4" s="1502">
        <v>26.470737491818397</v>
      </c>
      <c r="J4" s="1502">
        <v>26.524289859811645</v>
      </c>
      <c r="K4" s="1502">
        <v>26.599146198666034</v>
      </c>
      <c r="L4" s="1502">
        <v>26.62315241168929</v>
      </c>
      <c r="M4" s="1502">
        <v>26.701894339979461</v>
      </c>
      <c r="N4" s="1502">
        <v>26.748438113745138</v>
      </c>
      <c r="O4" s="1502">
        <v>26.816382117453713</v>
      </c>
      <c r="P4" s="1502">
        <v>26.881446588203914</v>
      </c>
      <c r="Q4" s="1502">
        <v>27.011400103747988</v>
      </c>
      <c r="R4" s="1502">
        <v>27.126590514603194</v>
      </c>
      <c r="S4" s="1502">
        <v>27.259809338247663</v>
      </c>
      <c r="T4" s="1502">
        <v>27.439339336287929</v>
      </c>
      <c r="U4" s="1502">
        <v>27.617116506384548</v>
      </c>
      <c r="V4" s="1502">
        <v>27.793137329862191</v>
      </c>
      <c r="W4" s="1502">
        <v>27.967399486806343</v>
      </c>
      <c r="X4" s="1502">
        <v>27.889901814747816</v>
      </c>
      <c r="Y4" s="1502">
        <v>27.810644267379203</v>
      </c>
      <c r="Z4" s="1502">
        <v>27.729627873395216</v>
      </c>
      <c r="AA4" s="1502">
        <v>27.396854695541691</v>
      </c>
      <c r="AB4" s="1502">
        <v>27.562327789952406</v>
      </c>
      <c r="AC4" s="1502">
        <v>27.726051165846428</v>
      </c>
      <c r="AD4" s="1502">
        <v>27.388029745652773</v>
      </c>
      <c r="AE4" s="1502">
        <v>27.29826932562392</v>
      </c>
      <c r="AF4" s="1502">
        <v>27.456776536993601</v>
      </c>
      <c r="AG4" s="1502">
        <v>27.113558807729504</v>
      </c>
      <c r="AH4" s="1502">
        <v>27.018624324926492</v>
      </c>
      <c r="AI4" s="1502">
        <v>27.171981997880806</v>
      </c>
      <c r="AJ4" s="1502">
        <v>27.073641421881746</v>
      </c>
      <c r="AK4" s="1502">
        <v>27.223612842751905</v>
      </c>
      <c r="AL4" s="1502">
        <v>27.121907122164444</v>
      </c>
      <c r="AM4" s="1502">
        <v>27.268535703760605</v>
      </c>
      <c r="AN4" s="1502">
        <v>27.413510580087632</v>
      </c>
      <c r="AO4" s="1502">
        <v>27.306844260374064</v>
      </c>
      <c r="AP4" s="1502">
        <v>27.448549739155055</v>
      </c>
      <c r="AQ4" s="1502">
        <v>27.588640465758999</v>
      </c>
      <c r="AR4" s="1502">
        <v>27.727130314662048</v>
      </c>
      <c r="AS4" s="1502">
        <v>27.864033556716066</v>
      </c>
      <c r="AT4" s="1502">
        <v>27.999364831251853</v>
      </c>
      <c r="AU4" s="1502">
        <v>28.1331391190581</v>
      </c>
      <c r="AV4" s="1502">
        <v>28.2653717162341</v>
      </c>
      <c r="AW4" s="1502">
        <v>28.396078208911774</v>
      </c>
      <c r="AX4" s="1502">
        <v>28.525274448841998</v>
      </c>
      <c r="AY4" s="1502">
        <v>28.65297652983736</v>
      </c>
      <c r="AZ4" s="1502">
        <v>28.779200765062768</v>
      </c>
      <c r="BA4" s="1502">
        <v>28.903963665163644</v>
      </c>
      <c r="BB4" s="1502">
        <v>29.027281917220364</v>
      </c>
      <c r="BC4" s="1502">
        <v>29.149172364516545</v>
      </c>
      <c r="BD4" s="1502">
        <v>29.269651987107594</v>
      </c>
      <c r="BE4" s="1502">
        <v>29.638737883175438</v>
      </c>
      <c r="BF4" s="1502">
        <v>29.756447251154214</v>
      </c>
      <c r="BG4" s="1502">
        <v>29.872797372611373</v>
      </c>
      <c r="BH4" s="1502">
        <v>29.987805595867854</v>
      </c>
      <c r="BI4" s="1502">
        <v>30.101489320340733</v>
      </c>
      <c r="BJ4" s="1502">
        <v>30.213865981590885</v>
      </c>
      <c r="BK4" s="1503">
        <v>30.324953037058862</v>
      </c>
    </row>
    <row r="5" spans="1:64" s="1521" customFormat="1" ht="15.75">
      <c r="B5" s="1512" t="s">
        <v>167</v>
      </c>
      <c r="C5" s="1522">
        <v>25.471419276818835</v>
      </c>
      <c r="D5" s="1522">
        <v>25.552969011916616</v>
      </c>
      <c r="E5" s="1522">
        <v>25.634537126980021</v>
      </c>
      <c r="F5" s="1522">
        <v>25.674373338159882</v>
      </c>
      <c r="G5" s="1522">
        <v>25.733443425522125</v>
      </c>
      <c r="H5" s="1522">
        <v>25.81698734751609</v>
      </c>
      <c r="I5" s="1522">
        <v>25.900416393551851</v>
      </c>
      <c r="J5" s="1522">
        <v>25.950856466536493</v>
      </c>
      <c r="K5" s="1522">
        <v>26.022016421411109</v>
      </c>
      <c r="L5" s="1522">
        <v>26.043470764326884</v>
      </c>
      <c r="M5" s="1522">
        <v>26.118382546105821</v>
      </c>
      <c r="N5" s="1522">
        <v>26.161707967557035</v>
      </c>
      <c r="O5" s="1522">
        <v>26.22593696742554</v>
      </c>
      <c r="P5" s="1522">
        <v>26.287310343712178</v>
      </c>
      <c r="Q5" s="1522">
        <v>26.380072740760767</v>
      </c>
      <c r="R5" s="1522">
        <v>26.45637611196716</v>
      </c>
      <c r="S5" s="1522">
        <v>26.548422350197114</v>
      </c>
      <c r="T5" s="1522">
        <v>26.653790141986406</v>
      </c>
      <c r="U5" s="1522">
        <v>26.758576006039092</v>
      </c>
      <c r="V5" s="1522">
        <v>26.86277816924715</v>
      </c>
      <c r="W5" s="1522">
        <v>26.966395029807344</v>
      </c>
      <c r="X5" s="1522">
        <v>26.819425154068284</v>
      </c>
      <c r="Y5" s="1522">
        <v>26.671867273355829</v>
      </c>
      <c r="Z5" s="1522">
        <v>26.523720280780694</v>
      </c>
      <c r="AA5" s="1522">
        <v>26.124983228031894</v>
      </c>
      <c r="AB5" s="1522">
        <v>26.225655322159525</v>
      </c>
      <c r="AC5" s="1522">
        <v>26.325735922350319</v>
      </c>
      <c r="AD5" s="1522">
        <v>25.925224536699062</v>
      </c>
      <c r="AE5" s="1522">
        <v>25.774120818979199</v>
      </c>
      <c r="AF5" s="1522">
        <v>25.8724245654154</v>
      </c>
      <c r="AG5" s="1522">
        <v>25.470135711461054</v>
      </c>
      <c r="AH5" s="1522">
        <v>25.31725432858336</v>
      </c>
      <c r="AI5" s="1522">
        <v>25.413780621058677</v>
      </c>
      <c r="AJ5" s="1522">
        <v>25.259714922780518</v>
      </c>
      <c r="AK5" s="1522">
        <v>25.355057694082575</v>
      </c>
      <c r="AL5" s="1522">
        <v>25.199809518579116</v>
      </c>
      <c r="AM5" s="1522">
        <v>25.293971100024663</v>
      </c>
      <c r="AN5" s="1522">
        <v>25.387543259195155</v>
      </c>
      <c r="AO5" s="1522">
        <v>25.23052693079245</v>
      </c>
      <c r="AP5" s="1522">
        <v>25.322923160373747</v>
      </c>
      <c r="AQ5" s="1522">
        <v>25.41473310130803</v>
      </c>
      <c r="AR5" s="1522">
        <v>25.505958011760711</v>
      </c>
      <c r="AS5" s="1522">
        <v>25.596599251708085</v>
      </c>
      <c r="AT5" s="1522">
        <v>25.686658279983192</v>
      </c>
      <c r="AU5" s="1522">
        <v>25.776136651354022</v>
      </c>
      <c r="AV5" s="1522">
        <v>25.865036013635446</v>
      </c>
      <c r="AW5" s="1522">
        <v>25.953358104836155</v>
      </c>
      <c r="AX5" s="1522">
        <v>26.041104750341191</v>
      </c>
      <c r="AY5" s="1522">
        <v>26.128277860131504</v>
      </c>
      <c r="AZ5" s="1522">
        <v>26.214879426040966</v>
      </c>
      <c r="BA5" s="1522">
        <v>26.300911519051965</v>
      </c>
      <c r="BB5" s="1522">
        <v>26.386376286630124</v>
      </c>
      <c r="BC5" s="1522">
        <v>26.471275950098772</v>
      </c>
      <c r="BD5" s="1522">
        <v>26.555612802053815</v>
      </c>
      <c r="BE5" s="1522">
        <v>26.889389203819377</v>
      </c>
      <c r="BF5" s="1522">
        <v>26.972607582944931</v>
      </c>
      <c r="BG5" s="1522">
        <v>27.05527043074386</v>
      </c>
      <c r="BH5" s="1522">
        <v>27.137380299874238</v>
      </c>
      <c r="BI5" s="1522">
        <v>27.218939801961781</v>
      </c>
      <c r="BJ5" s="1522">
        <v>27.299951605265179</v>
      </c>
      <c r="BK5" s="1523">
        <v>27.380418432384246</v>
      </c>
    </row>
    <row r="6" spans="1:64" s="1521" customFormat="1" ht="16.5" thickBot="1">
      <c r="B6" s="1504" t="s">
        <v>168</v>
      </c>
      <c r="C6" s="1505">
        <v>26.469323469689982</v>
      </c>
      <c r="D6" s="1505">
        <v>26.651839204689509</v>
      </c>
      <c r="E6" s="1505">
        <v>26.821046578376667</v>
      </c>
      <c r="F6" s="1505">
        <v>26.948943760816832</v>
      </c>
      <c r="G6" s="1505">
        <v>27.09989172362981</v>
      </c>
      <c r="H6" s="1505">
        <v>27.278857425572625</v>
      </c>
      <c r="I6" s="1505">
        <v>27.460428888140271</v>
      </c>
      <c r="J6" s="1505">
        <v>27.608521546699293</v>
      </c>
      <c r="K6" s="1505">
        <v>27.78046501158434</v>
      </c>
      <c r="L6" s="1505">
        <v>27.900219983463231</v>
      </c>
      <c r="M6" s="1505">
        <v>28.078302115608935</v>
      </c>
      <c r="N6" s="1505">
        <v>28.222820346350218</v>
      </c>
      <c r="O6" s="1505">
        <v>28.390137116344476</v>
      </c>
      <c r="P6" s="1505">
        <v>28.554159661593658</v>
      </c>
      <c r="Q6" s="1505">
        <v>28.769610647293419</v>
      </c>
      <c r="R6" s="1505">
        <v>28.969416374441153</v>
      </c>
      <c r="S6" s="1505">
        <v>29.188763014144357</v>
      </c>
      <c r="T6" s="1505">
        <v>29.427213142418793</v>
      </c>
      <c r="U6" s="1505">
        <v>29.662174638594266</v>
      </c>
      <c r="V6" s="1505">
        <v>29.893674985542134</v>
      </c>
      <c r="W6" s="1505">
        <v>30.121744578022813</v>
      </c>
      <c r="X6" s="1505">
        <v>30.096416503696361</v>
      </c>
      <c r="Y6" s="1505">
        <v>30.067726331337838</v>
      </c>
      <c r="Z6" s="1505">
        <v>30.035711906496431</v>
      </c>
      <c r="AA6" s="1505">
        <v>29.750413154776766</v>
      </c>
      <c r="AB6" s="1505">
        <v>29.961871892865602</v>
      </c>
      <c r="AC6" s="1505">
        <v>30.170131647376422</v>
      </c>
      <c r="AD6" s="1505">
        <v>29.875237481539529</v>
      </c>
      <c r="AE6" s="1505">
        <v>29.827235829724913</v>
      </c>
      <c r="AF6" s="1505">
        <v>30.026174339747968</v>
      </c>
      <c r="AG6" s="1505">
        <v>29.722101722878065</v>
      </c>
      <c r="AH6" s="1505">
        <v>29.665067611439724</v>
      </c>
      <c r="AI6" s="1505">
        <v>29.855122423874192</v>
      </c>
      <c r="AJ6" s="1505">
        <v>29.79231723710592</v>
      </c>
      <c r="AK6" s="1505">
        <v>29.976703666042383</v>
      </c>
      <c r="AL6" s="1505">
        <v>29.908333750019821</v>
      </c>
      <c r="AM6" s="1505">
        <v>30.087259845995334</v>
      </c>
      <c r="AN6" s="1505">
        <v>30.263534528275997</v>
      </c>
      <c r="AO6" s="1505">
        <v>30.187210494567637</v>
      </c>
      <c r="AP6" s="1505">
        <v>30.358340478120539</v>
      </c>
      <c r="AQ6" s="1505">
        <v>30.526977165744967</v>
      </c>
      <c r="AR6" s="1505">
        <v>30.693173121467609</v>
      </c>
      <c r="AS6" s="1505">
        <v>30.856980715598041</v>
      </c>
      <c r="AT6" s="1505">
        <v>31.018452058976237</v>
      </c>
      <c r="AU6" s="1505">
        <v>31.177638942171697</v>
      </c>
      <c r="AV6" s="1505">
        <v>31.334592779409036</v>
      </c>
      <c r="AW6" s="1505">
        <v>31.489364556996321</v>
      </c>
      <c r="AX6" s="1505">
        <v>31.642004786038243</v>
      </c>
      <c r="AY6" s="1505">
        <v>31.792563459218897</v>
      </c>
      <c r="AZ6" s="1505">
        <v>31.941090011445965</v>
      </c>
      <c r="BA6" s="1505">
        <v>32.087633284151906</v>
      </c>
      <c r="BB6" s="1505">
        <v>32.23224149305517</v>
      </c>
      <c r="BC6" s="1505">
        <v>32.374962199189255</v>
      </c>
      <c r="BD6" s="1505">
        <v>32.515842283015047</v>
      </c>
      <c r="BE6" s="1505">
        <v>32.904927921437391</v>
      </c>
      <c r="BF6" s="1505">
        <v>33.042264567554227</v>
      </c>
      <c r="BG6" s="1505">
        <v>33.177896932972843</v>
      </c>
      <c r="BH6" s="1505">
        <v>33.311868972534683</v>
      </c>
      <c r="BI6" s="1505">
        <v>33.444223871297012</v>
      </c>
      <c r="BJ6" s="1505">
        <v>33.575004033625646</v>
      </c>
      <c r="BK6" s="1506">
        <v>33.704251074260696</v>
      </c>
    </row>
    <row r="7" spans="1:64" s="1520" customFormat="1" ht="16.5" thickBot="1">
      <c r="B7" s="1497" t="s">
        <v>169</v>
      </c>
      <c r="C7" s="1498">
        <v>1940</v>
      </c>
      <c r="D7" s="1498">
        <v>1941</v>
      </c>
      <c r="E7" s="1498">
        <v>1942</v>
      </c>
      <c r="F7" s="1498">
        <v>1943</v>
      </c>
      <c r="G7" s="1498">
        <v>1944</v>
      </c>
      <c r="H7" s="1498">
        <v>1945</v>
      </c>
      <c r="I7" s="1498">
        <v>1946</v>
      </c>
      <c r="J7" s="1498">
        <v>1947</v>
      </c>
      <c r="K7" s="1498">
        <v>1948</v>
      </c>
      <c r="L7" s="1498">
        <v>1949</v>
      </c>
      <c r="M7" s="1498">
        <v>1950</v>
      </c>
      <c r="N7" s="1498">
        <v>1951</v>
      </c>
      <c r="O7" s="1498">
        <v>1952</v>
      </c>
      <c r="P7" s="1498">
        <v>1953</v>
      </c>
      <c r="Q7" s="1498">
        <v>1954</v>
      </c>
      <c r="R7" s="1498">
        <v>1955</v>
      </c>
      <c r="S7" s="1498">
        <v>1956</v>
      </c>
      <c r="T7" s="1498">
        <v>1957</v>
      </c>
      <c r="U7" s="1498">
        <v>1958</v>
      </c>
      <c r="V7" s="1498">
        <v>1959</v>
      </c>
      <c r="W7" s="1498">
        <v>1960</v>
      </c>
      <c r="X7" s="1498">
        <v>1961</v>
      </c>
      <c r="Y7" s="1498">
        <v>1962</v>
      </c>
      <c r="Z7" s="1498">
        <v>1963</v>
      </c>
      <c r="AA7" s="1498">
        <v>1964</v>
      </c>
      <c r="AB7" s="1498">
        <v>1965</v>
      </c>
      <c r="AC7" s="1498">
        <v>1966</v>
      </c>
      <c r="AD7" s="1498">
        <v>1967</v>
      </c>
      <c r="AE7" s="1498">
        <v>1968</v>
      </c>
      <c r="AF7" s="1498">
        <v>1969</v>
      </c>
      <c r="AG7" s="1498">
        <v>1970</v>
      </c>
      <c r="AH7" s="1498">
        <v>1971</v>
      </c>
      <c r="AI7" s="1498">
        <v>1972</v>
      </c>
      <c r="AJ7" s="1498">
        <v>1973</v>
      </c>
      <c r="AK7" s="1498">
        <v>1974</v>
      </c>
      <c r="AL7" s="1498">
        <v>1975</v>
      </c>
      <c r="AM7" s="1498">
        <v>1976</v>
      </c>
      <c r="AN7" s="1498">
        <v>1977</v>
      </c>
      <c r="AO7" s="1498">
        <v>1978</v>
      </c>
      <c r="AP7" s="1498">
        <v>1979</v>
      </c>
      <c r="AQ7" s="1498">
        <v>1980</v>
      </c>
      <c r="AR7" s="1498">
        <v>1981</v>
      </c>
      <c r="AS7" s="1498">
        <v>1982</v>
      </c>
      <c r="AT7" s="1498">
        <v>1983</v>
      </c>
      <c r="AU7" s="1498">
        <v>1984</v>
      </c>
      <c r="AV7" s="1498">
        <v>1985</v>
      </c>
      <c r="AW7" s="1498">
        <v>1986</v>
      </c>
      <c r="AX7" s="1498">
        <v>1987</v>
      </c>
      <c r="AY7" s="1498">
        <v>1988</v>
      </c>
      <c r="AZ7" s="1498">
        <v>1989</v>
      </c>
      <c r="BA7" s="1498">
        <v>1990</v>
      </c>
      <c r="BB7" s="1498">
        <v>1991</v>
      </c>
      <c r="BC7" s="1498">
        <v>1992</v>
      </c>
      <c r="BD7" s="1498">
        <v>1993</v>
      </c>
      <c r="BE7" s="1498">
        <v>1994</v>
      </c>
      <c r="BF7" s="1498">
        <v>1995</v>
      </c>
      <c r="BG7" s="1498">
        <v>1996</v>
      </c>
      <c r="BH7" s="1498">
        <v>1997</v>
      </c>
      <c r="BI7" s="1498">
        <v>1998</v>
      </c>
      <c r="BJ7" s="1498">
        <v>1999</v>
      </c>
      <c r="BK7" s="1499">
        <v>2000</v>
      </c>
    </row>
    <row r="8" spans="1:64" s="1524" customFormat="1" ht="15.75">
      <c r="B8" s="1501" t="s">
        <v>166</v>
      </c>
      <c r="C8" s="1502">
        <v>25.10703643455544</v>
      </c>
      <c r="D8" s="1502">
        <v>25.231382019858543</v>
      </c>
      <c r="E8" s="1502">
        <v>25.318543792119598</v>
      </c>
      <c r="F8" s="1502">
        <v>25.400739093839256</v>
      </c>
      <c r="G8" s="1502">
        <v>25.411480782355873</v>
      </c>
      <c r="H8" s="1502">
        <v>25.525147849803041</v>
      </c>
      <c r="I8" s="1502">
        <v>25.845263840515599</v>
      </c>
      <c r="J8" s="1502">
        <v>26.031204424543944</v>
      </c>
      <c r="K8" s="1502">
        <v>26.166970630944505</v>
      </c>
      <c r="L8" s="1502">
        <v>26.248538586852447</v>
      </c>
      <c r="M8" s="1502">
        <v>26.209438921163851</v>
      </c>
      <c r="N8" s="1502">
        <v>26.10797013175285</v>
      </c>
      <c r="O8" s="1502">
        <v>25.758222060237514</v>
      </c>
      <c r="P8" s="1502">
        <v>25.461348565117689</v>
      </c>
      <c r="Q8" s="1502">
        <v>25.328728380947823</v>
      </c>
      <c r="R8" s="1502">
        <v>25.191274555100804</v>
      </c>
      <c r="S8" s="1502">
        <v>25.142095664057805</v>
      </c>
      <c r="T8" s="1502">
        <v>25.219471943598307</v>
      </c>
      <c r="U8" s="1502">
        <v>25.385630567094125</v>
      </c>
      <c r="V8" s="1502">
        <v>25.469861047216128</v>
      </c>
      <c r="W8" s="1502">
        <v>25.589133980618485</v>
      </c>
      <c r="X8" s="1502">
        <v>25.655490639560782</v>
      </c>
      <c r="Y8" s="1502">
        <v>25.634303705024905</v>
      </c>
      <c r="Z8" s="1502">
        <v>25.706733770584947</v>
      </c>
      <c r="AA8" s="1502">
        <v>25.699645140605838</v>
      </c>
      <c r="AB8" s="1502">
        <v>25.745211513822014</v>
      </c>
      <c r="AC8" s="1502">
        <v>25.769925179985492</v>
      </c>
      <c r="AD8" s="1502">
        <v>25.786193548150479</v>
      </c>
      <c r="AE8" s="1502">
        <v>25.855574342644353</v>
      </c>
      <c r="AF8" s="1502">
        <v>25.994361488507963</v>
      </c>
      <c r="AG8" s="1502">
        <v>26.049871858403002</v>
      </c>
      <c r="AH8" s="1502">
        <v>26.177844614677106</v>
      </c>
      <c r="AI8" s="1502">
        <v>26.206253464083424</v>
      </c>
      <c r="AJ8" s="1502">
        <v>26.262428460303489</v>
      </c>
      <c r="AK8" s="1502">
        <v>26.341520437138747</v>
      </c>
      <c r="AL8" s="1502">
        <v>26.439517683437607</v>
      </c>
      <c r="AM8" s="1502">
        <v>26.562159153246519</v>
      </c>
      <c r="AN8" s="1502">
        <v>26.751677167511374</v>
      </c>
      <c r="AO8" s="1502">
        <v>26.868158582504009</v>
      </c>
      <c r="AP8" s="1502">
        <v>27.033268146446275</v>
      </c>
      <c r="AQ8" s="1502">
        <v>27.218999527257381</v>
      </c>
      <c r="AR8" s="1502">
        <v>27.388343036831266</v>
      </c>
      <c r="AS8" s="1502">
        <v>27.496756375346123</v>
      </c>
      <c r="AT8" s="1502">
        <v>27.574856644498936</v>
      </c>
      <c r="AU8" s="1502">
        <v>27.706809809887936</v>
      </c>
      <c r="AV8" s="1502">
        <v>27.79055769097549</v>
      </c>
      <c r="AW8" s="1502">
        <v>27.890809539797019</v>
      </c>
      <c r="AX8" s="1502">
        <v>28.005140561270494</v>
      </c>
      <c r="AY8" s="1502">
        <v>28.108986534493326</v>
      </c>
      <c r="AZ8" s="1502">
        <v>28.246007948266353</v>
      </c>
      <c r="BA8" s="1502">
        <v>28.358569129359282</v>
      </c>
      <c r="BB8" s="1502">
        <v>28.511584051652775</v>
      </c>
      <c r="BC8" s="1502">
        <v>28.664050950836881</v>
      </c>
      <c r="BD8" s="1502">
        <v>28.831608271651703</v>
      </c>
      <c r="BE8" s="1502">
        <v>28.930778750864903</v>
      </c>
      <c r="BF8" s="1502">
        <v>29.01871581424389</v>
      </c>
      <c r="BG8" s="1502">
        <v>28.927062912580766</v>
      </c>
      <c r="BH8" s="1502">
        <v>28.940523900484195</v>
      </c>
      <c r="BI8" s="1502">
        <v>29.085716676991964</v>
      </c>
      <c r="BJ8" s="1502">
        <v>29.24905146086725</v>
      </c>
      <c r="BK8" s="1503">
        <v>29.433411457530468</v>
      </c>
    </row>
    <row r="9" spans="1:64" s="1524" customFormat="1" ht="15.75">
      <c r="B9" s="1512" t="s">
        <v>167</v>
      </c>
      <c r="C9" s="1522">
        <v>24.618562012940941</v>
      </c>
      <c r="D9" s="1522">
        <v>24.692969011916617</v>
      </c>
      <c r="E9" s="1522">
        <v>24.7692319614562</v>
      </c>
      <c r="F9" s="1522">
        <v>24.843968764603112</v>
      </c>
      <c r="G9" s="1522">
        <v>24.84903457528474</v>
      </c>
      <c r="H9" s="1522">
        <v>24.958805668730143</v>
      </c>
      <c r="I9" s="1522">
        <v>25.274942742249053</v>
      </c>
      <c r="J9" s="1522">
        <v>25.457771031268791</v>
      </c>
      <c r="K9" s="1522">
        <v>25.58984085368958</v>
      </c>
      <c r="L9" s="1522">
        <v>25.668856939490041</v>
      </c>
      <c r="M9" s="1522">
        <v>25.625927127290211</v>
      </c>
      <c r="N9" s="1522">
        <v>25.521239985564748</v>
      </c>
      <c r="O9" s="1522">
        <v>25.167776910209341</v>
      </c>
      <c r="P9" s="1522">
        <v>24.867212320625953</v>
      </c>
      <c r="Q9" s="1522">
        <v>24.697401017960601</v>
      </c>
      <c r="R9" s="1522">
        <v>24.52106015246477</v>
      </c>
      <c r="S9" s="1522">
        <v>24.430708676007256</v>
      </c>
      <c r="T9" s="1522">
        <v>24.433922749296784</v>
      </c>
      <c r="U9" s="1522">
        <v>24.52709006674867</v>
      </c>
      <c r="V9" s="1522">
        <v>24.539501886601087</v>
      </c>
      <c r="W9" s="1522">
        <v>24.588129523619486</v>
      </c>
      <c r="X9" s="1522">
        <v>24.58501397888125</v>
      </c>
      <c r="Y9" s="1522">
        <v>24.495526711001531</v>
      </c>
      <c r="Z9" s="1522">
        <v>24.500826177970424</v>
      </c>
      <c r="AA9" s="1522">
        <v>24.427773673096041</v>
      </c>
      <c r="AB9" s="1522">
        <v>24.408539046029134</v>
      </c>
      <c r="AC9" s="1522">
        <v>24.369609936489383</v>
      </c>
      <c r="AD9" s="1522">
        <v>24.323388339196768</v>
      </c>
      <c r="AE9" s="1522">
        <v>24.331425835999632</v>
      </c>
      <c r="AF9" s="1522">
        <v>24.410009516929762</v>
      </c>
      <c r="AG9" s="1522">
        <v>24.406448762134552</v>
      </c>
      <c r="AH9" s="1522">
        <v>24.476474618333974</v>
      </c>
      <c r="AI9" s="1522">
        <v>24.448052087261296</v>
      </c>
      <c r="AJ9" s="1522">
        <v>24.448501961202261</v>
      </c>
      <c r="AK9" s="1522">
        <v>24.472965288469418</v>
      </c>
      <c r="AL9" s="1522">
        <v>24.517420079852279</v>
      </c>
      <c r="AM9" s="1522">
        <v>24.587594549510577</v>
      </c>
      <c r="AN9" s="1522">
        <v>24.725709846618898</v>
      </c>
      <c r="AO9" s="1522">
        <v>24.791841252922396</v>
      </c>
      <c r="AP9" s="1522">
        <v>24.907641567664967</v>
      </c>
      <c r="AQ9" s="1522">
        <v>25.045092162806412</v>
      </c>
      <c r="AR9" s="1522">
        <v>25.167170733929929</v>
      </c>
      <c r="AS9" s="1522">
        <v>25.229322070338142</v>
      </c>
      <c r="AT9" s="1522">
        <v>25.262150093230275</v>
      </c>
      <c r="AU9" s="1522">
        <v>25.349807342183858</v>
      </c>
      <c r="AV9" s="1522">
        <v>25.390221988376837</v>
      </c>
      <c r="AW9" s="1522">
        <v>25.4480894357214</v>
      </c>
      <c r="AX9" s="1522">
        <v>25.520970862769687</v>
      </c>
      <c r="AY9" s="1522">
        <v>25.58428786478747</v>
      </c>
      <c r="AZ9" s="1522">
        <v>25.681686609244551</v>
      </c>
      <c r="BA9" s="1522">
        <v>25.755516983247603</v>
      </c>
      <c r="BB9" s="1522">
        <v>25.870678421062536</v>
      </c>
      <c r="BC9" s="1522">
        <v>25.986154536419107</v>
      </c>
      <c r="BD9" s="1522">
        <v>26.117569086597925</v>
      </c>
      <c r="BE9" s="1522">
        <v>26.181430071508842</v>
      </c>
      <c r="BF9" s="1522">
        <v>26.234876146034608</v>
      </c>
      <c r="BG9" s="1522">
        <v>26.109535970713253</v>
      </c>
      <c r="BH9" s="1522">
        <v>26.090098604490578</v>
      </c>
      <c r="BI9" s="1522">
        <v>26.203167158613013</v>
      </c>
      <c r="BJ9" s="1522">
        <v>26.335137084541543</v>
      </c>
      <c r="BK9" s="1523">
        <v>26.488876852855853</v>
      </c>
      <c r="BL9" s="1525"/>
    </row>
    <row r="10" spans="1:64" s="1524" customFormat="1" ht="16.5" thickBot="1">
      <c r="B10" s="1504" t="s">
        <v>168</v>
      </c>
      <c r="C10" s="1505">
        <v>25.616466205812088</v>
      </c>
      <c r="D10" s="1505">
        <v>25.791839204689509</v>
      </c>
      <c r="E10" s="1505">
        <v>25.955741412852845</v>
      </c>
      <c r="F10" s="1505">
        <v>26.118539187260062</v>
      </c>
      <c r="G10" s="1505">
        <v>26.215482873392425</v>
      </c>
      <c r="H10" s="1505">
        <v>26.420675746786678</v>
      </c>
      <c r="I10" s="1505">
        <v>26.834955236837473</v>
      </c>
      <c r="J10" s="1505">
        <v>27.115436111431592</v>
      </c>
      <c r="K10" s="1505">
        <v>27.348289443862811</v>
      </c>
      <c r="L10" s="1505">
        <v>27.525606158626388</v>
      </c>
      <c r="M10" s="1505">
        <v>27.585846696793325</v>
      </c>
      <c r="N10" s="1505">
        <v>27.582352364357931</v>
      </c>
      <c r="O10" s="1505">
        <v>27.331977059128278</v>
      </c>
      <c r="P10" s="1505">
        <v>27.134061638507433</v>
      </c>
      <c r="Q10" s="1505">
        <v>27.086938924493253</v>
      </c>
      <c r="R10" s="1505">
        <v>27.034100414938763</v>
      </c>
      <c r="S10" s="1505">
        <v>27.071049339954499</v>
      </c>
      <c r="T10" s="1505">
        <v>27.207345749729171</v>
      </c>
      <c r="U10" s="1505">
        <v>27.430688699303843</v>
      </c>
      <c r="V10" s="1505">
        <v>27.570398702896071</v>
      </c>
      <c r="W10" s="1505">
        <v>27.743479071834955</v>
      </c>
      <c r="X10" s="1505">
        <v>27.862005328509326</v>
      </c>
      <c r="Y10" s="1505">
        <v>27.89138576898354</v>
      </c>
      <c r="Z10" s="1505">
        <v>28.012817803686161</v>
      </c>
      <c r="AA10" s="1505">
        <v>28.053203599840913</v>
      </c>
      <c r="AB10" s="1505">
        <v>28.14475561673521</v>
      </c>
      <c r="AC10" s="1505">
        <v>28.214005661515486</v>
      </c>
      <c r="AD10" s="1505">
        <v>28.273401284037234</v>
      </c>
      <c r="AE10" s="1505">
        <v>28.384540846745345</v>
      </c>
      <c r="AF10" s="1505">
        <v>28.563759291262329</v>
      </c>
      <c r="AG10" s="1505">
        <v>28.658414773551563</v>
      </c>
      <c r="AH10" s="1505">
        <v>28.824287901190338</v>
      </c>
      <c r="AI10" s="1505">
        <v>28.889393890076811</v>
      </c>
      <c r="AJ10" s="1505">
        <v>28.981104275527663</v>
      </c>
      <c r="AK10" s="1505">
        <v>29.094611260429225</v>
      </c>
      <c r="AL10" s="1505">
        <v>29.225944311292984</v>
      </c>
      <c r="AM10" s="1505">
        <v>29.380883295481247</v>
      </c>
      <c r="AN10" s="1505">
        <v>29.60170111569974</v>
      </c>
      <c r="AO10" s="1505">
        <v>29.748524816697582</v>
      </c>
      <c r="AP10" s="1505">
        <v>29.943058885411759</v>
      </c>
      <c r="AQ10" s="1505">
        <v>30.157336227243349</v>
      </c>
      <c r="AR10" s="1505">
        <v>30.354385843636827</v>
      </c>
      <c r="AS10" s="1505">
        <v>30.489703534228099</v>
      </c>
      <c r="AT10" s="1505">
        <v>30.593943872223321</v>
      </c>
      <c r="AU10" s="1505">
        <v>30.751309633001533</v>
      </c>
      <c r="AV10" s="1505">
        <v>30.859778754150426</v>
      </c>
      <c r="AW10" s="1505">
        <v>30.984095887881566</v>
      </c>
      <c r="AX10" s="1505">
        <v>31.121870898466739</v>
      </c>
      <c r="AY10" s="1505">
        <v>31.248573463874862</v>
      </c>
      <c r="AZ10" s="1505">
        <v>31.40789719464955</v>
      </c>
      <c r="BA10" s="1505">
        <v>31.542238748347543</v>
      </c>
      <c r="BB10" s="1505">
        <v>31.716543627487582</v>
      </c>
      <c r="BC10" s="1505">
        <v>31.889840785509591</v>
      </c>
      <c r="BD10" s="1505">
        <v>32.077798567559157</v>
      </c>
      <c r="BE10" s="1505">
        <v>32.196968789126856</v>
      </c>
      <c r="BF10" s="1505">
        <v>32.304533130643904</v>
      </c>
      <c r="BG10" s="1505">
        <v>32.232162472942235</v>
      </c>
      <c r="BH10" s="1505">
        <v>32.264587277151023</v>
      </c>
      <c r="BI10" s="1505">
        <v>32.428451227948244</v>
      </c>
      <c r="BJ10" s="1505">
        <v>32.610189512902011</v>
      </c>
      <c r="BK10" s="1506">
        <v>32.812709494732303</v>
      </c>
      <c r="BL10" s="1525"/>
    </row>
    <row r="18" spans="3:53" ht="15" customHeight="1">
      <c r="AT18" s="1526"/>
      <c r="AU18" s="1526"/>
      <c r="AV18" s="1526"/>
      <c r="AW18" s="1526"/>
      <c r="AY18" s="1527"/>
      <c r="AZ18" s="1527"/>
      <c r="BA18" s="1527"/>
    </row>
    <row r="19" spans="3:53" ht="15" customHeight="1">
      <c r="C19" s="1526" t="s">
        <v>591</v>
      </c>
      <c r="F19" s="1785" t="s">
        <v>594</v>
      </c>
      <c r="G19" s="1785"/>
      <c r="H19" s="1785"/>
      <c r="I19" s="1785"/>
      <c r="AT19" s="1526"/>
      <c r="AU19" s="1526"/>
      <c r="AV19" s="1526"/>
      <c r="AW19" s="1526"/>
      <c r="AY19" s="1527"/>
      <c r="AZ19" s="1527"/>
      <c r="BA19" s="1527"/>
    </row>
    <row r="20" spans="3:53">
      <c r="F20" s="1785"/>
      <c r="G20" s="1785"/>
      <c r="H20" s="1785"/>
      <c r="I20" s="1785"/>
      <c r="AT20" s="1526"/>
      <c r="AU20" s="1526"/>
      <c r="AV20" s="1526"/>
      <c r="AW20" s="1526"/>
      <c r="AY20" s="1527"/>
      <c r="AZ20" s="1527"/>
      <c r="BA20" s="1527"/>
    </row>
    <row r="21" spans="3:53">
      <c r="F21" s="1785"/>
      <c r="G21" s="1785"/>
      <c r="H21" s="1785"/>
      <c r="I21" s="1785"/>
    </row>
    <row r="35" spans="2:63" s="1524" customFormat="1" ht="15.75">
      <c r="B35" s="1528" t="s">
        <v>595</v>
      </c>
    </row>
    <row r="36" spans="2:63" s="1524" customFormat="1" ht="15.75" thickBot="1"/>
    <row r="37" spans="2:63" s="1520" customFormat="1" ht="16.5" thickBot="1">
      <c r="B37" s="1497" t="s">
        <v>596</v>
      </c>
      <c r="C37" s="1498">
        <v>1940</v>
      </c>
      <c r="D37" s="1498">
        <v>1941</v>
      </c>
      <c r="E37" s="1498">
        <v>1942</v>
      </c>
      <c r="F37" s="1498">
        <v>1943</v>
      </c>
      <c r="G37" s="1498">
        <v>1944</v>
      </c>
      <c r="H37" s="1498">
        <v>1945</v>
      </c>
      <c r="I37" s="1498">
        <v>1946</v>
      </c>
      <c r="J37" s="1498">
        <v>1947</v>
      </c>
      <c r="K37" s="1498">
        <v>1948</v>
      </c>
      <c r="L37" s="1498">
        <v>1949</v>
      </c>
      <c r="M37" s="1498">
        <v>1950</v>
      </c>
      <c r="N37" s="1498">
        <v>1951</v>
      </c>
      <c r="O37" s="1498">
        <v>1952</v>
      </c>
      <c r="P37" s="1498">
        <v>1953</v>
      </c>
      <c r="Q37" s="1498">
        <v>1954</v>
      </c>
      <c r="R37" s="1498">
        <v>1955</v>
      </c>
      <c r="S37" s="1498">
        <v>1956</v>
      </c>
      <c r="T37" s="1498">
        <v>1957</v>
      </c>
      <c r="U37" s="1498">
        <v>1958</v>
      </c>
      <c r="V37" s="1498">
        <v>1959</v>
      </c>
      <c r="W37" s="1498">
        <v>1960</v>
      </c>
      <c r="X37" s="1498">
        <v>1961</v>
      </c>
      <c r="Y37" s="1498">
        <v>1962</v>
      </c>
      <c r="Z37" s="1498">
        <v>1963</v>
      </c>
      <c r="AA37" s="1498">
        <v>1964</v>
      </c>
      <c r="AB37" s="1498">
        <v>1965</v>
      </c>
      <c r="AC37" s="1498">
        <v>1966</v>
      </c>
      <c r="AD37" s="1498">
        <v>1967</v>
      </c>
      <c r="AE37" s="1498">
        <v>1968</v>
      </c>
      <c r="AF37" s="1498">
        <v>1969</v>
      </c>
      <c r="AG37" s="1498">
        <v>1970</v>
      </c>
      <c r="AH37" s="1498">
        <v>1971</v>
      </c>
      <c r="AI37" s="1498">
        <v>1972</v>
      </c>
      <c r="AJ37" s="1498">
        <v>1973</v>
      </c>
      <c r="AK37" s="1498">
        <v>1974</v>
      </c>
      <c r="AL37" s="1498">
        <v>1975</v>
      </c>
      <c r="AM37" s="1498">
        <v>1976</v>
      </c>
      <c r="AN37" s="1498">
        <v>1977</v>
      </c>
      <c r="AO37" s="1498">
        <v>1978</v>
      </c>
      <c r="AP37" s="1498">
        <v>1979</v>
      </c>
      <c r="AQ37" s="1498">
        <v>1980</v>
      </c>
      <c r="AR37" s="1498">
        <v>1981</v>
      </c>
      <c r="AS37" s="1498">
        <v>1982</v>
      </c>
      <c r="AT37" s="1498">
        <v>1983</v>
      </c>
      <c r="AU37" s="1498">
        <v>1984</v>
      </c>
      <c r="AV37" s="1498">
        <v>1985</v>
      </c>
      <c r="AW37" s="1498">
        <v>1986</v>
      </c>
      <c r="AX37" s="1498">
        <v>1987</v>
      </c>
      <c r="AY37" s="1498">
        <v>1988</v>
      </c>
      <c r="AZ37" s="1498">
        <v>1989</v>
      </c>
      <c r="BA37" s="1498">
        <v>1990</v>
      </c>
      <c r="BB37" s="1498">
        <v>1991</v>
      </c>
      <c r="BC37" s="1498">
        <v>1992</v>
      </c>
      <c r="BD37" s="1498">
        <v>1993</v>
      </c>
      <c r="BE37" s="1498">
        <v>1994</v>
      </c>
      <c r="BF37" s="1498">
        <v>1995</v>
      </c>
      <c r="BG37" s="1498">
        <v>1996</v>
      </c>
      <c r="BH37" s="1498">
        <v>1997</v>
      </c>
      <c r="BI37" s="1498">
        <v>1998</v>
      </c>
      <c r="BJ37" s="1498">
        <v>1999</v>
      </c>
      <c r="BK37" s="1499">
        <v>2000</v>
      </c>
    </row>
    <row r="38" spans="2:63" s="1521" customFormat="1" ht="15.75">
      <c r="B38" s="1501" t="s">
        <v>597</v>
      </c>
      <c r="C38" s="1502">
        <v>25.95989369843333</v>
      </c>
      <c r="D38" s="1502">
        <v>26.091382019858543</v>
      </c>
      <c r="E38" s="1502">
        <v>26.183848957643427</v>
      </c>
      <c r="F38" s="1502">
        <v>26.231143667396019</v>
      </c>
      <c r="G38" s="1502">
        <v>26.295889632593251</v>
      </c>
      <c r="H38" s="1502">
        <v>26.383329528588988</v>
      </c>
      <c r="I38" s="1502">
        <v>26.47073749181839</v>
      </c>
      <c r="J38" s="1502">
        <v>26.524289859811645</v>
      </c>
      <c r="K38" s="1502">
        <v>26.599146198666041</v>
      </c>
      <c r="L38" s="1502">
        <v>26.623152411689297</v>
      </c>
      <c r="M38" s="1502">
        <v>26.701894339979464</v>
      </c>
      <c r="N38" s="1502">
        <v>26.748438113745141</v>
      </c>
      <c r="O38" s="1502">
        <v>26.816382117453706</v>
      </c>
      <c r="P38" s="1502">
        <v>26.881446588203918</v>
      </c>
      <c r="Q38" s="1502">
        <v>27.011400103747985</v>
      </c>
      <c r="R38" s="1502">
        <v>27.12659051460319</v>
      </c>
      <c r="S38" s="1502">
        <v>27.25980933824766</v>
      </c>
      <c r="T38" s="1502">
        <v>27.439339336287929</v>
      </c>
      <c r="U38" s="1502">
        <v>27.617116506384555</v>
      </c>
      <c r="V38" s="1502">
        <v>27.793137329862191</v>
      </c>
      <c r="W38" s="1502">
        <v>27.967399486806343</v>
      </c>
      <c r="X38" s="1502">
        <v>28.139901814747816</v>
      </c>
      <c r="Y38" s="1502">
        <v>28.310644267379203</v>
      </c>
      <c r="Z38" s="1502">
        <v>28.479627873395216</v>
      </c>
      <c r="AA38" s="1502">
        <v>28.646854695541684</v>
      </c>
      <c r="AB38" s="1502">
        <v>28.812327789952409</v>
      </c>
      <c r="AC38" s="1502">
        <v>28.976051165846421</v>
      </c>
      <c r="AD38" s="1502">
        <v>29.13802974565278</v>
      </c>
      <c r="AE38" s="1502">
        <v>29.298269325623927</v>
      </c>
      <c r="AF38" s="1502">
        <v>29.456776536993608</v>
      </c>
      <c r="AG38" s="1502">
        <v>29.613558807729511</v>
      </c>
      <c r="AH38" s="1502">
        <v>29.768624324926485</v>
      </c>
      <c r="AI38" s="1502">
        <v>29.921981997880806</v>
      </c>
      <c r="AJ38" s="1502">
        <v>30.073641421881746</v>
      </c>
      <c r="AK38" s="1502">
        <v>30.223612842751905</v>
      </c>
      <c r="AL38" s="1502">
        <v>30.371907122164444</v>
      </c>
      <c r="AM38" s="1502">
        <v>30.518535703760605</v>
      </c>
      <c r="AN38" s="1502">
        <v>30.663510580087639</v>
      </c>
      <c r="AO38" s="1502">
        <v>30.806844260374067</v>
      </c>
      <c r="AP38" s="1502">
        <v>30.948549739155059</v>
      </c>
      <c r="AQ38" s="1502">
        <v>31.088640465758992</v>
      </c>
      <c r="AR38" s="1502">
        <v>31.227130314662048</v>
      </c>
      <c r="AS38" s="1502">
        <v>31.364033556716063</v>
      </c>
      <c r="AT38" s="1502">
        <v>31.499364831251846</v>
      </c>
      <c r="AU38" s="1502">
        <v>31.633139119058104</v>
      </c>
      <c r="AV38" s="1502">
        <v>31.7653717162341</v>
      </c>
      <c r="AW38" s="1502">
        <v>31.896078208911774</v>
      </c>
      <c r="AX38" s="1502">
        <v>32.025274448841998</v>
      </c>
      <c r="AY38" s="1502">
        <v>32.15297652983736</v>
      </c>
      <c r="AZ38" s="1502">
        <v>32.279200765062761</v>
      </c>
      <c r="BA38" s="1502">
        <v>32.403963665163644</v>
      </c>
      <c r="BB38" s="1502">
        <v>32.527281917220364</v>
      </c>
      <c r="BC38" s="1502">
        <v>32.649172364516545</v>
      </c>
      <c r="BD38" s="1502">
        <v>32.769651987107594</v>
      </c>
      <c r="BE38" s="1502">
        <v>32.888737883175438</v>
      </c>
      <c r="BF38" s="1502">
        <v>33.006447251154214</v>
      </c>
      <c r="BG38" s="1502">
        <v>33.122797372611373</v>
      </c>
      <c r="BH38" s="1502">
        <v>33.237805595867862</v>
      </c>
      <c r="BI38" s="1502">
        <v>33.351489320340725</v>
      </c>
      <c r="BJ38" s="1502">
        <v>33.463865981590885</v>
      </c>
      <c r="BK38" s="1503">
        <v>33.574953037058862</v>
      </c>
    </row>
    <row r="39" spans="2:63" s="1521" customFormat="1" ht="15.75">
      <c r="B39" s="1529" t="s">
        <v>598</v>
      </c>
      <c r="C39" s="1530">
        <v>28.545054490653374</v>
      </c>
      <c r="D39" s="1530">
        <v>28.657276706769114</v>
      </c>
      <c r="E39" s="1530">
        <v>28.708246594251474</v>
      </c>
      <c r="F39" s="1530">
        <v>28.742796452821374</v>
      </c>
      <c r="G39" s="1530">
        <v>28.782586839763301</v>
      </c>
      <c r="H39" s="1530">
        <v>28.846813191709455</v>
      </c>
      <c r="I39" s="1530">
        <v>28.9109898291848</v>
      </c>
      <c r="J39" s="1530">
        <v>28.945710769456706</v>
      </c>
      <c r="K39" s="1530">
        <v>29.012284645320094</v>
      </c>
      <c r="L39" s="1530">
        <v>29.026023856252237</v>
      </c>
      <c r="M39" s="1530">
        <v>29.066074820357297</v>
      </c>
      <c r="N39" s="1530">
        <v>29.105823870667535</v>
      </c>
      <c r="O39" s="1530">
        <v>29.152158630078617</v>
      </c>
      <c r="P39" s="1530">
        <v>29.192487315167668</v>
      </c>
      <c r="Q39" s="1530">
        <v>29.235955159979838</v>
      </c>
      <c r="R39" s="1530">
        <v>29.276138951323819</v>
      </c>
      <c r="S39" s="1530">
        <v>29.322236476649724</v>
      </c>
      <c r="T39" s="1530">
        <v>29.480220616174197</v>
      </c>
      <c r="U39" s="1530">
        <v>29.636790690705215</v>
      </c>
      <c r="V39" s="1530">
        <v>29.791946322251395</v>
      </c>
      <c r="W39" s="1530">
        <v>29.945687842493314</v>
      </c>
      <c r="X39" s="1530">
        <v>30.098016270395572</v>
      </c>
      <c r="Y39" s="1530">
        <v>30.248933289807535</v>
      </c>
      <c r="Z39" s="1530">
        <v>30.398441227094725</v>
      </c>
      <c r="AA39" s="1530">
        <v>30.546543028840031</v>
      </c>
      <c r="AB39" s="1530">
        <v>30.693242239652143</v>
      </c>
      <c r="AC39" s="1530">
        <v>30.838542980114916</v>
      </c>
      <c r="AD39" s="1530">
        <v>30.982449924910799</v>
      </c>
      <c r="AE39" s="1530">
        <v>31.124968281147137</v>
      </c>
      <c r="AF39" s="1530">
        <v>31.266103766913915</v>
      </c>
      <c r="AG39" s="1530">
        <v>31.405862590097414</v>
      </c>
      <c r="AH39" s="1530">
        <v>31.544251427474151</v>
      </c>
      <c r="AI39" s="1530">
        <v>31.681277404105447</v>
      </c>
      <c r="AJ39" s="1530">
        <v>31.816948073053045</v>
      </c>
      <c r="AK39" s="1530">
        <v>31.951271395432315</v>
      </c>
      <c r="AL39" s="1530">
        <v>32.084255720819549</v>
      </c>
      <c r="AM39" s="1530">
        <v>32.215909768027238</v>
      </c>
      <c r="AN39" s="1530">
        <v>32.34624260625943</v>
      </c>
      <c r="AO39" s="1530">
        <v>32.475263636658624</v>
      </c>
      <c r="AP39" s="1530">
        <v>32.602982574252948</v>
      </c>
      <c r="AQ39" s="1530">
        <v>32.72940943031233</v>
      </c>
      <c r="AR39" s="1530">
        <v>32.854554495119672</v>
      </c>
      <c r="AS39" s="1530">
        <v>32.978428321163143</v>
      </c>
      <c r="AT39" s="1530">
        <v>33.101041706753115</v>
      </c>
      <c r="AU39" s="1530">
        <v>33.222405680067567</v>
      </c>
      <c r="AV39" s="1530">
        <v>33.342531483627646</v>
      </c>
      <c r="AW39" s="1530">
        <v>33.461430559204437</v>
      </c>
      <c r="AX39" s="1530">
        <v>33.579114533157657</v>
      </c>
      <c r="AY39" s="1530">
        <v>33.695595202204963</v>
      </c>
      <c r="AZ39" s="1530">
        <v>33.810884519621027</v>
      </c>
      <c r="BA39" s="1530">
        <v>33.924994581863743</v>
      </c>
      <c r="BB39" s="1530">
        <v>34.037937615624948</v>
      </c>
      <c r="BC39" s="1530">
        <v>34.149725965302217</v>
      </c>
      <c r="BD39" s="1530">
        <v>34.260372080887485</v>
      </c>
      <c r="BE39" s="1530">
        <v>34.369888506268062</v>
      </c>
      <c r="BF39" s="1530">
        <v>34.478287867934881</v>
      </c>
      <c r="BG39" s="1530">
        <v>34.585582864092544</v>
      </c>
      <c r="BH39" s="1530">
        <v>34.691786254165187</v>
      </c>
      <c r="BI39" s="1530">
        <v>34.79691084869205</v>
      </c>
      <c r="BJ39" s="1530">
        <v>34.9009694996059</v>
      </c>
      <c r="BK39" s="1531">
        <v>35.003975090887835</v>
      </c>
    </row>
    <row r="40" spans="2:63" s="1521" customFormat="1" ht="15.75">
      <c r="B40" s="1529" t="s">
        <v>599</v>
      </c>
      <c r="C40" s="1530">
        <v>23.374732906213286</v>
      </c>
      <c r="D40" s="1530">
        <v>23.525487332947975</v>
      </c>
      <c r="E40" s="1530">
        <v>23.659451321035384</v>
      </c>
      <c r="F40" s="1530">
        <v>23.719490881970668</v>
      </c>
      <c r="G40" s="1530">
        <v>23.809192425423205</v>
      </c>
      <c r="H40" s="1530">
        <v>23.91984586546852</v>
      </c>
      <c r="I40" s="1530">
        <v>24.030485154451984</v>
      </c>
      <c r="J40" s="1530">
        <v>24.102868950166584</v>
      </c>
      <c r="K40" s="1530">
        <v>24.186007752011992</v>
      </c>
      <c r="L40" s="1530">
        <v>24.220280967126353</v>
      </c>
      <c r="M40" s="1530">
        <v>24.337713859601632</v>
      </c>
      <c r="N40" s="1530">
        <v>24.391052356822748</v>
      </c>
      <c r="O40" s="1530">
        <v>24.480605604828799</v>
      </c>
      <c r="P40" s="1530">
        <v>24.570405861240168</v>
      </c>
      <c r="Q40" s="1530">
        <v>24.786845047516131</v>
      </c>
      <c r="R40" s="1530">
        <v>24.977042077882562</v>
      </c>
      <c r="S40" s="1530">
        <v>25.197382199845595</v>
      </c>
      <c r="T40" s="1530">
        <v>25.398458056401665</v>
      </c>
      <c r="U40" s="1530">
        <v>25.597442322063895</v>
      </c>
      <c r="V40" s="1530">
        <v>25.794328337472987</v>
      </c>
      <c r="W40" s="1530">
        <v>25.989111131119376</v>
      </c>
      <c r="X40" s="1530">
        <v>26.181787359100056</v>
      </c>
      <c r="Y40" s="1530">
        <v>26.372355244950867</v>
      </c>
      <c r="Z40" s="1530">
        <v>26.560814519695708</v>
      </c>
      <c r="AA40" s="1530">
        <v>26.747166362243338</v>
      </c>
      <c r="AB40" s="1530">
        <v>26.931413340252675</v>
      </c>
      <c r="AC40" s="1530">
        <v>27.11355935157793</v>
      </c>
      <c r="AD40" s="1530">
        <v>27.29360956639476</v>
      </c>
      <c r="AE40" s="1530">
        <v>27.471570370100721</v>
      </c>
      <c r="AF40" s="1530">
        <v>27.647449307073302</v>
      </c>
      <c r="AG40" s="1530">
        <v>27.821255025361605</v>
      </c>
      <c r="AH40" s="1530">
        <v>27.992997222378815</v>
      </c>
      <c r="AI40" s="1530">
        <v>28.162686591656168</v>
      </c>
      <c r="AJ40" s="1530">
        <v>28.330334770710444</v>
      </c>
      <c r="AK40" s="1530">
        <v>28.495954290071499</v>
      </c>
      <c r="AL40" s="1530">
        <v>28.659558523509343</v>
      </c>
      <c r="AM40" s="1530">
        <v>28.821161639493976</v>
      </c>
      <c r="AN40" s="1530">
        <v>28.980778553915851</v>
      </c>
      <c r="AO40" s="1530">
        <v>29.13842488408951</v>
      </c>
      <c r="AP40" s="1530">
        <v>29.294116904057169</v>
      </c>
      <c r="AQ40" s="1530">
        <v>29.44787150120565</v>
      </c>
      <c r="AR40" s="1530">
        <v>29.599706134204421</v>
      </c>
      <c r="AS40" s="1530">
        <v>29.749638792268982</v>
      </c>
      <c r="AT40" s="1530">
        <v>29.897687955750573</v>
      </c>
      <c r="AU40" s="1530">
        <v>30.043872558048641</v>
      </c>
      <c r="AV40" s="1530">
        <v>30.188211948840557</v>
      </c>
      <c r="AW40" s="1530">
        <v>30.330725858619108</v>
      </c>
      <c r="AX40" s="1530">
        <v>30.471434364526331</v>
      </c>
      <c r="AY40" s="1530">
        <v>30.610357857469758</v>
      </c>
      <c r="AZ40" s="1530">
        <v>30.747517010504499</v>
      </c>
      <c r="BA40" s="1530">
        <v>30.882932748463539</v>
      </c>
      <c r="BB40" s="1530">
        <v>31.016626218815777</v>
      </c>
      <c r="BC40" s="1530">
        <v>31.14861876373087</v>
      </c>
      <c r="BD40" s="1530">
        <v>31.278931893327698</v>
      </c>
      <c r="BE40" s="1530">
        <v>31.407587260082813</v>
      </c>
      <c r="BF40" s="1530">
        <v>31.534606634373539</v>
      </c>
      <c r="BG40" s="1530">
        <v>31.660011881130202</v>
      </c>
      <c r="BH40" s="1530">
        <v>31.783824937570536</v>
      </c>
      <c r="BI40" s="1530">
        <v>31.9060677919894</v>
      </c>
      <c r="BJ40" s="1530">
        <v>32.026762463575864</v>
      </c>
      <c r="BK40" s="1531">
        <v>32.145930983229896</v>
      </c>
    </row>
    <row r="41" spans="2:63" s="1521" customFormat="1" ht="15.75">
      <c r="B41" s="1512" t="s">
        <v>600</v>
      </c>
      <c r="C41" s="1522">
        <v>25.471419276818832</v>
      </c>
      <c r="D41" s="1522">
        <v>25.552969011916623</v>
      </c>
      <c r="E41" s="1522">
        <v>25.634537126980021</v>
      </c>
      <c r="F41" s="1522">
        <v>25.674373338159878</v>
      </c>
      <c r="G41" s="1522">
        <v>25.733443425522132</v>
      </c>
      <c r="H41" s="1522">
        <v>25.81698734751609</v>
      </c>
      <c r="I41" s="1522">
        <v>25.900416393551851</v>
      </c>
      <c r="J41" s="1522">
        <v>25.950856466536486</v>
      </c>
      <c r="K41" s="1522">
        <v>26.022016421411109</v>
      </c>
      <c r="L41" s="1522">
        <v>26.043470764326887</v>
      </c>
      <c r="M41" s="1522">
        <v>26.118382546105821</v>
      </c>
      <c r="N41" s="1522">
        <v>26.161707967557035</v>
      </c>
      <c r="O41" s="1522">
        <v>26.225936967425543</v>
      </c>
      <c r="P41" s="1522">
        <v>26.287310343712178</v>
      </c>
      <c r="Q41" s="1522">
        <v>26.380072740760767</v>
      </c>
      <c r="R41" s="1522">
        <v>26.45637611196716</v>
      </c>
      <c r="S41" s="1522">
        <v>26.548422350197114</v>
      </c>
      <c r="T41" s="1522">
        <v>26.653790141986399</v>
      </c>
      <c r="U41" s="1522">
        <v>26.758576006039092</v>
      </c>
      <c r="V41" s="1522">
        <v>26.86277816924715</v>
      </c>
      <c r="W41" s="1522">
        <v>26.966395029807344</v>
      </c>
      <c r="X41" s="1522">
        <v>27.069425154068277</v>
      </c>
      <c r="Y41" s="1522">
        <v>27.171867273355833</v>
      </c>
      <c r="Z41" s="1522">
        <v>27.273720280780697</v>
      </c>
      <c r="AA41" s="1522">
        <v>27.374983228031894</v>
      </c>
      <c r="AB41" s="1522">
        <v>27.475655322159533</v>
      </c>
      <c r="AC41" s="1522">
        <v>27.575735922350315</v>
      </c>
      <c r="AD41" s="1522">
        <v>27.675224536699055</v>
      </c>
      <c r="AE41" s="1522">
        <v>27.774120818979199</v>
      </c>
      <c r="AF41" s="1522">
        <v>27.872424565415393</v>
      </c>
      <c r="AG41" s="1522">
        <v>27.970135711461054</v>
      </c>
      <c r="AH41" s="1522">
        <v>28.06725432858336</v>
      </c>
      <c r="AI41" s="1522">
        <v>28.163780621058677</v>
      </c>
      <c r="AJ41" s="1522">
        <v>28.259714922780518</v>
      </c>
      <c r="AK41" s="1522">
        <v>28.355057694082582</v>
      </c>
      <c r="AL41" s="1522">
        <v>28.449809518579116</v>
      </c>
      <c r="AM41" s="1522">
        <v>28.54397110002466</v>
      </c>
      <c r="AN41" s="1522">
        <v>28.637543259195162</v>
      </c>
      <c r="AO41" s="1522">
        <v>28.730526930792447</v>
      </c>
      <c r="AP41" s="1522">
        <v>28.822923160373744</v>
      </c>
      <c r="AQ41" s="1522">
        <v>28.914733101308034</v>
      </c>
      <c r="AR41" s="1522">
        <v>29.005958011760711</v>
      </c>
      <c r="AS41" s="1522">
        <v>29.096599251708085</v>
      </c>
      <c r="AT41" s="1522">
        <v>29.186658279983195</v>
      </c>
      <c r="AU41" s="1522">
        <v>29.276136651354015</v>
      </c>
      <c r="AV41" s="1522">
        <v>29.365036013635446</v>
      </c>
      <c r="AW41" s="1522">
        <v>29.453358104836155</v>
      </c>
      <c r="AX41" s="1522">
        <v>29.541104750341198</v>
      </c>
      <c r="AY41" s="1522">
        <v>29.628277860131512</v>
      </c>
      <c r="AZ41" s="1522">
        <v>29.714879426040962</v>
      </c>
      <c r="BA41" s="1522">
        <v>29.800911519051962</v>
      </c>
      <c r="BB41" s="1522">
        <v>29.886376286630124</v>
      </c>
      <c r="BC41" s="1522">
        <v>29.971275950098764</v>
      </c>
      <c r="BD41" s="1522">
        <v>30.055612802053812</v>
      </c>
      <c r="BE41" s="1522">
        <v>30.139389203819377</v>
      </c>
      <c r="BF41" s="1522">
        <v>30.222607582944924</v>
      </c>
      <c r="BG41" s="1522">
        <v>30.30527043074386</v>
      </c>
      <c r="BH41" s="1522">
        <v>30.387380299874238</v>
      </c>
      <c r="BI41" s="1522">
        <v>30.468939801961785</v>
      </c>
      <c r="BJ41" s="1522">
        <v>30.549951605265182</v>
      </c>
      <c r="BK41" s="1523">
        <v>30.630418432384243</v>
      </c>
    </row>
    <row r="42" spans="2:63" s="1521" customFormat="1" ht="15.75">
      <c r="B42" s="1512" t="s">
        <v>601</v>
      </c>
      <c r="C42" s="1532">
        <v>27.919614464577659</v>
      </c>
      <c r="D42" s="1532">
        <v>27.975772019849703</v>
      </c>
      <c r="E42" s="1532">
        <v>28.018055004542088</v>
      </c>
      <c r="F42" s="1532">
        <v>28.046388094208059</v>
      </c>
      <c r="G42" s="1532">
        <v>28.081905554592755</v>
      </c>
      <c r="H42" s="1532">
        <v>28.143088080507908</v>
      </c>
      <c r="I42" s="1532">
        <v>28.204221150860068</v>
      </c>
      <c r="J42" s="1532">
        <v>28.23669608202243</v>
      </c>
      <c r="K42" s="1532">
        <v>28.300203494951205</v>
      </c>
      <c r="L42" s="1532">
        <v>28.312206836312036</v>
      </c>
      <c r="M42" s="1532">
        <v>28.349777935576856</v>
      </c>
      <c r="N42" s="1532">
        <v>28.387022486322252</v>
      </c>
      <c r="O42" s="1532">
        <v>28.430646109302963</v>
      </c>
      <c r="P42" s="1532">
        <v>28.468381019395942</v>
      </c>
      <c r="Q42" s="1532">
        <v>28.509150444144861</v>
      </c>
      <c r="R42" s="1532">
        <v>28.546679835860235</v>
      </c>
      <c r="S42" s="1532">
        <v>28.589943540055902</v>
      </c>
      <c r="T42" s="1532">
        <v>28.672408380932598</v>
      </c>
      <c r="U42" s="1532">
        <v>28.754511358927299</v>
      </c>
      <c r="V42" s="1532">
        <v>28.836251905600456</v>
      </c>
      <c r="W42" s="1532">
        <v>28.917629508347989</v>
      </c>
      <c r="X42" s="1532">
        <v>28.998643709680533</v>
      </c>
      <c r="Y42" s="1532">
        <v>29.079294106496327</v>
      </c>
      <c r="Z42" s="1532">
        <v>29.159580349347728</v>
      </c>
      <c r="AA42" s="1532">
        <v>29.239502141702626</v>
      </c>
      <c r="AB42" s="1532">
        <v>29.319059239200616</v>
      </c>
      <c r="AC42" s="1532">
        <v>29.398251448904833</v>
      </c>
      <c r="AD42" s="1532">
        <v>29.477078628549911</v>
      </c>
      <c r="AE42" s="1532">
        <v>29.555540685786486</v>
      </c>
      <c r="AF42" s="1532">
        <v>29.633637577422583</v>
      </c>
      <c r="AG42" s="1532">
        <v>29.711369308662814</v>
      </c>
      <c r="AH42" s="1532">
        <v>29.788735932345215</v>
      </c>
      <c r="AI42" s="1532">
        <v>29.865737548176767</v>
      </c>
      <c r="AJ42" s="1532">
        <v>29.942374301967597</v>
      </c>
      <c r="AK42" s="1532">
        <v>30.018646384864443</v>
      </c>
      <c r="AL42" s="1532">
        <v>30.094554032583876</v>
      </c>
      <c r="AM42" s="1532">
        <v>30.170097524645506</v>
      </c>
      <c r="AN42" s="1532">
        <v>30.245277183605609</v>
      </c>
      <c r="AO42" s="1532">
        <v>30.320093374291684</v>
      </c>
      <c r="AP42" s="1532">
        <v>30.394546503038001</v>
      </c>
      <c r="AQ42" s="1532">
        <v>30.468637016922823</v>
      </c>
      <c r="AR42" s="1532">
        <v>30.542365403007388</v>
      </c>
      <c r="AS42" s="1532">
        <v>30.615732187577105</v>
      </c>
      <c r="AT42" s="1532">
        <v>30.688737935385237</v>
      </c>
      <c r="AU42" s="1532">
        <v>30.761383248899286</v>
      </c>
      <c r="AV42" s="1532">
        <v>30.833668767550588</v>
      </c>
      <c r="AW42" s="1532">
        <v>30.905595166987226</v>
      </c>
      <c r="AX42" s="1532">
        <v>30.97716315833047</v>
      </c>
      <c r="AY42" s="1532">
        <v>31.04837348743526</v>
      </c>
      <c r="AZ42" s="1532">
        <v>31.119226934154639</v>
      </c>
      <c r="BA42" s="1532">
        <v>31.189724311608703</v>
      </c>
      <c r="BB42" s="1532">
        <v>31.259866465458103</v>
      </c>
      <c r="BC42" s="1532">
        <v>31.329654273182289</v>
      </c>
      <c r="BD42" s="1532">
        <v>31.39908864336298</v>
      </c>
      <c r="BE42" s="1532">
        <v>31.468170514972435</v>
      </c>
      <c r="BF42" s="1532">
        <v>31.536900856667721</v>
      </c>
      <c r="BG42" s="1532">
        <v>31.605280666089996</v>
      </c>
      <c r="BH42" s="1532">
        <v>31.673310969169975</v>
      </c>
      <c r="BI42" s="1532">
        <v>31.740992819439082</v>
      </c>
      <c r="BJ42" s="1532">
        <v>31.808327297346686</v>
      </c>
      <c r="BK42" s="1533">
        <v>31.875315509583725</v>
      </c>
    </row>
    <row r="43" spans="2:63" s="1521" customFormat="1" ht="15.75">
      <c r="B43" s="1512" t="s">
        <v>602</v>
      </c>
      <c r="C43" s="1532">
        <v>23.023224089060005</v>
      </c>
      <c r="D43" s="1532">
        <v>23.130166003983543</v>
      </c>
      <c r="E43" s="1532">
        <v>23.251019249417951</v>
      </c>
      <c r="F43" s="1532">
        <v>23.302358582111697</v>
      </c>
      <c r="G43" s="1532">
        <v>23.38498129645151</v>
      </c>
      <c r="H43" s="1532">
        <v>23.490886614524268</v>
      </c>
      <c r="I43" s="1532">
        <v>23.596611636243633</v>
      </c>
      <c r="J43" s="1532">
        <v>23.665016851050538</v>
      </c>
      <c r="K43" s="1532">
        <v>23.743829347871017</v>
      </c>
      <c r="L43" s="1532">
        <v>23.774734692341738</v>
      </c>
      <c r="M43" s="1532">
        <v>23.886987156634785</v>
      </c>
      <c r="N43" s="1532">
        <v>23.936393448791815</v>
      </c>
      <c r="O43" s="1532">
        <v>24.021227825548124</v>
      </c>
      <c r="P43" s="1532">
        <v>24.106239668028412</v>
      </c>
      <c r="Q43" s="1532">
        <v>24.250995037376676</v>
      </c>
      <c r="R43" s="1532">
        <v>24.36607238807408</v>
      </c>
      <c r="S43" s="1532">
        <v>24.50690116033833</v>
      </c>
      <c r="T43" s="1532">
        <v>24.635171903040195</v>
      </c>
      <c r="U43" s="1532">
        <v>24.762640653150886</v>
      </c>
      <c r="V43" s="1532">
        <v>24.889304432893841</v>
      </c>
      <c r="W43" s="1532">
        <v>25.015160551266703</v>
      </c>
      <c r="X43" s="1532">
        <v>25.140206598456018</v>
      </c>
      <c r="Y43" s="1532">
        <v>25.264440440215338</v>
      </c>
      <c r="Z43" s="1532">
        <v>25.387860212213667</v>
      </c>
      <c r="AA43" s="1532">
        <v>25.510464314361162</v>
      </c>
      <c r="AB43" s="1532">
        <v>25.632251405118453</v>
      </c>
      <c r="AC43" s="1532">
        <v>25.753220395795797</v>
      </c>
      <c r="AD43" s="1532">
        <v>25.873370444848202</v>
      </c>
      <c r="AE43" s="1532">
        <v>25.992700952171909</v>
      </c>
      <c r="AF43" s="1532">
        <v>26.111211553408207</v>
      </c>
      <c r="AG43" s="1532">
        <v>26.228902114259292</v>
      </c>
      <c r="AH43" s="1532">
        <v>26.345772724821504</v>
      </c>
      <c r="AI43" s="1532">
        <v>26.461823693940591</v>
      </c>
      <c r="AJ43" s="1532">
        <v>26.577055543593438</v>
      </c>
      <c r="AK43" s="1532">
        <v>26.691469003300721</v>
      </c>
      <c r="AL43" s="1532">
        <v>26.805065004574352</v>
      </c>
      <c r="AM43" s="1532">
        <v>26.917844675403813</v>
      </c>
      <c r="AN43" s="1532">
        <v>27.029809334784712</v>
      </c>
      <c r="AO43" s="1532">
        <v>27.14096048729321</v>
      </c>
      <c r="AP43" s="1532">
        <v>27.251299817709487</v>
      </c>
      <c r="AQ43" s="1532">
        <v>27.360829185693245</v>
      </c>
      <c r="AR43" s="1532">
        <v>27.469550620514035</v>
      </c>
      <c r="AS43" s="1532">
        <v>27.577466315839061</v>
      </c>
      <c r="AT43" s="1532">
        <v>27.684578624581153</v>
      </c>
      <c r="AU43" s="1532">
        <v>27.790890053808745</v>
      </c>
      <c r="AV43" s="1532">
        <v>27.896403259720309</v>
      </c>
      <c r="AW43" s="1532">
        <v>28.001121042685085</v>
      </c>
      <c r="AX43" s="1532">
        <v>28.105046342351923</v>
      </c>
      <c r="AY43" s="1532">
        <v>28.20818223282776</v>
      </c>
      <c r="AZ43" s="1532">
        <v>28.310531917927285</v>
      </c>
      <c r="BA43" s="1532">
        <v>28.41209872649522</v>
      </c>
      <c r="BB43" s="1532">
        <v>28.512886107802146</v>
      </c>
      <c r="BC43" s="1532">
        <v>28.61289762701524</v>
      </c>
      <c r="BD43" s="1532">
        <v>28.712136960744644</v>
      </c>
      <c r="BE43" s="1532">
        <v>28.810607892666322</v>
      </c>
      <c r="BF43" s="1532">
        <v>28.908314309222131</v>
      </c>
      <c r="BG43" s="1532">
        <v>29.005260195397721</v>
      </c>
      <c r="BH43" s="1532">
        <v>29.101449630578504</v>
      </c>
      <c r="BI43" s="1532">
        <v>29.196886784484487</v>
      </c>
      <c r="BJ43" s="1532">
        <v>29.291575913183678</v>
      </c>
      <c r="BK43" s="1533">
        <v>29.38552135518476</v>
      </c>
    </row>
    <row r="44" spans="2:63" s="1521" customFormat="1" ht="15.75">
      <c r="B44" s="1512" t="s">
        <v>603</v>
      </c>
      <c r="C44" s="1532">
        <v>26.469323469689975</v>
      </c>
      <c r="D44" s="1532">
        <v>26.651839204689516</v>
      </c>
      <c r="E44" s="1532">
        <v>26.821046578376667</v>
      </c>
      <c r="F44" s="1532">
        <v>26.948943760816832</v>
      </c>
      <c r="G44" s="1532">
        <v>27.099891723629817</v>
      </c>
      <c r="H44" s="1532">
        <v>27.278857425572618</v>
      </c>
      <c r="I44" s="1532">
        <v>27.460428888140271</v>
      </c>
      <c r="J44" s="1532">
        <v>27.608521546699297</v>
      </c>
      <c r="K44" s="1532">
        <v>27.780465011584337</v>
      </c>
      <c r="L44" s="1532">
        <v>27.900219983463234</v>
      </c>
      <c r="M44" s="1532">
        <v>28.078302115608935</v>
      </c>
      <c r="N44" s="1532">
        <v>28.222820346350222</v>
      </c>
      <c r="O44" s="1532">
        <v>28.390137116344476</v>
      </c>
      <c r="P44" s="1532">
        <v>28.554159661593655</v>
      </c>
      <c r="Q44" s="1532">
        <v>28.769610647293419</v>
      </c>
      <c r="R44" s="1532">
        <v>28.969416374441156</v>
      </c>
      <c r="S44" s="1532">
        <v>29.188763014144357</v>
      </c>
      <c r="T44" s="1532">
        <v>29.4272131424188</v>
      </c>
      <c r="U44" s="1532">
        <v>29.662174638594269</v>
      </c>
      <c r="V44" s="1532">
        <v>29.893674985542141</v>
      </c>
      <c r="W44" s="1532">
        <v>30.121744578022817</v>
      </c>
      <c r="X44" s="1532">
        <v>30.346416503696361</v>
      </c>
      <c r="Y44" s="1532">
        <v>30.567726331337845</v>
      </c>
      <c r="Z44" s="1532">
        <v>30.785711906496427</v>
      </c>
      <c r="AA44" s="1532">
        <v>31.000413154776773</v>
      </c>
      <c r="AB44" s="1532">
        <v>31.211871892865606</v>
      </c>
      <c r="AC44" s="1532">
        <v>31.420131647376419</v>
      </c>
      <c r="AD44" s="1532">
        <v>31.625237481539536</v>
      </c>
      <c r="AE44" s="1532">
        <v>31.827235829724906</v>
      </c>
      <c r="AF44" s="1532">
        <v>32.026174339747975</v>
      </c>
      <c r="AG44" s="1532">
        <v>32.222101722878065</v>
      </c>
      <c r="AH44" s="1532">
        <v>32.415067611439724</v>
      </c>
      <c r="AI44" s="1532">
        <v>32.605122423874192</v>
      </c>
      <c r="AJ44" s="1532">
        <v>32.79231723710592</v>
      </c>
      <c r="AK44" s="1532">
        <v>32.976703666042383</v>
      </c>
      <c r="AL44" s="1532">
        <v>33.158333750019821</v>
      </c>
      <c r="AM44" s="1532">
        <v>33.337259845995334</v>
      </c>
      <c r="AN44" s="1532">
        <v>33.513534528275997</v>
      </c>
      <c r="AO44" s="1532">
        <v>33.68721049456763</v>
      </c>
      <c r="AP44" s="1532">
        <v>33.858340478120532</v>
      </c>
      <c r="AQ44" s="1532">
        <v>34.026977165744974</v>
      </c>
      <c r="AR44" s="1532">
        <v>34.193173121467609</v>
      </c>
      <c r="AS44" s="1532">
        <v>34.356980715598041</v>
      </c>
      <c r="AT44" s="1532">
        <v>34.51845205897623</v>
      </c>
      <c r="AU44" s="1532">
        <v>34.677638942171697</v>
      </c>
      <c r="AV44" s="1532">
        <v>34.834592779409029</v>
      </c>
      <c r="AW44" s="1532">
        <v>34.989364556996321</v>
      </c>
      <c r="AX44" s="1532">
        <v>35.142004786038243</v>
      </c>
      <c r="AY44" s="1532">
        <v>35.292563459218897</v>
      </c>
      <c r="AZ44" s="1532">
        <v>35.441090011445965</v>
      </c>
      <c r="BA44" s="1532">
        <v>35.587633284151906</v>
      </c>
      <c r="BB44" s="1532">
        <v>35.73224149305517</v>
      </c>
      <c r="BC44" s="1532">
        <v>35.874962199189255</v>
      </c>
      <c r="BD44" s="1532">
        <v>36.015842283015047</v>
      </c>
      <c r="BE44" s="1532">
        <v>36.154927921437391</v>
      </c>
      <c r="BF44" s="1532">
        <v>36.292264567554227</v>
      </c>
      <c r="BG44" s="1532">
        <v>36.427896932972843</v>
      </c>
      <c r="BH44" s="1532">
        <v>36.56186897253469</v>
      </c>
      <c r="BI44" s="1532">
        <v>36.694223871297012</v>
      </c>
      <c r="BJ44" s="1532">
        <v>36.825004033625646</v>
      </c>
      <c r="BK44" s="1533">
        <v>36.954251074260704</v>
      </c>
    </row>
    <row r="45" spans="2:63" s="1521" customFormat="1" ht="15.75">
      <c r="B45" s="1512" t="s">
        <v>604</v>
      </c>
      <c r="C45" s="1532">
        <v>29.141044459497881</v>
      </c>
      <c r="D45" s="1532">
        <v>29.304789289422196</v>
      </c>
      <c r="E45" s="1532">
        <v>29.442249322747475</v>
      </c>
      <c r="F45" s="1532">
        <v>29.566785358638302</v>
      </c>
      <c r="G45" s="1532">
        <v>29.699914830134375</v>
      </c>
      <c r="H45" s="1532">
        <v>29.861340232908564</v>
      </c>
      <c r="I45" s="1532">
        <v>30.023948835160592</v>
      </c>
      <c r="J45" s="1532">
        <v>30.156639349761679</v>
      </c>
      <c r="K45" s="1532">
        <v>30.323137197048002</v>
      </c>
      <c r="L45" s="1532">
        <v>30.434611610085831</v>
      </c>
      <c r="M45" s="1532">
        <v>30.573686582597706</v>
      </c>
      <c r="N45" s="1532">
        <v>30.712303419325785</v>
      </c>
      <c r="O45" s="1532">
        <v>30.857780370112739</v>
      </c>
      <c r="P45" s="1532">
        <v>30.996426171352539</v>
      </c>
      <c r="Q45" s="1532">
        <v>31.137679834080831</v>
      </c>
      <c r="R45" s="1532">
        <v>31.274800580262085</v>
      </c>
      <c r="S45" s="1532">
        <v>31.417467781821948</v>
      </c>
      <c r="T45" s="1532">
        <v>31.628051938459347</v>
      </c>
      <c r="U45" s="1532">
        <v>31.835792536444988</v>
      </c>
      <c r="V45" s="1532">
        <v>32.040718241924473</v>
      </c>
      <c r="W45" s="1532">
        <v>32.242859294055187</v>
      </c>
      <c r="X45" s="1532">
        <v>32.442247381255619</v>
      </c>
      <c r="Y45" s="1532">
        <v>32.638915521534152</v>
      </c>
      <c r="Z45" s="1532">
        <v>32.832897946976715</v>
      </c>
      <c r="AA45" s="1532">
        <v>33.024229992449214</v>
      </c>
      <c r="AB45" s="1532">
        <v>33.212947988547896</v>
      </c>
      <c r="AC45" s="1532">
        <v>33.399089158811961</v>
      </c>
      <c r="AD45" s="1532">
        <v>33.582691521193347</v>
      </c>
      <c r="AE45" s="1532">
        <v>33.763793793763334</v>
      </c>
      <c r="AF45" s="1532">
        <v>33.942435304620069</v>
      </c>
      <c r="AG45" s="1532">
        <v>34.118655905948678</v>
      </c>
      <c r="AH45" s="1532">
        <v>34.292495892173811</v>
      </c>
      <c r="AI45" s="1532">
        <v>34.463995922134409</v>
      </c>
      <c r="AJ45" s="1532">
        <v>34.633196945201234</v>
      </c>
      <c r="AK45" s="1532">
        <v>34.800140131251077</v>
      </c>
      <c r="AL45" s="1532">
        <v>34.964866804403734</v>
      </c>
      <c r="AM45" s="1532">
        <v>35.12741838042384</v>
      </c>
      <c r="AN45" s="1532">
        <v>35.287836307684145</v>
      </c>
      <c r="AO45" s="1532">
        <v>35.446162011583468</v>
      </c>
      <c r="AP45" s="1532">
        <v>35.60243684231073</v>
      </c>
      <c r="AQ45" s="1532">
        <v>35.756702025842735</v>
      </c>
      <c r="AR45" s="1532">
        <v>35.908998618064054</v>
      </c>
      <c r="AS45" s="1532">
        <v>36.059367461894823</v>
      </c>
      <c r="AT45" s="1532">
        <v>36.207849147313425</v>
      </c>
      <c r="AU45" s="1532">
        <v>36.354483974160686</v>
      </c>
      <c r="AV45" s="1532">
        <v>36.499311917613028</v>
      </c>
      <c r="AW45" s="1532">
        <v>36.642372596213463</v>
      </c>
      <c r="AX45" s="1532">
        <v>36.783705242350436</v>
      </c>
      <c r="AY45" s="1532">
        <v>36.923348675076369</v>
      </c>
      <c r="AZ45" s="1532">
        <v>37.061341275160295</v>
      </c>
      <c r="BA45" s="1532">
        <v>37.197720962270004</v>
      </c>
      <c r="BB45" s="1532">
        <v>37.332525174183395</v>
      </c>
      <c r="BC45" s="1532">
        <v>37.465790847929171</v>
      </c>
      <c r="BD45" s="1532">
        <v>37.597554402761851</v>
      </c>
      <c r="BE45" s="1532">
        <v>37.727851724876857</v>
      </c>
      <c r="BF45" s="1532">
        <v>37.856718153776256</v>
      </c>
      <c r="BG45" s="1532">
        <v>37.984188470197061</v>
      </c>
      <c r="BH45" s="1532">
        <v>38.110296885517968</v>
      </c>
      <c r="BI45" s="1532">
        <v>38.235077032563154</v>
      </c>
      <c r="BJ45" s="1532">
        <v>38.35856195772427</v>
      </c>
      <c r="BK45" s="1533">
        <v>38.480784114325957</v>
      </c>
    </row>
    <row r="46" spans="2:63" s="1521" customFormat="1" ht="16.5" thickBot="1">
      <c r="B46" s="1504" t="s">
        <v>605</v>
      </c>
      <c r="C46" s="1505">
        <v>23.79760247988207</v>
      </c>
      <c r="D46" s="1505">
        <v>23.998889119956839</v>
      </c>
      <c r="E46" s="1505">
        <v>24.199843834005854</v>
      </c>
      <c r="F46" s="1505">
        <v>24.331102162995357</v>
      </c>
      <c r="G46" s="1505">
        <v>24.499868617125255</v>
      </c>
      <c r="H46" s="1505">
        <v>24.696374618236675</v>
      </c>
      <c r="I46" s="1505">
        <v>24.89690894111995</v>
      </c>
      <c r="J46" s="1505">
        <v>25.060403743636915</v>
      </c>
      <c r="K46" s="1505">
        <v>25.237792826120671</v>
      </c>
      <c r="L46" s="1505">
        <v>25.365828356840638</v>
      </c>
      <c r="M46" s="1505">
        <v>25.58291764862016</v>
      </c>
      <c r="N46" s="1505">
        <v>25.733337273374659</v>
      </c>
      <c r="O46" s="1505">
        <v>25.922493862576214</v>
      </c>
      <c r="P46" s="1505">
        <v>26.111893151834771</v>
      </c>
      <c r="Q46" s="1505">
        <v>26.401541460506003</v>
      </c>
      <c r="R46" s="1505">
        <v>26.664032168620228</v>
      </c>
      <c r="S46" s="1505">
        <v>26.960058246466769</v>
      </c>
      <c r="T46" s="1505">
        <v>27.22637434637825</v>
      </c>
      <c r="U46" s="1505">
        <v>27.488556740743551</v>
      </c>
      <c r="V46" s="1505">
        <v>27.746631729159812</v>
      </c>
      <c r="W46" s="1505">
        <v>28.000629861990447</v>
      </c>
      <c r="X46" s="1505">
        <v>28.250585626137102</v>
      </c>
      <c r="Y46" s="1505">
        <v>28.496537141141538</v>
      </c>
      <c r="Z46" s="1505">
        <v>28.73852586601614</v>
      </c>
      <c r="AA46" s="1505">
        <v>28.976596317104335</v>
      </c>
      <c r="AB46" s="1505">
        <v>29.210795797183316</v>
      </c>
      <c r="AC46" s="1505">
        <v>29.441174135940877</v>
      </c>
      <c r="AD46" s="1505">
        <v>29.667783441885724</v>
      </c>
      <c r="AE46" s="1505">
        <v>29.890677865686477</v>
      </c>
      <c r="AF46" s="1505">
        <v>30.109913374875884</v>
      </c>
      <c r="AG46" s="1505">
        <v>30.325547539807445</v>
      </c>
      <c r="AH46" s="1505">
        <v>30.537639330705638</v>
      </c>
      <c r="AI46" s="1505">
        <v>30.746248925613983</v>
      </c>
      <c r="AJ46" s="1505">
        <v>30.951437529010608</v>
      </c>
      <c r="AK46" s="1505">
        <v>31.153267200833696</v>
      </c>
      <c r="AL46" s="1505">
        <v>31.351800695635905</v>
      </c>
      <c r="AM46" s="1505">
        <v>31.54710131156682</v>
      </c>
      <c r="AN46" s="1505">
        <v>31.739232748867853</v>
      </c>
      <c r="AO46" s="1505">
        <v>31.928258977551788</v>
      </c>
      <c r="AP46" s="1505">
        <v>32.114244113930333</v>
      </c>
      <c r="AQ46" s="1505">
        <v>32.297252305647213</v>
      </c>
      <c r="AR46" s="1505">
        <v>32.477347624871157</v>
      </c>
      <c r="AS46" s="1505">
        <v>32.654593969301267</v>
      </c>
      <c r="AT46" s="1505">
        <v>32.829054970639035</v>
      </c>
      <c r="AU46" s="1505">
        <v>33.000793910182708</v>
      </c>
      <c r="AV46" s="1505">
        <v>33.169873641205029</v>
      </c>
      <c r="AW46" s="1505">
        <v>33.33635651777918</v>
      </c>
      <c r="AX46" s="1505">
        <v>33.500304329726042</v>
      </c>
      <c r="AY46" s="1505">
        <v>33.661778243361418</v>
      </c>
      <c r="AZ46" s="1505">
        <v>33.820838747731635</v>
      </c>
      <c r="BA46" s="1505">
        <v>33.977545606033814</v>
      </c>
      <c r="BB46" s="1505">
        <v>34.131957811926945</v>
      </c>
      <c r="BC46" s="1505">
        <v>34.284133550449333</v>
      </c>
      <c r="BD46" s="1505">
        <v>34.434130163268243</v>
      </c>
      <c r="BE46" s="1505">
        <v>34.582004117997919</v>
      </c>
      <c r="BF46" s="1505">
        <v>34.727810981332205</v>
      </c>
      <c r="BG46" s="1505">
        <v>34.871605395748624</v>
      </c>
      <c r="BH46" s="1505">
        <v>35.013441059551411</v>
      </c>
      <c r="BI46" s="1505">
        <v>35.153370710030877</v>
      </c>
      <c r="BJ46" s="1505">
        <v>35.29144610952703</v>
      </c>
      <c r="BK46" s="1506">
        <v>35.427718034195451</v>
      </c>
    </row>
    <row r="47" spans="2:63" s="1524" customFormat="1" ht="15.75" thickBot="1"/>
    <row r="48" spans="2:63" s="1520" customFormat="1" ht="32.25" thickBot="1">
      <c r="B48" s="1534" t="s">
        <v>606</v>
      </c>
      <c r="C48" s="1498">
        <v>1940</v>
      </c>
      <c r="D48" s="1498">
        <v>1941</v>
      </c>
      <c r="E48" s="1498">
        <v>1942</v>
      </c>
      <c r="F48" s="1498">
        <v>1943</v>
      </c>
      <c r="G48" s="1498">
        <v>1944</v>
      </c>
      <c r="H48" s="1498">
        <v>1945</v>
      </c>
      <c r="I48" s="1498">
        <v>1946</v>
      </c>
      <c r="J48" s="1498">
        <v>1947</v>
      </c>
      <c r="K48" s="1498">
        <v>1948</v>
      </c>
      <c r="L48" s="1498">
        <v>1949</v>
      </c>
      <c r="M48" s="1498">
        <v>1950</v>
      </c>
      <c r="N48" s="1498">
        <v>1951</v>
      </c>
      <c r="O48" s="1498">
        <v>1952</v>
      </c>
      <c r="P48" s="1498">
        <v>1953</v>
      </c>
      <c r="Q48" s="1498">
        <v>1954</v>
      </c>
      <c r="R48" s="1498">
        <v>1955</v>
      </c>
      <c r="S48" s="1498">
        <v>1956</v>
      </c>
      <c r="T48" s="1498">
        <v>1957</v>
      </c>
      <c r="U48" s="1498">
        <v>1958</v>
      </c>
      <c r="V48" s="1498">
        <v>1959</v>
      </c>
      <c r="W48" s="1498">
        <v>1960</v>
      </c>
      <c r="X48" s="1498">
        <v>1961</v>
      </c>
      <c r="Y48" s="1498">
        <v>1962</v>
      </c>
      <c r="Z48" s="1498">
        <v>1963</v>
      </c>
      <c r="AA48" s="1498">
        <v>1964</v>
      </c>
      <c r="AB48" s="1498">
        <v>1965</v>
      </c>
      <c r="AC48" s="1498">
        <v>1966</v>
      </c>
      <c r="AD48" s="1498">
        <v>1967</v>
      </c>
      <c r="AE48" s="1498">
        <v>1968</v>
      </c>
      <c r="AF48" s="1498">
        <v>1969</v>
      </c>
      <c r="AG48" s="1498">
        <v>1970</v>
      </c>
      <c r="AH48" s="1498">
        <v>1971</v>
      </c>
      <c r="AI48" s="1498">
        <v>1972</v>
      </c>
      <c r="AJ48" s="1498">
        <v>1973</v>
      </c>
      <c r="AK48" s="1498">
        <v>1974</v>
      </c>
      <c r="AL48" s="1498">
        <v>1975</v>
      </c>
      <c r="AM48" s="1498">
        <v>1976</v>
      </c>
      <c r="AN48" s="1498">
        <v>1977</v>
      </c>
      <c r="AO48" s="1498">
        <v>1978</v>
      </c>
      <c r="AP48" s="1498">
        <v>1979</v>
      </c>
      <c r="AQ48" s="1498">
        <v>1980</v>
      </c>
      <c r="AR48" s="1498">
        <v>1981</v>
      </c>
      <c r="AS48" s="1498">
        <v>1982</v>
      </c>
      <c r="AT48" s="1498">
        <v>1983</v>
      </c>
      <c r="AU48" s="1498">
        <v>1984</v>
      </c>
      <c r="AV48" s="1498">
        <v>1985</v>
      </c>
      <c r="AW48" s="1498">
        <v>1986</v>
      </c>
      <c r="AX48" s="1498">
        <v>1987</v>
      </c>
      <c r="AY48" s="1498">
        <v>1988</v>
      </c>
      <c r="AZ48" s="1498">
        <v>1989</v>
      </c>
      <c r="BA48" s="1498">
        <v>1990</v>
      </c>
      <c r="BB48" s="1498">
        <v>1991</v>
      </c>
      <c r="BC48" s="1498">
        <v>1992</v>
      </c>
      <c r="BD48" s="1498">
        <v>1993</v>
      </c>
      <c r="BE48" s="1498">
        <v>1994</v>
      </c>
      <c r="BF48" s="1498">
        <v>1995</v>
      </c>
      <c r="BG48" s="1498">
        <v>1996</v>
      </c>
      <c r="BH48" s="1498">
        <v>1997</v>
      </c>
      <c r="BI48" s="1498">
        <v>1998</v>
      </c>
      <c r="BJ48" s="1498">
        <v>1999</v>
      </c>
      <c r="BK48" s="1499">
        <v>2000</v>
      </c>
    </row>
    <row r="49" spans="2:63" s="1521" customFormat="1" ht="16.5" thickBot="1">
      <c r="B49" s="1504" t="s">
        <v>21</v>
      </c>
      <c r="C49" s="1535">
        <v>60</v>
      </c>
      <c r="D49" s="1535">
        <v>60</v>
      </c>
      <c r="E49" s="1535">
        <v>60</v>
      </c>
      <c r="F49" s="1535">
        <v>60</v>
      </c>
      <c r="G49" s="1535">
        <v>60</v>
      </c>
      <c r="H49" s="1535">
        <v>60</v>
      </c>
      <c r="I49" s="1535">
        <v>60</v>
      </c>
      <c r="J49" s="1535">
        <v>60</v>
      </c>
      <c r="K49" s="1535">
        <v>60</v>
      </c>
      <c r="L49" s="1535">
        <v>60</v>
      </c>
      <c r="M49" s="1535">
        <v>60</v>
      </c>
      <c r="N49" s="1535">
        <v>60</v>
      </c>
      <c r="O49" s="1535">
        <v>60</v>
      </c>
      <c r="P49" s="1535">
        <v>60</v>
      </c>
      <c r="Q49" s="1535">
        <v>60</v>
      </c>
      <c r="R49" s="1535">
        <v>60</v>
      </c>
      <c r="S49" s="1535">
        <v>60</v>
      </c>
      <c r="T49" s="1535">
        <v>60</v>
      </c>
      <c r="U49" s="1535">
        <v>60</v>
      </c>
      <c r="V49" s="1535">
        <v>60</v>
      </c>
      <c r="W49" s="1535">
        <v>60</v>
      </c>
      <c r="X49" s="1535">
        <v>60.25</v>
      </c>
      <c r="Y49" s="1535">
        <v>60.5</v>
      </c>
      <c r="Z49" s="1535">
        <v>60.75</v>
      </c>
      <c r="AA49" s="1535">
        <v>61.25</v>
      </c>
      <c r="AB49" s="1535">
        <v>61.25</v>
      </c>
      <c r="AC49" s="1535">
        <v>61.25</v>
      </c>
      <c r="AD49" s="1535">
        <v>61.75</v>
      </c>
      <c r="AE49" s="1535">
        <v>62</v>
      </c>
      <c r="AF49" s="1535">
        <v>62</v>
      </c>
      <c r="AG49" s="1535">
        <v>62.5</v>
      </c>
      <c r="AH49" s="1535">
        <v>62.75</v>
      </c>
      <c r="AI49" s="1535">
        <v>62.75</v>
      </c>
      <c r="AJ49" s="1535">
        <v>63</v>
      </c>
      <c r="AK49" s="1535">
        <v>63</v>
      </c>
      <c r="AL49" s="1535">
        <v>63.25</v>
      </c>
      <c r="AM49" s="1535">
        <v>63.25</v>
      </c>
      <c r="AN49" s="1535">
        <v>63.25</v>
      </c>
      <c r="AO49" s="1535">
        <v>63.5</v>
      </c>
      <c r="AP49" s="1535">
        <v>63.5</v>
      </c>
      <c r="AQ49" s="1535">
        <v>63.5</v>
      </c>
      <c r="AR49" s="1535">
        <v>63.5</v>
      </c>
      <c r="AS49" s="1535">
        <v>63.5</v>
      </c>
      <c r="AT49" s="1535">
        <v>63.5</v>
      </c>
      <c r="AU49" s="1535">
        <v>63.5</v>
      </c>
      <c r="AV49" s="1535">
        <v>63.5</v>
      </c>
      <c r="AW49" s="1535">
        <v>63.5</v>
      </c>
      <c r="AX49" s="1535">
        <v>63.5</v>
      </c>
      <c r="AY49" s="1535">
        <v>63.5</v>
      </c>
      <c r="AZ49" s="1535">
        <v>63.5</v>
      </c>
      <c r="BA49" s="1535">
        <v>63.5</v>
      </c>
      <c r="BB49" s="1535">
        <v>63.5</v>
      </c>
      <c r="BC49" s="1535">
        <v>63.5</v>
      </c>
      <c r="BD49" s="1535">
        <v>63.5</v>
      </c>
      <c r="BE49" s="1535">
        <v>63.25</v>
      </c>
      <c r="BF49" s="1535">
        <v>63.25</v>
      </c>
      <c r="BG49" s="1535">
        <v>63.25</v>
      </c>
      <c r="BH49" s="1535">
        <v>63.25</v>
      </c>
      <c r="BI49" s="1535">
        <v>63.25</v>
      </c>
      <c r="BJ49" s="1535">
        <v>63.25</v>
      </c>
      <c r="BK49" s="1536">
        <v>63.25</v>
      </c>
    </row>
    <row r="50" spans="2:63" s="1520" customFormat="1" ht="32.25" thickBot="1">
      <c r="B50" s="1534" t="s">
        <v>607</v>
      </c>
      <c r="C50" s="1498">
        <v>1940</v>
      </c>
      <c r="D50" s="1498">
        <v>1941</v>
      </c>
      <c r="E50" s="1498">
        <v>1942</v>
      </c>
      <c r="F50" s="1498">
        <v>1943</v>
      </c>
      <c r="G50" s="1498">
        <v>1944</v>
      </c>
      <c r="H50" s="1498">
        <v>1945</v>
      </c>
      <c r="I50" s="1498">
        <v>1946</v>
      </c>
      <c r="J50" s="1498">
        <v>1947</v>
      </c>
      <c r="K50" s="1498">
        <v>1948</v>
      </c>
      <c r="L50" s="1498">
        <v>1949</v>
      </c>
      <c r="M50" s="1498">
        <v>1950</v>
      </c>
      <c r="N50" s="1498">
        <v>1951</v>
      </c>
      <c r="O50" s="1498">
        <v>1952</v>
      </c>
      <c r="P50" s="1498">
        <v>1953</v>
      </c>
      <c r="Q50" s="1498">
        <v>1954</v>
      </c>
      <c r="R50" s="1498">
        <v>1955</v>
      </c>
      <c r="S50" s="1498">
        <v>1956</v>
      </c>
      <c r="T50" s="1498">
        <v>1957</v>
      </c>
      <c r="U50" s="1498">
        <v>1958</v>
      </c>
      <c r="V50" s="1498">
        <v>1959</v>
      </c>
      <c r="W50" s="1498">
        <v>1960</v>
      </c>
      <c r="X50" s="1498">
        <v>1961</v>
      </c>
      <c r="Y50" s="1498">
        <v>1962</v>
      </c>
      <c r="Z50" s="1498">
        <v>1963</v>
      </c>
      <c r="AA50" s="1498">
        <v>1964</v>
      </c>
      <c r="AB50" s="1498">
        <v>1965</v>
      </c>
      <c r="AC50" s="1498">
        <v>1966</v>
      </c>
      <c r="AD50" s="1498">
        <v>1967</v>
      </c>
      <c r="AE50" s="1498">
        <v>1968</v>
      </c>
      <c r="AF50" s="1498">
        <v>1969</v>
      </c>
      <c r="AG50" s="1498">
        <v>1970</v>
      </c>
      <c r="AH50" s="1498">
        <v>1971</v>
      </c>
      <c r="AI50" s="1498">
        <v>1972</v>
      </c>
      <c r="AJ50" s="1498">
        <v>1973</v>
      </c>
      <c r="AK50" s="1498">
        <v>1974</v>
      </c>
      <c r="AL50" s="1498">
        <v>1975</v>
      </c>
      <c r="AM50" s="1498">
        <v>1976</v>
      </c>
      <c r="AN50" s="1498">
        <v>1977</v>
      </c>
      <c r="AO50" s="1498">
        <v>1978</v>
      </c>
      <c r="AP50" s="1498">
        <v>1979</v>
      </c>
      <c r="AQ50" s="1498">
        <v>1980</v>
      </c>
      <c r="AR50" s="1498">
        <v>1981</v>
      </c>
      <c r="AS50" s="1498">
        <v>1982</v>
      </c>
      <c r="AT50" s="1498">
        <v>1983</v>
      </c>
      <c r="AU50" s="1498">
        <v>1984</v>
      </c>
      <c r="AV50" s="1498">
        <v>1985</v>
      </c>
      <c r="AW50" s="1498">
        <v>1986</v>
      </c>
      <c r="AX50" s="1498">
        <v>1987</v>
      </c>
      <c r="AY50" s="1498">
        <v>1988</v>
      </c>
      <c r="AZ50" s="1498">
        <v>1989</v>
      </c>
      <c r="BA50" s="1498">
        <v>1990</v>
      </c>
      <c r="BB50" s="1498">
        <v>1991</v>
      </c>
      <c r="BC50" s="1498">
        <v>1992</v>
      </c>
      <c r="BD50" s="1498">
        <v>1993</v>
      </c>
      <c r="BE50" s="1498">
        <v>1994</v>
      </c>
      <c r="BF50" s="1498">
        <v>1995</v>
      </c>
      <c r="BG50" s="1498">
        <v>1996</v>
      </c>
      <c r="BH50" s="1498">
        <v>1997</v>
      </c>
      <c r="BI50" s="1498">
        <v>1998</v>
      </c>
      <c r="BJ50" s="1498">
        <v>1999</v>
      </c>
      <c r="BK50" s="1499">
        <v>2000</v>
      </c>
    </row>
    <row r="51" spans="2:63" s="1524" customFormat="1" ht="15.75">
      <c r="B51" s="1501" t="s">
        <v>21</v>
      </c>
      <c r="C51" s="1502">
        <v>60.852857263877894</v>
      </c>
      <c r="D51" s="1502">
        <v>60.859081214700858</v>
      </c>
      <c r="E51" s="1502">
        <v>60.865305165523822</v>
      </c>
      <c r="F51" s="1502">
        <v>60.83040457355677</v>
      </c>
      <c r="G51" s="1502">
        <v>60.884408850237385</v>
      </c>
      <c r="H51" s="1502">
        <v>60.858181678785947</v>
      </c>
      <c r="I51" s="1502">
        <v>60.625473651302798</v>
      </c>
      <c r="J51" s="1502">
        <v>60.493085435267702</v>
      </c>
      <c r="K51" s="1502">
        <v>60.432175567721529</v>
      </c>
      <c r="L51" s="1502">
        <v>60.374613824836842</v>
      </c>
      <c r="M51" s="1502">
        <v>60.492455418815609</v>
      </c>
      <c r="N51" s="1502">
        <v>60.640467981992288</v>
      </c>
      <c r="O51" s="1502">
        <v>61.058160057216199</v>
      </c>
      <c r="P51" s="1502">
        <v>61.420098023086226</v>
      </c>
      <c r="Q51" s="1502">
        <v>61.682671722800166</v>
      </c>
      <c r="R51" s="1502">
        <v>61.93531595950239</v>
      </c>
      <c r="S51" s="1502">
        <v>62.117713674189858</v>
      </c>
      <c r="T51" s="1502">
        <v>62.219867392689622</v>
      </c>
      <c r="U51" s="1502">
        <v>62.231485939290422</v>
      </c>
      <c r="V51" s="1502">
        <v>62.323276282646063</v>
      </c>
      <c r="W51" s="1502">
        <v>62.378265506187859</v>
      </c>
      <c r="X51" s="1502">
        <v>62.484411175187034</v>
      </c>
      <c r="Y51" s="1502">
        <v>62.676340562354298</v>
      </c>
      <c r="Z51" s="1502">
        <v>62.77289410281027</v>
      </c>
      <c r="AA51" s="1502">
        <v>62.947209554935853</v>
      </c>
      <c r="AB51" s="1502">
        <v>63.067116276130392</v>
      </c>
      <c r="AC51" s="1502">
        <v>63.206125985860936</v>
      </c>
      <c r="AD51" s="1502">
        <v>63.351836197502294</v>
      </c>
      <c r="AE51" s="1502">
        <v>63.442694982979567</v>
      </c>
      <c r="AF51" s="1502">
        <v>63.462415048485639</v>
      </c>
      <c r="AG51" s="1502">
        <v>63.563686949326502</v>
      </c>
      <c r="AH51" s="1502">
        <v>63.590779710249386</v>
      </c>
      <c r="AI51" s="1502">
        <v>63.715728533797382</v>
      </c>
      <c r="AJ51" s="1502">
        <v>63.811212961578256</v>
      </c>
      <c r="AK51" s="1502">
        <v>63.882092405613157</v>
      </c>
      <c r="AL51" s="1502">
        <v>63.932389438726837</v>
      </c>
      <c r="AM51" s="1502">
        <v>63.956376550514086</v>
      </c>
      <c r="AN51" s="1502">
        <v>63.911833412576257</v>
      </c>
      <c r="AO51" s="1502">
        <v>63.938685677870055</v>
      </c>
      <c r="AP51" s="1502">
        <v>63.91528159270878</v>
      </c>
      <c r="AQ51" s="1502">
        <v>63.869640938501618</v>
      </c>
      <c r="AR51" s="1502">
        <v>63.838787277830782</v>
      </c>
      <c r="AS51" s="1502">
        <v>63.867277181369943</v>
      </c>
      <c r="AT51" s="1502">
        <v>63.924508186752917</v>
      </c>
      <c r="AU51" s="1502">
        <v>63.926329309170164</v>
      </c>
      <c r="AV51" s="1502">
        <v>63.97481402525861</v>
      </c>
      <c r="AW51" s="1502">
        <v>64.005268669114756</v>
      </c>
      <c r="AX51" s="1502">
        <v>64.020133887571504</v>
      </c>
      <c r="AY51" s="1502">
        <v>64.043989995344035</v>
      </c>
      <c r="AZ51" s="1502">
        <v>64.033192816796415</v>
      </c>
      <c r="BA51" s="1502">
        <v>64.045394535804363</v>
      </c>
      <c r="BB51" s="1502">
        <v>64.015697865567589</v>
      </c>
      <c r="BC51" s="1502">
        <v>63.985121413679664</v>
      </c>
      <c r="BD51" s="1502">
        <v>63.93804371545589</v>
      </c>
      <c r="BE51" s="1502">
        <v>63.957959132310535</v>
      </c>
      <c r="BF51" s="1502">
        <v>63.987731436910323</v>
      </c>
      <c r="BG51" s="1502">
        <v>64.195734460030607</v>
      </c>
      <c r="BH51" s="1502">
        <v>64.29728169538366</v>
      </c>
      <c r="BI51" s="1502">
        <v>64.265772643348768</v>
      </c>
      <c r="BJ51" s="1502">
        <v>64.214814520723635</v>
      </c>
      <c r="BK51" s="1503">
        <v>64.141541579528393</v>
      </c>
    </row>
    <row r="52" spans="2:63" s="1524" customFormat="1" ht="15.75">
      <c r="B52" s="1512" t="s">
        <v>13</v>
      </c>
      <c r="C52" s="1522">
        <v>61.434496345608366</v>
      </c>
      <c r="D52" s="1522">
        <v>61.378071197543598</v>
      </c>
      <c r="E52" s="1522">
        <v>61.321646049478829</v>
      </c>
      <c r="F52" s="1522">
        <v>61.239513821941223</v>
      </c>
      <c r="G52" s="1522">
        <v>61.273072240553503</v>
      </c>
      <c r="H52" s="1522">
        <v>61.281988389862661</v>
      </c>
      <c r="I52" s="1522">
        <v>61.058129625617369</v>
      </c>
      <c r="J52" s="1522">
        <v>60.941073052729863</v>
      </c>
      <c r="K52" s="1522">
        <v>60.890848234956842</v>
      </c>
      <c r="L52" s="1522">
        <v>60.823752089641246</v>
      </c>
      <c r="M52" s="1522">
        <v>60.855980497642079</v>
      </c>
      <c r="N52" s="1522">
        <v>61.046605514553676</v>
      </c>
      <c r="O52" s="1522">
        <v>61.493352670490822</v>
      </c>
      <c r="P52" s="1522">
        <v>61.785614802793177</v>
      </c>
      <c r="Q52" s="1522">
        <v>62.039893230425299</v>
      </c>
      <c r="R52" s="1522">
        <v>62.295280116196821</v>
      </c>
      <c r="S52" s="1522">
        <v>62.514743666181758</v>
      </c>
      <c r="T52" s="1522">
        <v>62.558006575303786</v>
      </c>
      <c r="U52" s="1522">
        <v>62.573446769615998</v>
      </c>
      <c r="V52" s="1522">
        <v>62.726833013205678</v>
      </c>
      <c r="W52" s="1522">
        <v>62.729767370234697</v>
      </c>
      <c r="X52" s="1522">
        <v>62.810335398197992</v>
      </c>
      <c r="Y52" s="1522">
        <v>62.989641010581522</v>
      </c>
      <c r="Z52" s="1522">
        <v>63.078518798042914</v>
      </c>
      <c r="AA52" s="1522">
        <v>63.217567658268003</v>
      </c>
      <c r="AB52" s="1522">
        <v>63.310198895173187</v>
      </c>
      <c r="AC52" s="1522">
        <v>63.398382388653836</v>
      </c>
      <c r="AD52" s="1522">
        <v>63.516263424608795</v>
      </c>
      <c r="AE52" s="1522">
        <v>63.585713953187479</v>
      </c>
      <c r="AF52" s="1522">
        <v>63.58379961048292</v>
      </c>
      <c r="AG52" s="1522">
        <v>63.664975228891876</v>
      </c>
      <c r="AH52" s="1522">
        <v>63.677615807339322</v>
      </c>
      <c r="AI52" s="1522">
        <v>63.789228167672015</v>
      </c>
      <c r="AJ52" s="1522">
        <v>63.837931611925654</v>
      </c>
      <c r="AK52" s="1522">
        <v>63.88478914835072</v>
      </c>
      <c r="AL52" s="1522">
        <v>63.927648704968242</v>
      </c>
      <c r="AM52" s="1522">
        <v>63.938710920255872</v>
      </c>
      <c r="AN52" s="1522">
        <v>63.886715900101372</v>
      </c>
      <c r="AO52" s="1522">
        <v>63.882868279860148</v>
      </c>
      <c r="AP52" s="1522">
        <v>63.884034098406985</v>
      </c>
      <c r="AQ52" s="1522">
        <v>63.826506292726641</v>
      </c>
      <c r="AR52" s="1522">
        <v>63.799504151317677</v>
      </c>
      <c r="AS52" s="1522">
        <v>63.819904785189657</v>
      </c>
      <c r="AT52" s="1522">
        <v>63.873390281352073</v>
      </c>
      <c r="AU52" s="1522">
        <v>63.889753819220346</v>
      </c>
      <c r="AV52" s="1522">
        <v>63.918063354325668</v>
      </c>
      <c r="AW52" s="1522">
        <v>63.977440762349552</v>
      </c>
      <c r="AX52" s="1522">
        <v>63.974271513504718</v>
      </c>
      <c r="AY52" s="1522">
        <v>63.983508307324229</v>
      </c>
      <c r="AZ52" s="1522">
        <v>63.977825977034627</v>
      </c>
      <c r="BA52" s="1522">
        <v>63.971323322677328</v>
      </c>
      <c r="BB52" s="1522">
        <v>63.966184820638361</v>
      </c>
      <c r="BC52" s="1522">
        <v>63.926505299229071</v>
      </c>
      <c r="BD52" s="1522">
        <v>63.876235689339637</v>
      </c>
      <c r="BE52" s="1522">
        <v>63.889290268795897</v>
      </c>
      <c r="BF52" s="1522">
        <v>63.921310509464845</v>
      </c>
      <c r="BG52" s="1522">
        <v>64.1038218648401</v>
      </c>
      <c r="BH52" s="1522">
        <v>64.201343868746577</v>
      </c>
      <c r="BI52" s="1522">
        <v>64.149720153722896</v>
      </c>
      <c r="BJ52" s="1522">
        <v>64.154469392634923</v>
      </c>
      <c r="BK52" s="1523">
        <v>64.085807885266149</v>
      </c>
    </row>
    <row r="53" spans="2:63" s="1524" customFormat="1" ht="16.5" thickBot="1">
      <c r="B53" s="1504" t="s">
        <v>14</v>
      </c>
      <c r="C53" s="1505">
        <v>60.296117051263217</v>
      </c>
      <c r="D53" s="1505">
        <v>60.345335243385868</v>
      </c>
      <c r="E53" s="1505">
        <v>60.39455343550852</v>
      </c>
      <c r="F53" s="1505">
        <v>60.406592479599702</v>
      </c>
      <c r="G53" s="1505">
        <v>60.468106869037562</v>
      </c>
      <c r="H53" s="1505">
        <v>60.410457082499825</v>
      </c>
      <c r="I53" s="1505">
        <v>60.175488407950084</v>
      </c>
      <c r="J53" s="1505">
        <v>60.029963014586102</v>
      </c>
      <c r="K53" s="1505">
        <v>59.962487614965546</v>
      </c>
      <c r="L53" s="1505">
        <v>59.904779789383063</v>
      </c>
      <c r="M53" s="1505">
        <v>60.108029461968385</v>
      </c>
      <c r="N53" s="1505">
        <v>60.20947353342995</v>
      </c>
      <c r="O53" s="1505">
        <v>60.604859178510104</v>
      </c>
      <c r="P53" s="1505">
        <v>61.043491295592709</v>
      </c>
      <c r="Q53" s="1505">
        <v>61.315509183031082</v>
      </c>
      <c r="R53" s="1505">
        <v>61.557909513805207</v>
      </c>
      <c r="S53" s="1505">
        <v>61.694641508900908</v>
      </c>
      <c r="T53" s="1505">
        <v>61.852366379204753</v>
      </c>
      <c r="U53" s="1505">
        <v>61.850849585860004</v>
      </c>
      <c r="V53" s="1505">
        <v>61.873891605050375</v>
      </c>
      <c r="W53" s="1505">
        <v>61.984305021749641</v>
      </c>
      <c r="X53" s="1505">
        <v>62.122595506772811</v>
      </c>
      <c r="Y53" s="1505">
        <v>62.324760379259914</v>
      </c>
      <c r="Z53" s="1505">
        <v>62.43445091611413</v>
      </c>
      <c r="AA53" s="1505">
        <v>62.633648356426065</v>
      </c>
      <c r="AB53" s="1505">
        <v>62.78548448344938</v>
      </c>
      <c r="AC53" s="1505">
        <v>62.975431077680284</v>
      </c>
      <c r="AD53" s="1505">
        <v>63.136802084325517</v>
      </c>
      <c r="AE53" s="1505">
        <v>63.249487877528829</v>
      </c>
      <c r="AF53" s="1505">
        <v>63.290926479828336</v>
      </c>
      <c r="AG53" s="1505">
        <v>63.410284925996393</v>
      </c>
      <c r="AH53" s="1505">
        <v>63.4549777246351</v>
      </c>
      <c r="AI53" s="1505">
        <v>63.577739957399622</v>
      </c>
      <c r="AJ53" s="1505">
        <v>63.719948191788809</v>
      </c>
      <c r="AK53" s="1505">
        <v>63.812719324556404</v>
      </c>
      <c r="AL53" s="1505">
        <v>63.862864759342941</v>
      </c>
      <c r="AM53" s="1505">
        <v>63.905349772627616</v>
      </c>
      <c r="AN53" s="1505">
        <v>63.863775165925475</v>
      </c>
      <c r="AO53" s="1505">
        <v>63.922777557304158</v>
      </c>
      <c r="AP53" s="1505">
        <v>63.880335384393426</v>
      </c>
      <c r="AQ53" s="1505">
        <v>63.852535719560137</v>
      </c>
      <c r="AR53" s="1505">
        <v>63.814318526790245</v>
      </c>
      <c r="AS53" s="1505">
        <v>63.855444228492701</v>
      </c>
      <c r="AT53" s="1505">
        <v>63.91946090075411</v>
      </c>
      <c r="AU53" s="1505">
        <v>63.903195629601974</v>
      </c>
      <c r="AV53" s="1505">
        <v>63.971296917088601</v>
      </c>
      <c r="AW53" s="1505">
        <v>63.976643107481721</v>
      </c>
      <c r="AX53" s="1505">
        <v>64.009826014066547</v>
      </c>
      <c r="AY53" s="1505">
        <v>64.044652693866183</v>
      </c>
      <c r="AZ53" s="1505">
        <v>64.032961768248285</v>
      </c>
      <c r="BA53" s="1505">
        <v>64.056712420024951</v>
      </c>
      <c r="BB53" s="1505">
        <v>63.99790745717776</v>
      </c>
      <c r="BC53" s="1505">
        <v>63.969799960378673</v>
      </c>
      <c r="BD53" s="1505">
        <v>63.931843087012439</v>
      </c>
      <c r="BE53" s="1505">
        <v>63.954183810905143</v>
      </c>
      <c r="BF53" s="1505">
        <v>63.991615131080763</v>
      </c>
      <c r="BG53" s="1505">
        <v>64.233636230267209</v>
      </c>
      <c r="BH53" s="1505">
        <v>64.349788803442621</v>
      </c>
      <c r="BI53" s="1505">
        <v>64.335578491109672</v>
      </c>
      <c r="BJ53" s="1505">
        <v>64.23118143673706</v>
      </c>
      <c r="BK53" s="1506">
        <v>64.152705228652763</v>
      </c>
    </row>
    <row r="54" spans="2:63">
      <c r="C54" s="1519"/>
      <c r="D54" s="1519"/>
      <c r="E54" s="1519"/>
      <c r="F54" s="1519"/>
      <c r="G54" s="1519"/>
      <c r="H54" s="1519"/>
      <c r="I54" s="1519"/>
      <c r="J54" s="1519"/>
      <c r="K54" s="1519"/>
      <c r="L54" s="1519"/>
      <c r="M54" s="1519"/>
      <c r="N54" s="1519"/>
      <c r="O54" s="1519"/>
      <c r="P54" s="1519"/>
      <c r="Q54" s="1519"/>
      <c r="R54" s="1519"/>
      <c r="S54" s="1519"/>
      <c r="T54" s="1519"/>
      <c r="U54" s="1519"/>
      <c r="V54" s="1519"/>
      <c r="W54" s="1519"/>
      <c r="X54" s="1519"/>
      <c r="Y54" s="1519"/>
      <c r="Z54" s="1519"/>
      <c r="AA54" s="1519"/>
      <c r="AB54" s="1519"/>
      <c r="AC54" s="1519"/>
      <c r="AD54" s="1519"/>
      <c r="AE54" s="1519"/>
      <c r="AF54" s="1519"/>
      <c r="AG54" s="1519"/>
      <c r="AH54" s="1519"/>
      <c r="AI54" s="1519"/>
      <c r="AJ54" s="1519"/>
      <c r="AK54" s="1519"/>
      <c r="AL54" s="1519"/>
      <c r="AM54" s="1519"/>
      <c r="AN54" s="1519"/>
      <c r="AO54" s="1519"/>
      <c r="AP54" s="1519"/>
      <c r="AQ54" s="1519"/>
      <c r="AR54" s="1519"/>
      <c r="AS54" s="1519"/>
      <c r="AT54" s="1519"/>
      <c r="AU54" s="1519"/>
      <c r="AV54" s="1519"/>
      <c r="AW54" s="1519"/>
      <c r="AX54" s="1519"/>
      <c r="AY54" s="1519"/>
      <c r="AZ54" s="1519"/>
      <c r="BA54" s="1519"/>
    </row>
    <row r="55" spans="2:63">
      <c r="C55" s="1519"/>
      <c r="D55" s="1519"/>
      <c r="E55" s="1519"/>
      <c r="F55" s="1519"/>
      <c r="G55" s="1519"/>
      <c r="H55" s="1519"/>
      <c r="I55" s="1519"/>
      <c r="J55" s="1519"/>
      <c r="K55" s="1519"/>
      <c r="L55" s="1519"/>
      <c r="M55" s="1519"/>
      <c r="N55" s="1519"/>
      <c r="O55" s="1519"/>
      <c r="P55" s="1519"/>
      <c r="Q55" s="1519"/>
      <c r="R55" s="1519"/>
      <c r="S55" s="1519"/>
      <c r="T55" s="1519"/>
      <c r="U55" s="1519"/>
      <c r="V55" s="1519"/>
      <c r="W55" s="1519"/>
      <c r="X55" s="1519"/>
      <c r="Y55" s="1519"/>
      <c r="Z55" s="1519"/>
      <c r="AA55" s="1519"/>
      <c r="AB55" s="1519"/>
      <c r="AC55" s="1519"/>
      <c r="AD55" s="1519"/>
      <c r="AE55" s="1519"/>
      <c r="AF55" s="1519"/>
      <c r="AG55" s="1519"/>
      <c r="AH55" s="1519"/>
      <c r="AI55" s="1519"/>
      <c r="AJ55" s="1519"/>
      <c r="AK55" s="1519"/>
      <c r="AL55" s="1519"/>
      <c r="AM55" s="1519"/>
      <c r="AN55" s="1519"/>
      <c r="AO55" s="1519"/>
      <c r="AP55" s="1519"/>
      <c r="AQ55" s="1519"/>
      <c r="AR55" s="1519"/>
      <c r="AS55" s="1519"/>
      <c r="AT55" s="1519"/>
      <c r="AU55" s="1519"/>
      <c r="AV55" s="1519"/>
      <c r="AW55" s="1519"/>
      <c r="AX55" s="1519"/>
      <c r="AY55" s="1519"/>
      <c r="AZ55" s="1519"/>
      <c r="BA55" s="1519"/>
    </row>
    <row r="56" spans="2:63">
      <c r="C56" s="1519"/>
      <c r="D56" s="1519"/>
      <c r="E56" s="1519"/>
      <c r="F56" s="1519"/>
      <c r="G56" s="1519"/>
      <c r="H56" s="1519"/>
      <c r="I56" s="1519"/>
      <c r="J56" s="1519"/>
      <c r="K56" s="1519"/>
      <c r="L56" s="1519"/>
      <c r="M56" s="1519"/>
      <c r="N56" s="1519"/>
      <c r="O56" s="1519"/>
      <c r="P56" s="1519"/>
      <c r="Q56" s="1519"/>
      <c r="R56" s="1519"/>
      <c r="S56" s="1519"/>
      <c r="T56" s="1519"/>
      <c r="U56" s="1519"/>
      <c r="V56" s="1519"/>
      <c r="W56" s="1519"/>
      <c r="X56" s="1519"/>
      <c r="Y56" s="1519"/>
      <c r="Z56" s="1519"/>
      <c r="AA56" s="1519"/>
      <c r="AB56" s="1519"/>
      <c r="AC56" s="1519"/>
      <c r="AD56" s="1519"/>
      <c r="AE56" s="1519"/>
      <c r="AF56" s="1519"/>
      <c r="AG56" s="1519"/>
      <c r="AH56" s="1519"/>
      <c r="AI56" s="1519"/>
      <c r="AJ56" s="1519"/>
      <c r="AK56" s="1519"/>
      <c r="AL56" s="1519"/>
      <c r="AM56" s="1519"/>
      <c r="AN56" s="1519"/>
      <c r="AO56" s="1519"/>
      <c r="AP56" s="1519"/>
      <c r="AQ56" s="1519"/>
      <c r="AR56" s="1519"/>
      <c r="AS56" s="1519"/>
      <c r="AT56" s="1519"/>
      <c r="AU56" s="1519"/>
      <c r="AV56" s="1519"/>
      <c r="AW56" s="1519"/>
      <c r="AX56" s="1519"/>
      <c r="AY56" s="1519"/>
      <c r="AZ56" s="1519"/>
      <c r="BA56" s="1519"/>
    </row>
    <row r="59" spans="2:63">
      <c r="C59" s="1519"/>
      <c r="D59" s="1519"/>
      <c r="E59" s="1519"/>
      <c r="F59" s="1519"/>
      <c r="G59" s="1519"/>
      <c r="H59" s="1519"/>
      <c r="I59" s="1519"/>
      <c r="J59" s="1519"/>
      <c r="K59" s="1519"/>
      <c r="L59" s="1519"/>
      <c r="M59" s="1519"/>
      <c r="N59" s="1519"/>
      <c r="O59" s="1519"/>
      <c r="P59" s="1519"/>
      <c r="Q59" s="1519"/>
      <c r="R59" s="1519"/>
      <c r="S59" s="1519"/>
      <c r="T59" s="1519"/>
      <c r="U59" s="1519"/>
      <c r="V59" s="1519"/>
      <c r="W59" s="1519"/>
      <c r="X59" s="1519"/>
      <c r="Y59" s="1519"/>
      <c r="Z59" s="1519"/>
      <c r="AA59" s="1519"/>
      <c r="AB59" s="1519"/>
      <c r="AC59" s="1519"/>
      <c r="AD59" s="1519"/>
      <c r="AE59" s="1519"/>
      <c r="AF59" s="1519"/>
      <c r="AG59" s="1519"/>
      <c r="AH59" s="1519"/>
      <c r="AI59" s="1519"/>
      <c r="AJ59" s="1519"/>
      <c r="AK59" s="1519"/>
      <c r="AL59" s="1519"/>
      <c r="AM59" s="1519"/>
      <c r="AN59" s="1519"/>
      <c r="AO59" s="1519"/>
      <c r="AP59" s="1519"/>
      <c r="AQ59" s="1519"/>
      <c r="AR59" s="1519"/>
      <c r="AS59" s="1519"/>
      <c r="AT59" s="1519"/>
      <c r="AU59" s="1519"/>
      <c r="AV59" s="1519"/>
      <c r="AW59" s="1519"/>
      <c r="AX59" s="1519"/>
      <c r="AY59" s="1519"/>
      <c r="AZ59" s="1519"/>
      <c r="BA59" s="1519"/>
    </row>
    <row r="61" spans="2:63">
      <c r="C61" s="1519"/>
      <c r="D61" s="1519"/>
      <c r="E61" s="1519"/>
      <c r="F61" s="1519"/>
      <c r="G61" s="1519"/>
      <c r="H61" s="1519"/>
      <c r="I61" s="1519"/>
      <c r="J61" s="1519"/>
      <c r="K61" s="1519"/>
      <c r="L61" s="1519"/>
      <c r="M61" s="1519"/>
      <c r="N61" s="1519"/>
      <c r="O61" s="1519"/>
      <c r="P61" s="1519"/>
      <c r="Q61" s="1519"/>
      <c r="R61" s="1519"/>
      <c r="S61" s="1519"/>
      <c r="T61" s="1519"/>
      <c r="U61" s="1519"/>
      <c r="V61" s="1519"/>
      <c r="W61" s="1519"/>
      <c r="X61" s="1519"/>
      <c r="Y61" s="1519"/>
      <c r="Z61" s="1519"/>
      <c r="AA61" s="1519"/>
      <c r="AB61" s="1519"/>
      <c r="AC61" s="1519"/>
      <c r="AD61" s="1519"/>
      <c r="AE61" s="1519"/>
      <c r="AF61" s="1519"/>
      <c r="AG61" s="1519"/>
      <c r="AH61" s="1519"/>
      <c r="AI61" s="1519"/>
      <c r="AJ61" s="1519"/>
      <c r="AK61" s="1519"/>
      <c r="AL61" s="1519"/>
      <c r="AM61" s="1519"/>
      <c r="AN61" s="1519"/>
      <c r="AO61" s="1519"/>
      <c r="AP61" s="1519"/>
      <c r="AQ61" s="1519"/>
      <c r="AR61" s="1519"/>
      <c r="AS61" s="1519"/>
      <c r="AT61" s="1519"/>
      <c r="AU61" s="1519"/>
      <c r="AV61" s="1519"/>
      <c r="AW61" s="1519"/>
      <c r="AX61" s="1519"/>
      <c r="AY61" s="1519"/>
      <c r="AZ61" s="1519"/>
      <c r="BA61" s="1519"/>
    </row>
    <row r="62" spans="2:63">
      <c r="C62" s="1519"/>
      <c r="D62" s="1519"/>
      <c r="E62" s="1519"/>
      <c r="F62" s="1519"/>
      <c r="G62" s="1519"/>
      <c r="H62" s="1519"/>
      <c r="I62" s="1519"/>
      <c r="J62" s="1519"/>
      <c r="K62" s="1519"/>
      <c r="L62" s="1519"/>
      <c r="M62" s="1519"/>
      <c r="N62" s="1519"/>
      <c r="O62" s="1519"/>
      <c r="P62" s="1519"/>
      <c r="Q62" s="1519"/>
      <c r="R62" s="1519"/>
      <c r="S62" s="1519"/>
      <c r="T62" s="1519"/>
      <c r="U62" s="1519"/>
      <c r="V62" s="1519"/>
      <c r="W62" s="1519"/>
      <c r="X62" s="1519"/>
      <c r="Y62" s="1519"/>
      <c r="Z62" s="1519"/>
      <c r="AA62" s="1519"/>
      <c r="AB62" s="1519"/>
      <c r="AC62" s="1519"/>
      <c r="AD62" s="1519"/>
      <c r="AE62" s="1519"/>
      <c r="AF62" s="1519"/>
      <c r="AG62" s="1519"/>
      <c r="AH62" s="1519"/>
      <c r="AI62" s="1519"/>
      <c r="AJ62" s="1519"/>
      <c r="AK62" s="1519"/>
      <c r="AL62" s="1519"/>
      <c r="AM62" s="1519"/>
      <c r="AN62" s="1519"/>
      <c r="AO62" s="1519"/>
      <c r="AP62" s="1519"/>
      <c r="AQ62" s="1519"/>
      <c r="AR62" s="1519"/>
      <c r="AS62" s="1519"/>
      <c r="AT62" s="1519"/>
      <c r="AU62" s="1519"/>
      <c r="AV62" s="1519"/>
      <c r="AW62" s="1519"/>
      <c r="AX62" s="1519"/>
      <c r="AY62" s="1519"/>
      <c r="AZ62" s="1519"/>
      <c r="BA62" s="1519"/>
    </row>
    <row r="63" spans="2:63">
      <c r="C63" s="1519"/>
      <c r="D63" s="1519"/>
      <c r="E63" s="1519"/>
      <c r="F63" s="1519"/>
      <c r="G63" s="1519"/>
      <c r="H63" s="1519"/>
      <c r="I63" s="1519"/>
      <c r="J63" s="1519"/>
      <c r="K63" s="1519"/>
      <c r="L63" s="1519"/>
      <c r="M63" s="1519"/>
      <c r="N63" s="1519"/>
      <c r="O63" s="1519"/>
      <c r="P63" s="1519"/>
      <c r="Q63" s="1519"/>
      <c r="R63" s="1519"/>
      <c r="S63" s="1519"/>
      <c r="T63" s="1519"/>
      <c r="U63" s="1519"/>
      <c r="V63" s="1519"/>
      <c r="W63" s="1519"/>
      <c r="X63" s="1519"/>
      <c r="Y63" s="1519"/>
      <c r="Z63" s="1519"/>
      <c r="AA63" s="1519"/>
      <c r="AB63" s="1519"/>
      <c r="AC63" s="1519"/>
      <c r="AD63" s="1519"/>
      <c r="AE63" s="1519"/>
      <c r="AF63" s="1519"/>
      <c r="AG63" s="1519"/>
      <c r="AH63" s="1519"/>
      <c r="AI63" s="1519"/>
      <c r="AJ63" s="1519"/>
      <c r="AK63" s="1519"/>
      <c r="AL63" s="1519"/>
      <c r="AM63" s="1519"/>
      <c r="AN63" s="1519"/>
      <c r="AO63" s="1519"/>
      <c r="AP63" s="1519"/>
      <c r="AQ63" s="1519"/>
      <c r="AR63" s="1519"/>
      <c r="AS63" s="1519"/>
      <c r="AT63" s="1519"/>
      <c r="AU63" s="1519"/>
      <c r="AV63" s="1519"/>
      <c r="AW63" s="1519"/>
      <c r="AX63" s="1519"/>
      <c r="AY63" s="1519"/>
      <c r="AZ63" s="1519"/>
      <c r="BA63" s="1519"/>
    </row>
    <row r="104" spans="46:53">
      <c r="AT104" s="1526"/>
      <c r="AU104" s="1526"/>
      <c r="AV104" s="1526"/>
      <c r="AW104" s="1526"/>
      <c r="AY104" s="1527"/>
      <c r="AZ104" s="1527"/>
      <c r="BA104" s="1527"/>
    </row>
    <row r="105" spans="46:53">
      <c r="AT105" s="1526"/>
      <c r="AU105" s="1526"/>
      <c r="AV105" s="1526"/>
      <c r="AW105" s="1526"/>
      <c r="AY105" s="1527"/>
      <c r="AZ105" s="1527"/>
      <c r="BA105" s="1527"/>
    </row>
    <row r="106" spans="46:53">
      <c r="AT106" s="1526"/>
      <c r="AU106" s="1526"/>
      <c r="AV106" s="1526"/>
      <c r="AW106" s="1526"/>
      <c r="AY106" s="1527"/>
      <c r="AZ106" s="1527"/>
      <c r="BA106" s="1527"/>
    </row>
  </sheetData>
  <mergeCells count="1">
    <mergeCell ref="F19:I21"/>
  </mergeCell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BK42"/>
  <sheetViews>
    <sheetView workbookViewId="0"/>
  </sheetViews>
  <sheetFormatPr baseColWidth="10" defaultColWidth="11.42578125" defaultRowHeight="15"/>
  <cols>
    <col min="1" max="1" width="11.42578125" style="1508"/>
    <col min="2" max="2" width="28" style="1508" customWidth="1"/>
    <col min="3" max="16384" width="11.42578125" style="1508"/>
  </cols>
  <sheetData>
    <row r="1" spans="1:63" s="1384" customFormat="1" ht="15.75">
      <c r="A1" s="1518" t="s">
        <v>608</v>
      </c>
    </row>
    <row r="2" spans="1:63" s="1384" customFormat="1" ht="15.75" thickBot="1"/>
    <row r="3" spans="1:63" s="1520" customFormat="1" ht="16.5" thickBot="1">
      <c r="B3" s="1497" t="s">
        <v>165</v>
      </c>
      <c r="C3" s="1498">
        <v>1940</v>
      </c>
      <c r="D3" s="1498">
        <v>1941</v>
      </c>
      <c r="E3" s="1498">
        <v>1942</v>
      </c>
      <c r="F3" s="1498">
        <v>1943</v>
      </c>
      <c r="G3" s="1498">
        <v>1944</v>
      </c>
      <c r="H3" s="1498">
        <v>1945</v>
      </c>
      <c r="I3" s="1498">
        <v>1946</v>
      </c>
      <c r="J3" s="1498">
        <v>1947</v>
      </c>
      <c r="K3" s="1498">
        <v>1948</v>
      </c>
      <c r="L3" s="1498">
        <v>1949</v>
      </c>
      <c r="M3" s="1498">
        <v>1950</v>
      </c>
      <c r="N3" s="1498">
        <v>1951</v>
      </c>
      <c r="O3" s="1498">
        <v>1952</v>
      </c>
      <c r="P3" s="1498">
        <v>1953</v>
      </c>
      <c r="Q3" s="1498">
        <v>1954</v>
      </c>
      <c r="R3" s="1498">
        <v>1955</v>
      </c>
      <c r="S3" s="1498">
        <v>1956</v>
      </c>
      <c r="T3" s="1498">
        <v>1957</v>
      </c>
      <c r="U3" s="1498">
        <v>1958</v>
      </c>
      <c r="V3" s="1498">
        <v>1959</v>
      </c>
      <c r="W3" s="1498">
        <v>1960</v>
      </c>
      <c r="X3" s="1498">
        <v>1961</v>
      </c>
      <c r="Y3" s="1498">
        <v>1962</v>
      </c>
      <c r="Z3" s="1498">
        <v>1963</v>
      </c>
      <c r="AA3" s="1498">
        <v>1964</v>
      </c>
      <c r="AB3" s="1498">
        <v>1965</v>
      </c>
      <c r="AC3" s="1498">
        <v>1966</v>
      </c>
      <c r="AD3" s="1498">
        <v>1967</v>
      </c>
      <c r="AE3" s="1498">
        <v>1968</v>
      </c>
      <c r="AF3" s="1498">
        <v>1969</v>
      </c>
      <c r="AG3" s="1498">
        <v>1970</v>
      </c>
      <c r="AH3" s="1498">
        <v>1971</v>
      </c>
      <c r="AI3" s="1498">
        <v>1972</v>
      </c>
      <c r="AJ3" s="1498">
        <v>1973</v>
      </c>
      <c r="AK3" s="1498">
        <v>1974</v>
      </c>
      <c r="AL3" s="1498">
        <v>1975</v>
      </c>
      <c r="AM3" s="1498">
        <v>1976</v>
      </c>
      <c r="AN3" s="1498">
        <v>1977</v>
      </c>
      <c r="AO3" s="1498">
        <v>1978</v>
      </c>
      <c r="AP3" s="1498">
        <v>1979</v>
      </c>
      <c r="AQ3" s="1498">
        <v>1980</v>
      </c>
      <c r="AR3" s="1498">
        <v>1981</v>
      </c>
      <c r="AS3" s="1498">
        <v>1982</v>
      </c>
      <c r="AT3" s="1498">
        <v>1983</v>
      </c>
      <c r="AU3" s="1498">
        <v>1984</v>
      </c>
      <c r="AV3" s="1498">
        <v>1985</v>
      </c>
      <c r="AW3" s="1498">
        <v>1986</v>
      </c>
      <c r="AX3" s="1498">
        <v>1987</v>
      </c>
      <c r="AY3" s="1498">
        <v>1988</v>
      </c>
      <c r="AZ3" s="1498">
        <v>1989</v>
      </c>
      <c r="BA3" s="1498">
        <v>1990</v>
      </c>
      <c r="BB3" s="1498">
        <v>1991</v>
      </c>
      <c r="BC3" s="1498">
        <v>1992</v>
      </c>
      <c r="BD3" s="1498">
        <v>1993</v>
      </c>
      <c r="BE3" s="1498">
        <v>1994</v>
      </c>
      <c r="BF3" s="1498">
        <v>1995</v>
      </c>
      <c r="BG3" s="1498">
        <v>1996</v>
      </c>
      <c r="BH3" s="1498">
        <v>1997</v>
      </c>
      <c r="BI3" s="1498">
        <v>1998</v>
      </c>
      <c r="BJ3" s="1498">
        <v>1999</v>
      </c>
      <c r="BK3" s="1675">
        <v>2000</v>
      </c>
    </row>
    <row r="4" spans="1:63" s="1521" customFormat="1" ht="15.75">
      <c r="B4" s="1501" t="s">
        <v>166</v>
      </c>
      <c r="C4" s="1510">
        <v>0.30200006749085206</v>
      </c>
      <c r="D4" s="1510">
        <v>0.30306613051977827</v>
      </c>
      <c r="E4" s="1510">
        <v>0.30381387318303615</v>
      </c>
      <c r="F4" s="1510">
        <v>0.30419570646740723</v>
      </c>
      <c r="G4" s="1510">
        <v>0.30471775358651049</v>
      </c>
      <c r="H4" s="1510">
        <v>0.30542153992637311</v>
      </c>
      <c r="I4" s="1510">
        <v>0.30612364667669195</v>
      </c>
      <c r="J4" s="1510">
        <v>0.3065531066800643</v>
      </c>
      <c r="K4" s="1510">
        <v>0.30715252246997055</v>
      </c>
      <c r="L4" s="1510">
        <v>0.30734453400124295</v>
      </c>
      <c r="M4" s="1510">
        <v>0.3079735978463719</v>
      </c>
      <c r="N4" s="1510">
        <v>0.30834489583169677</v>
      </c>
      <c r="O4" s="1510">
        <v>0.30888619709093479</v>
      </c>
      <c r="P4" s="1510">
        <v>0.30940376390848062</v>
      </c>
      <c r="Q4" s="1510">
        <v>0.31043518517735563</v>
      </c>
      <c r="R4" s="1510">
        <v>0.31134686155378172</v>
      </c>
      <c r="S4" s="1510">
        <v>0.31239822256062577</v>
      </c>
      <c r="T4" s="1510">
        <v>0.3138100029639681</v>
      </c>
      <c r="U4" s="1510">
        <v>0.31520229845012215</v>
      </c>
      <c r="V4" s="1510">
        <v>0.31657528338958857</v>
      </c>
      <c r="W4" s="1510">
        <v>0.31792913795298666</v>
      </c>
      <c r="X4" s="1510">
        <v>0.31642764787016359</v>
      </c>
      <c r="Y4" s="1510">
        <v>0.31491837137068757</v>
      </c>
      <c r="Z4" s="1510">
        <v>0.31340127145508928</v>
      </c>
      <c r="AA4" s="1510">
        <v>0.30905613955099026</v>
      </c>
      <c r="AB4" s="1510">
        <v>0.31034349032196645</v>
      </c>
      <c r="AC4" s="1510">
        <v>0.31161251598103185</v>
      </c>
      <c r="AD4" s="1510">
        <v>0.30725415205835283</v>
      </c>
      <c r="AE4" s="1510">
        <v>0.30569763033235797</v>
      </c>
      <c r="AF4" s="1510">
        <v>0.30692785499194947</v>
      </c>
      <c r="AG4" s="1510">
        <v>0.3025608977978772</v>
      </c>
      <c r="AH4" s="1510">
        <v>0.3009807104443295</v>
      </c>
      <c r="AI4" s="1510">
        <v>0.30217285466996457</v>
      </c>
      <c r="AJ4" s="1510">
        <v>0.30057229833837606</v>
      </c>
      <c r="AK4" s="1510">
        <v>0.30173490048773755</v>
      </c>
      <c r="AL4" s="1510">
        <v>0.3001143605999278</v>
      </c>
      <c r="AM4" s="1510">
        <v>0.301248086833863</v>
      </c>
      <c r="AN4" s="1510">
        <v>0.30236542137723532</v>
      </c>
      <c r="AO4" s="1510">
        <v>0.30071350329140462</v>
      </c>
      <c r="AP4" s="1510">
        <v>0.30180305038264882</v>
      </c>
      <c r="AQ4" s="1510">
        <v>0.30287684967841633</v>
      </c>
      <c r="AR4" s="1510">
        <v>0.30393513660930904</v>
      </c>
      <c r="AS4" s="1510">
        <v>0.30497814590704236</v>
      </c>
      <c r="AT4" s="1510">
        <v>0.30600611144011564</v>
      </c>
      <c r="AU4" s="1510">
        <v>0.30701926605946533</v>
      </c>
      <c r="AV4" s="1510">
        <v>0.30801784145373551</v>
      </c>
      <c r="AW4" s="1510">
        <v>0.30900206801380148</v>
      </c>
      <c r="AX4" s="1510">
        <v>0.30997217470619504</v>
      </c>
      <c r="AY4" s="1510">
        <v>0.31092838895507707</v>
      </c>
      <c r="AZ4" s="1510">
        <v>0.31187093653241388</v>
      </c>
      <c r="BA4" s="1510">
        <v>0.31280004145601881</v>
      </c>
      <c r="BB4" s="1510">
        <v>0.31371592589512848</v>
      </c>
      <c r="BC4" s="1510">
        <v>0.31461881008318976</v>
      </c>
      <c r="BD4" s="1510">
        <v>0.31550891223754146</v>
      </c>
      <c r="BE4" s="1510">
        <v>0.31907784042077919</v>
      </c>
      <c r="BF4" s="1510">
        <v>0.31993961849547947</v>
      </c>
      <c r="BG4" s="1510">
        <v>0.32078930418167778</v>
      </c>
      <c r="BH4" s="1510">
        <v>0.32162710613168771</v>
      </c>
      <c r="BI4" s="1510">
        <v>0.32245323068222115</v>
      </c>
      <c r="BJ4" s="1510">
        <v>0.32326788180944666</v>
      </c>
      <c r="BK4" s="1511">
        <v>0.32407126108894918</v>
      </c>
    </row>
    <row r="5" spans="1:63" s="1521" customFormat="1" ht="15.75">
      <c r="B5" s="1512" t="s">
        <v>167</v>
      </c>
      <c r="C5" s="1513">
        <v>0.29801095491726642</v>
      </c>
      <c r="D5" s="1513">
        <v>0.29868009616775965</v>
      </c>
      <c r="E5" s="1513">
        <v>0.29934811335488148</v>
      </c>
      <c r="F5" s="1513">
        <v>0.29967389708031117</v>
      </c>
      <c r="G5" s="1513">
        <v>0.3001564196809281</v>
      </c>
      <c r="H5" s="1513">
        <v>0.3008377262530802</v>
      </c>
      <c r="I5" s="1513">
        <v>0.30151677350304529</v>
      </c>
      <c r="J5" s="1513">
        <v>0.30192667686377295</v>
      </c>
      <c r="K5" s="1513">
        <v>0.302504143752368</v>
      </c>
      <c r="L5" s="1513">
        <v>0.30267805950854731</v>
      </c>
      <c r="M5" s="1513">
        <v>0.30328463881822948</v>
      </c>
      <c r="N5" s="1513">
        <v>0.3036349741048292</v>
      </c>
      <c r="O5" s="1513">
        <v>0.30415369075471088</v>
      </c>
      <c r="P5" s="1513">
        <v>0.30464862375476459</v>
      </c>
      <c r="Q5" s="1513">
        <v>0.30539535223512976</v>
      </c>
      <c r="R5" s="1513">
        <v>0.30600838598305657</v>
      </c>
      <c r="S5" s="1513">
        <v>0.30674646202995348</v>
      </c>
      <c r="T5" s="1513">
        <v>0.30758943259507621</v>
      </c>
      <c r="U5" s="1513">
        <v>0.30842571694787246</v>
      </c>
      <c r="V5" s="1513">
        <v>0.30925534199362775</v>
      </c>
      <c r="W5" s="1513">
        <v>0.31007833566706694</v>
      </c>
      <c r="X5" s="1513">
        <v>0.3080234549224557</v>
      </c>
      <c r="Y5" s="1513">
        <v>0.30596875009821101</v>
      </c>
      <c r="Z5" s="1513">
        <v>0.30391417021581596</v>
      </c>
      <c r="AA5" s="1513">
        <v>0.29899843482488248</v>
      </c>
      <c r="AB5" s="1513">
        <v>0.29980518837583359</v>
      </c>
      <c r="AC5" s="1513">
        <v>0.30060536340445065</v>
      </c>
      <c r="AD5" s="1513">
        <v>0.29569612936488449</v>
      </c>
      <c r="AE5" s="1513">
        <v>0.29364145808004627</v>
      </c>
      <c r="AF5" s="1513">
        <v>0.2944316683347577</v>
      </c>
      <c r="AG5" s="1513">
        <v>0.28953161780950526</v>
      </c>
      <c r="AH5" s="1513">
        <v>0.28747636702880969</v>
      </c>
      <c r="AI5" s="1513">
        <v>0.28825647496097029</v>
      </c>
      <c r="AJ5" s="1513">
        <v>0.28619755847705314</v>
      </c>
      <c r="AK5" s="1513">
        <v>0.28696781322775011</v>
      </c>
      <c r="AL5" s="1513">
        <v>0.2849051869725715</v>
      </c>
      <c r="AM5" s="1513">
        <v>0.28566565047609005</v>
      </c>
      <c r="AN5" s="1513">
        <v>0.28641975313955331</v>
      </c>
      <c r="AO5" s="1513">
        <v>0.28435001800982901</v>
      </c>
      <c r="AP5" s="1513">
        <v>0.2850944582701031</v>
      </c>
      <c r="AQ5" s="1513">
        <v>0.2858326422950726</v>
      </c>
      <c r="AR5" s="1513">
        <v>0.28656461411707412</v>
      </c>
      <c r="AS5" s="1513">
        <v>0.28729041811567652</v>
      </c>
      <c r="AT5" s="1513">
        <v>0.28801009899199503</v>
      </c>
      <c r="AU5" s="1513">
        <v>0.28872370174368522</v>
      </c>
      <c r="AV5" s="1513">
        <v>0.28943127164061033</v>
      </c>
      <c r="AW5" s="1513">
        <v>0.29013285420117757</v>
      </c>
      <c r="AX5" s="1513">
        <v>0.29082849516933129</v>
      </c>
      <c r="AY5" s="1513">
        <v>0.2915182404921996</v>
      </c>
      <c r="AZ5" s="1513">
        <v>0.29220213629838243</v>
      </c>
      <c r="BA5" s="1513">
        <v>0.29288022887687526</v>
      </c>
      <c r="BB5" s="1513">
        <v>0.29355256465661844</v>
      </c>
      <c r="BC5" s="1513">
        <v>0.29421919018666215</v>
      </c>
      <c r="BD5" s="1513">
        <v>0.2948801521169393</v>
      </c>
      <c r="BE5" s="1513">
        <v>0.29830897947420332</v>
      </c>
      <c r="BF5" s="1513">
        <v>0.2989561962964552</v>
      </c>
      <c r="BG5" s="1513">
        <v>0.29959791163565425</v>
      </c>
      <c r="BH5" s="1513">
        <v>0.30023417218025067</v>
      </c>
      <c r="BI5" s="1513">
        <v>0.30086502463215059</v>
      </c>
      <c r="BJ5" s="1513">
        <v>0.30149051569098551</v>
      </c>
      <c r="BK5" s="1514">
        <v>0.30211069203891727</v>
      </c>
    </row>
    <row r="6" spans="1:63" s="1521" customFormat="1" ht="16.5" thickBot="1">
      <c r="B6" s="1504" t="s">
        <v>168</v>
      </c>
      <c r="C6" s="1515">
        <v>0.30611229980269539</v>
      </c>
      <c r="D6" s="1515">
        <v>0.3075738432017856</v>
      </c>
      <c r="E6" s="1515">
        <v>0.30892332718155252</v>
      </c>
      <c r="F6" s="1515">
        <v>0.30993986350138109</v>
      </c>
      <c r="G6" s="1515">
        <v>0.3111357682236674</v>
      </c>
      <c r="H6" s="1515">
        <v>0.31254828752581659</v>
      </c>
      <c r="I6" s="1515">
        <v>0.31397546567329876</v>
      </c>
      <c r="J6" s="1515">
        <v>0.31513511538923422</v>
      </c>
      <c r="K6" s="1515">
        <v>0.31647662162553103</v>
      </c>
      <c r="L6" s="1515">
        <v>0.31740785163805202</v>
      </c>
      <c r="M6" s="1515">
        <v>0.31878795845490071</v>
      </c>
      <c r="N6" s="1515">
        <v>0.31990385521060705</v>
      </c>
      <c r="O6" s="1515">
        <v>0.32119123289712348</v>
      </c>
      <c r="P6" s="1515">
        <v>0.32244854189472621</v>
      </c>
      <c r="Q6" s="1515">
        <v>0.3240930137860259</v>
      </c>
      <c r="R6" s="1515">
        <v>0.325610952110993</v>
      </c>
      <c r="S6" s="1515">
        <v>0.32726951274697397</v>
      </c>
      <c r="T6" s="1515">
        <v>0.32906329190370714</v>
      </c>
      <c r="U6" s="1515">
        <v>0.33082149477363282</v>
      </c>
      <c r="V6" s="1515">
        <v>0.33254480907972694</v>
      </c>
      <c r="W6" s="1515">
        <v>0.33423392677385361</v>
      </c>
      <c r="X6" s="1515">
        <v>0.33312241556880146</v>
      </c>
      <c r="Y6" s="1515">
        <v>0.33199162162177343</v>
      </c>
      <c r="Z6" s="1515">
        <v>0.33084183926906169</v>
      </c>
      <c r="AA6" s="1515">
        <v>0.3269261327877292</v>
      </c>
      <c r="AB6" s="1515">
        <v>0.32848653657780219</v>
      </c>
      <c r="AC6" s="1515">
        <v>0.33001627873112177</v>
      </c>
      <c r="AD6" s="1515">
        <v>0.32605904555018189</v>
      </c>
      <c r="AE6" s="1515">
        <v>0.32481905352169704</v>
      </c>
      <c r="AF6" s="1515">
        <v>0.32627863273871915</v>
      </c>
      <c r="AG6" s="1515">
        <v>0.32228827111521718</v>
      </c>
      <c r="AH6" s="1515">
        <v>0.32099817030018157</v>
      </c>
      <c r="AI6" s="1515">
        <v>0.32239169543149754</v>
      </c>
      <c r="AJ6" s="1515">
        <v>0.32106448167448637</v>
      </c>
      <c r="AK6" s="1515">
        <v>0.32241091030409041</v>
      </c>
      <c r="AL6" s="1515">
        <v>0.32104839734763352</v>
      </c>
      <c r="AM6" s="1515">
        <v>0.32234993715948729</v>
      </c>
      <c r="AN6" s="1515">
        <v>0.32362731962746111</v>
      </c>
      <c r="AO6" s="1515">
        <v>0.32221271543054442</v>
      </c>
      <c r="AP6" s="1515">
        <v>0.32344851105904027</v>
      </c>
      <c r="AQ6" s="1515">
        <v>0.32466190114709198</v>
      </c>
      <c r="AR6" s="1515">
        <v>0.32585347859432412</v>
      </c>
      <c r="AS6" s="1515">
        <v>0.32702382464530377</v>
      </c>
      <c r="AT6" s="1515">
        <v>0.32817350880462787</v>
      </c>
      <c r="AU6" s="1515">
        <v>0.32930308878123521</v>
      </c>
      <c r="AV6" s="1515">
        <v>0.33041311045954702</v>
      </c>
      <c r="AW6" s="1515">
        <v>0.33150410789517187</v>
      </c>
      <c r="AX6" s="1515">
        <v>0.332576603333059</v>
      </c>
      <c r="AY6" s="1515">
        <v>0.33363110724610467</v>
      </c>
      <c r="AZ6" s="1515">
        <v>0.33466811839235455</v>
      </c>
      <c r="BA6" s="1515">
        <v>0.33568812388905461</v>
      </c>
      <c r="BB6" s="1515">
        <v>0.33669159930192832</v>
      </c>
      <c r="BC6" s="1515">
        <v>0.33767900874815704</v>
      </c>
      <c r="BD6" s="1515">
        <v>0.33865080501165395</v>
      </c>
      <c r="BE6" s="1515">
        <v>0.34220740041864622</v>
      </c>
      <c r="BF6" s="1515">
        <v>0.34314557577336124</v>
      </c>
      <c r="BG6" s="1515">
        <v>0.34406948599153669</v>
      </c>
      <c r="BH6" s="1515">
        <v>0.3449795382689792</v>
      </c>
      <c r="BI6" s="1515">
        <v>0.34587612922786687</v>
      </c>
      <c r="BJ6" s="1515">
        <v>0.34675964508057888</v>
      </c>
      <c r="BK6" s="1676">
        <v>0.34763046179837348</v>
      </c>
    </row>
    <row r="7" spans="1:63" s="1520" customFormat="1" ht="16.5" thickBot="1">
      <c r="B7" s="1497" t="s">
        <v>169</v>
      </c>
      <c r="C7" s="1498">
        <v>1940</v>
      </c>
      <c r="D7" s="1498">
        <v>1941</v>
      </c>
      <c r="E7" s="1498">
        <v>1942</v>
      </c>
      <c r="F7" s="1498">
        <v>1943</v>
      </c>
      <c r="G7" s="1498">
        <v>1944</v>
      </c>
      <c r="H7" s="1498">
        <v>1945</v>
      </c>
      <c r="I7" s="1498">
        <v>1946</v>
      </c>
      <c r="J7" s="1498">
        <v>1947</v>
      </c>
      <c r="K7" s="1498">
        <v>1948</v>
      </c>
      <c r="L7" s="1498">
        <v>1949</v>
      </c>
      <c r="M7" s="1498">
        <v>1950</v>
      </c>
      <c r="N7" s="1498">
        <v>1951</v>
      </c>
      <c r="O7" s="1498">
        <v>1952</v>
      </c>
      <c r="P7" s="1498">
        <v>1953</v>
      </c>
      <c r="Q7" s="1498">
        <v>1954</v>
      </c>
      <c r="R7" s="1498">
        <v>1955</v>
      </c>
      <c r="S7" s="1498">
        <v>1956</v>
      </c>
      <c r="T7" s="1498">
        <v>1957</v>
      </c>
      <c r="U7" s="1498">
        <v>1958</v>
      </c>
      <c r="V7" s="1498">
        <v>1959</v>
      </c>
      <c r="W7" s="1498">
        <v>1960</v>
      </c>
      <c r="X7" s="1498">
        <v>1961</v>
      </c>
      <c r="Y7" s="1498">
        <v>1962</v>
      </c>
      <c r="Z7" s="1498">
        <v>1963</v>
      </c>
      <c r="AA7" s="1498">
        <v>1964</v>
      </c>
      <c r="AB7" s="1498">
        <v>1965</v>
      </c>
      <c r="AC7" s="1498">
        <v>1966</v>
      </c>
      <c r="AD7" s="1498">
        <v>1967</v>
      </c>
      <c r="AE7" s="1498">
        <v>1968</v>
      </c>
      <c r="AF7" s="1498">
        <v>1969</v>
      </c>
      <c r="AG7" s="1498">
        <v>1970</v>
      </c>
      <c r="AH7" s="1498">
        <v>1971</v>
      </c>
      <c r="AI7" s="1498">
        <v>1972</v>
      </c>
      <c r="AJ7" s="1498">
        <v>1973</v>
      </c>
      <c r="AK7" s="1498">
        <v>1974</v>
      </c>
      <c r="AL7" s="1498">
        <v>1975</v>
      </c>
      <c r="AM7" s="1498">
        <v>1976</v>
      </c>
      <c r="AN7" s="1498">
        <v>1977</v>
      </c>
      <c r="AO7" s="1498">
        <v>1978</v>
      </c>
      <c r="AP7" s="1498">
        <v>1979</v>
      </c>
      <c r="AQ7" s="1498">
        <v>1980</v>
      </c>
      <c r="AR7" s="1498">
        <v>1981</v>
      </c>
      <c r="AS7" s="1498">
        <v>1982</v>
      </c>
      <c r="AT7" s="1498">
        <v>1983</v>
      </c>
      <c r="AU7" s="1498">
        <v>1984</v>
      </c>
      <c r="AV7" s="1498">
        <v>1985</v>
      </c>
      <c r="AW7" s="1498">
        <v>1986</v>
      </c>
      <c r="AX7" s="1498">
        <v>1987</v>
      </c>
      <c r="AY7" s="1498">
        <v>1988</v>
      </c>
      <c r="AZ7" s="1498">
        <v>1989</v>
      </c>
      <c r="BA7" s="1498">
        <v>1990</v>
      </c>
      <c r="BB7" s="1498">
        <v>1991</v>
      </c>
      <c r="BC7" s="1498">
        <v>1992</v>
      </c>
      <c r="BD7" s="1498">
        <v>1993</v>
      </c>
      <c r="BE7" s="1498">
        <v>1994</v>
      </c>
      <c r="BF7" s="1498">
        <v>1995</v>
      </c>
      <c r="BG7" s="1498">
        <v>1996</v>
      </c>
      <c r="BH7" s="1498">
        <v>1997</v>
      </c>
      <c r="BI7" s="1498">
        <v>1998</v>
      </c>
      <c r="BJ7" s="1498">
        <v>1999</v>
      </c>
      <c r="BK7" s="1675">
        <v>2000</v>
      </c>
    </row>
    <row r="8" spans="1:63" s="1524" customFormat="1" ht="15.75">
      <c r="B8" s="1501" t="s">
        <v>166</v>
      </c>
      <c r="C8" s="1510">
        <v>0.29207849561374027</v>
      </c>
      <c r="D8" s="1510">
        <v>0.29307674505722847</v>
      </c>
      <c r="E8" s="1510">
        <v>0.29377364898802377</v>
      </c>
      <c r="F8" s="1510">
        <v>0.29456572200657555</v>
      </c>
      <c r="G8" s="1510">
        <v>0.2944691907174935</v>
      </c>
      <c r="H8" s="1510">
        <v>0.2954869647777974</v>
      </c>
      <c r="I8" s="1510">
        <v>0.29889029040559534</v>
      </c>
      <c r="J8" s="1510">
        <v>0.30085429729293606</v>
      </c>
      <c r="K8" s="1510">
        <v>0.30216199327087107</v>
      </c>
      <c r="L8" s="1510">
        <v>0.3030198954443773</v>
      </c>
      <c r="M8" s="1510">
        <v>0.30229372865130483</v>
      </c>
      <c r="N8" s="1510">
        <v>0.30096184668500781</v>
      </c>
      <c r="O8" s="1510">
        <v>0.29669771340378209</v>
      </c>
      <c r="P8" s="1510">
        <v>0.2930585247480747</v>
      </c>
      <c r="Q8" s="1510">
        <v>0.29109666492835568</v>
      </c>
      <c r="R8" s="1510">
        <v>0.28913417139717551</v>
      </c>
      <c r="S8" s="1510">
        <v>0.28812916111928216</v>
      </c>
      <c r="T8" s="1510">
        <v>0.28842248963713352</v>
      </c>
      <c r="U8" s="1510">
        <v>0.28973369107900632</v>
      </c>
      <c r="V8" s="1510">
        <v>0.29011220947167066</v>
      </c>
      <c r="W8" s="1510">
        <v>0.29089337788661618</v>
      </c>
      <c r="X8" s="1510">
        <v>0.29107691421625831</v>
      </c>
      <c r="Y8" s="1510">
        <v>0.29027422365317157</v>
      </c>
      <c r="Z8" s="1510">
        <v>0.2905384480975497</v>
      </c>
      <c r="AA8" s="1510">
        <v>0.28991040041828298</v>
      </c>
      <c r="AB8" s="1510">
        <v>0.28988330960890141</v>
      </c>
      <c r="AC8" s="1510">
        <v>0.28962765645726152</v>
      </c>
      <c r="AD8" s="1510">
        <v>0.28928386258624994</v>
      </c>
      <c r="AE8" s="1510">
        <v>0.28954171830993325</v>
      </c>
      <c r="AF8" s="1510">
        <v>0.2905801270154012</v>
      </c>
      <c r="AG8" s="1510">
        <v>0.29069118786247894</v>
      </c>
      <c r="AH8" s="1510">
        <v>0.29161463497450718</v>
      </c>
      <c r="AI8" s="1510">
        <v>0.29143322780297509</v>
      </c>
      <c r="AJ8" s="1510">
        <v>0.29156619012766494</v>
      </c>
      <c r="AK8" s="1510">
        <v>0.2919581649102061</v>
      </c>
      <c r="AL8" s="1510">
        <v>0.29256345832888925</v>
      </c>
      <c r="AM8" s="1510">
        <v>0.29344441938584065</v>
      </c>
      <c r="AN8" s="1510">
        <v>0.29506553404283054</v>
      </c>
      <c r="AO8" s="1510">
        <v>0.29588252737275916</v>
      </c>
      <c r="AP8" s="1510">
        <v>0.2972369347722314</v>
      </c>
      <c r="AQ8" s="1510">
        <v>0.29881881415816319</v>
      </c>
      <c r="AR8" s="1510">
        <v>0.30022146857369036</v>
      </c>
      <c r="AS8" s="1510">
        <v>0.30095821413441598</v>
      </c>
      <c r="AT8" s="1510">
        <v>0.3013666454991682</v>
      </c>
      <c r="AU8" s="1510">
        <v>0.30236669916861336</v>
      </c>
      <c r="AV8" s="1510">
        <v>0.30284362359379075</v>
      </c>
      <c r="AW8" s="1510">
        <v>0.30350380651056186</v>
      </c>
      <c r="AX8" s="1510">
        <v>0.3043200982447371</v>
      </c>
      <c r="AY8" s="1510">
        <v>0.30502526986084033</v>
      </c>
      <c r="AZ8" s="1510">
        <v>0.30609289757698455</v>
      </c>
      <c r="BA8" s="1510">
        <v>0.30689775637893424</v>
      </c>
      <c r="BB8" s="1510">
        <v>0.30814245767168102</v>
      </c>
      <c r="BC8" s="1510">
        <v>0.30938269840190014</v>
      </c>
      <c r="BD8" s="1510">
        <v>0.31078706941423578</v>
      </c>
      <c r="BE8" s="1510">
        <v>0.31145625842446739</v>
      </c>
      <c r="BF8" s="1510">
        <v>0.3120075722910034</v>
      </c>
      <c r="BG8" s="1510">
        <v>0.31063352614757889</v>
      </c>
      <c r="BH8" s="1510">
        <v>0.31039473436263271</v>
      </c>
      <c r="BI8" s="1510">
        <v>0.31157206905593909</v>
      </c>
      <c r="BJ8" s="1510">
        <v>0.31294502055616114</v>
      </c>
      <c r="BK8" s="1511">
        <v>0.31454369467729082</v>
      </c>
    </row>
    <row r="9" spans="1:63" s="1524" customFormat="1" ht="15.75">
      <c r="B9" s="1512" t="s">
        <v>167</v>
      </c>
      <c r="C9" s="1513">
        <v>0.28803268064624116</v>
      </c>
      <c r="D9" s="1513">
        <v>0.28862784421283089</v>
      </c>
      <c r="E9" s="1513">
        <v>0.2892434850757476</v>
      </c>
      <c r="F9" s="1513">
        <v>0.28998133043288288</v>
      </c>
      <c r="G9" s="1513">
        <v>0.28984062207732803</v>
      </c>
      <c r="H9" s="1513">
        <v>0.29083758868928133</v>
      </c>
      <c r="I9" s="1513">
        <v>0.29423539260219844</v>
      </c>
      <c r="J9" s="1513">
        <v>0.29618984705731632</v>
      </c>
      <c r="K9" s="1513">
        <v>0.29748013262474743</v>
      </c>
      <c r="L9" s="1513">
        <v>0.29832428552071144</v>
      </c>
      <c r="M9" s="1513">
        <v>0.29756628456846218</v>
      </c>
      <c r="N9" s="1513">
        <v>0.29620164905707774</v>
      </c>
      <c r="O9" s="1513">
        <v>0.29188174458129962</v>
      </c>
      <c r="P9" s="1513">
        <v>0.28819083850882882</v>
      </c>
      <c r="Q9" s="1513">
        <v>0.28591549224647117</v>
      </c>
      <c r="R9" s="1513">
        <v>0.28362350187692636</v>
      </c>
      <c r="S9" s="1513">
        <v>0.28227792041262573</v>
      </c>
      <c r="T9" s="1513">
        <v>0.28197177191281103</v>
      </c>
      <c r="U9" s="1513">
        <v>0.28270507880444451</v>
      </c>
      <c r="V9" s="1513">
        <v>0.28250883063844989</v>
      </c>
      <c r="W9" s="1513">
        <v>0.28273138739615472</v>
      </c>
      <c r="X9" s="1513">
        <v>0.28236104620397307</v>
      </c>
      <c r="Y9" s="1513">
        <v>0.28100266149155456</v>
      </c>
      <c r="Z9" s="1513">
        <v>0.28073543902042142</v>
      </c>
      <c r="AA9" s="1513">
        <v>0.27957400128300169</v>
      </c>
      <c r="AB9" s="1513">
        <v>0.27903236570376294</v>
      </c>
      <c r="AC9" s="1513">
        <v>0.27826897119193927</v>
      </c>
      <c r="AD9" s="1513">
        <v>0.27742601707299297</v>
      </c>
      <c r="AE9" s="1513">
        <v>0.27720500768306761</v>
      </c>
      <c r="AF9" s="1513">
        <v>0.27778918856117452</v>
      </c>
      <c r="AG9" s="1513">
        <v>0.27744016267278299</v>
      </c>
      <c r="AH9" s="1513">
        <v>0.27792934848418249</v>
      </c>
      <c r="AI9" s="1513">
        <v>0.27730267367211414</v>
      </c>
      <c r="AJ9" s="1513">
        <v>0.27700635542039254</v>
      </c>
      <c r="AK9" s="1513">
        <v>0.27698431676886848</v>
      </c>
      <c r="AL9" s="1513">
        <v>0.27719019648880455</v>
      </c>
      <c r="AM9" s="1513">
        <v>0.27768795824319797</v>
      </c>
      <c r="AN9" s="1513">
        <v>0.27895301401027811</v>
      </c>
      <c r="AO9" s="1513">
        <v>0.2794059960024739</v>
      </c>
      <c r="AP9" s="1513">
        <v>0.28041907067945859</v>
      </c>
      <c r="AQ9" s="1513">
        <v>0.28167539044705259</v>
      </c>
      <c r="AR9" s="1513">
        <v>0.28275827030146106</v>
      </c>
      <c r="AS9" s="1513">
        <v>0.28316818242481312</v>
      </c>
      <c r="AT9" s="1513">
        <v>0.2832503266791872</v>
      </c>
      <c r="AU9" s="1513">
        <v>0.28394830122613046</v>
      </c>
      <c r="AV9" s="1513">
        <v>0.28411807481958334</v>
      </c>
      <c r="AW9" s="1513">
        <v>0.28448445061053096</v>
      </c>
      <c r="AX9" s="1513">
        <v>0.28501961120456737</v>
      </c>
      <c r="AY9" s="1513">
        <v>0.28544883908974317</v>
      </c>
      <c r="AZ9" s="1513">
        <v>0.28625894359492493</v>
      </c>
      <c r="BA9" s="1513">
        <v>0.28680685471420153</v>
      </c>
      <c r="BB9" s="1513">
        <v>0.28781534521500773</v>
      </c>
      <c r="BC9" s="1513">
        <v>0.28882723138029009</v>
      </c>
      <c r="BD9" s="1513">
        <v>0.29001600537664973</v>
      </c>
      <c r="BE9" s="1513">
        <v>0.2904549309992383</v>
      </c>
      <c r="BF9" s="1513">
        <v>0.29077940495031612</v>
      </c>
      <c r="BG9" s="1513">
        <v>0.28912527304524216</v>
      </c>
      <c r="BH9" s="1513">
        <v>0.28864758020348202</v>
      </c>
      <c r="BI9" s="1513">
        <v>0.28963716404737627</v>
      </c>
      <c r="BJ9" s="1513">
        <v>0.29083546283209988</v>
      </c>
      <c r="BK9" s="1514">
        <v>0.29227358000799863</v>
      </c>
    </row>
    <row r="10" spans="1:63" s="1524" customFormat="1" ht="16.5" thickBot="1">
      <c r="B10" s="1504" t="s">
        <v>168</v>
      </c>
      <c r="C10" s="1515">
        <v>0.29624918037888209</v>
      </c>
      <c r="D10" s="1515">
        <v>0.29764906828767784</v>
      </c>
      <c r="E10" s="1515">
        <v>0.29895679026883887</v>
      </c>
      <c r="F10" s="1515">
        <v>0.30038937861175341</v>
      </c>
      <c r="G10" s="1515">
        <v>0.30098180783708461</v>
      </c>
      <c r="H10" s="1515">
        <v>0.30271564644756044</v>
      </c>
      <c r="I10" s="1515">
        <v>0.30682396116715499</v>
      </c>
      <c r="J10" s="1515">
        <v>0.30950683372710314</v>
      </c>
      <c r="K10" s="1515">
        <v>0.31155325322386562</v>
      </c>
      <c r="L10" s="1515">
        <v>0.31314604404636087</v>
      </c>
      <c r="M10" s="1515">
        <v>0.31319684910121193</v>
      </c>
      <c r="N10" s="1515">
        <v>0.31264419178704045</v>
      </c>
      <c r="O10" s="1515">
        <v>0.30921976083318287</v>
      </c>
      <c r="P10" s="1515">
        <v>0.3064120504581514</v>
      </c>
      <c r="Q10" s="1515">
        <v>0.30513752090360363</v>
      </c>
      <c r="R10" s="1515">
        <v>0.30385835398943939</v>
      </c>
      <c r="S10" s="1515">
        <v>0.30352533688197164</v>
      </c>
      <c r="T10" s="1515">
        <v>0.3042401165560159</v>
      </c>
      <c r="U10" s="1515">
        <v>0.30593378768549911</v>
      </c>
      <c r="V10" s="1515">
        <v>0.30670009549982574</v>
      </c>
      <c r="W10" s="1515">
        <v>0.30784445198812216</v>
      </c>
      <c r="X10" s="1515">
        <v>0.30839081843793331</v>
      </c>
      <c r="Y10" s="1515">
        <v>0.30796164261587172</v>
      </c>
      <c r="Z10" s="1515">
        <v>0.30855976359515253</v>
      </c>
      <c r="AA10" s="1515">
        <v>0.30827556301449993</v>
      </c>
      <c r="AB10" s="1515">
        <v>0.30856460932841168</v>
      </c>
      <c r="AC10" s="1515">
        <v>0.30861917559189134</v>
      </c>
      <c r="AD10" s="1515">
        <v>0.30857656756124319</v>
      </c>
      <c r="AE10" s="1515">
        <v>0.30910808313318666</v>
      </c>
      <c r="AF10" s="1515">
        <v>0.31038733812631242</v>
      </c>
      <c r="AG10" s="1515">
        <v>0.31075430117249331</v>
      </c>
      <c r="AH10" s="1515">
        <v>0.31190030636976218</v>
      </c>
      <c r="AI10" s="1515">
        <v>0.31196323846799362</v>
      </c>
      <c r="AJ10" s="1515">
        <v>0.31232223893573224</v>
      </c>
      <c r="AK10" s="1515">
        <v>0.31292366919064446</v>
      </c>
      <c r="AL10" s="1515">
        <v>0.31372334749693576</v>
      </c>
      <c r="AM10" s="1515">
        <v>0.31478193535956739</v>
      </c>
      <c r="AN10" s="1515">
        <v>0.31654991189268944</v>
      </c>
      <c r="AO10" s="1515">
        <v>0.31753026544026008</v>
      </c>
      <c r="AP10" s="1515">
        <v>0.31902395389562455</v>
      </c>
      <c r="AQ10" s="1515">
        <v>0.3207306789633772</v>
      </c>
      <c r="AR10" s="1515">
        <v>0.32225675001407023</v>
      </c>
      <c r="AS10" s="1515">
        <v>0.32313140271123453</v>
      </c>
      <c r="AT10" s="1515">
        <v>0.32368223564573151</v>
      </c>
      <c r="AU10" s="1515">
        <v>0.32480013207536967</v>
      </c>
      <c r="AV10" s="1515">
        <v>0.32540635067556123</v>
      </c>
      <c r="AW10" s="1515">
        <v>0.32618489482883345</v>
      </c>
      <c r="AX10" s="1515">
        <v>0.32710968166432586</v>
      </c>
      <c r="AY10" s="1515">
        <v>0.32792247715371725</v>
      </c>
      <c r="AZ10" s="1515">
        <v>0.32908150138355391</v>
      </c>
      <c r="BA10" s="1515">
        <v>0.32998242204179706</v>
      </c>
      <c r="BB10" s="1515">
        <v>0.33130472171999059</v>
      </c>
      <c r="BC10" s="1515">
        <v>0.33261907023499471</v>
      </c>
      <c r="BD10" s="1515">
        <v>0.33408860251422945</v>
      </c>
      <c r="BE10" s="1515">
        <v>0.33484470827572282</v>
      </c>
      <c r="BF10" s="1515">
        <v>0.33548419777769922</v>
      </c>
      <c r="BG10" s="1515">
        <v>0.3342618007665028</v>
      </c>
      <c r="BH10" s="1515">
        <v>0.33413383171288985</v>
      </c>
      <c r="BI10" s="1515">
        <v>0.33537113107305677</v>
      </c>
      <c r="BJ10" s="1515">
        <v>0.33679512682051693</v>
      </c>
      <c r="BK10" s="1676">
        <v>0.33843497454897453</v>
      </c>
    </row>
    <row r="11" spans="1:63" s="1384" customFormat="1"/>
    <row r="12" spans="1:63" s="1384" customFormat="1"/>
    <row r="13" spans="1:63" s="1384" customFormat="1"/>
    <row r="14" spans="1:63" s="1384" customFormat="1"/>
    <row r="15" spans="1:63" s="1384" customFormat="1"/>
    <row r="16" spans="1:63" s="1384" customFormat="1"/>
    <row r="17" spans="3:10" s="1384" customFormat="1" ht="15.75" customHeight="1">
      <c r="C17" s="1790" t="s">
        <v>591</v>
      </c>
      <c r="D17" s="1790"/>
      <c r="E17" s="1790"/>
      <c r="F17" s="1790"/>
      <c r="G17" s="1785" t="s">
        <v>594</v>
      </c>
      <c r="H17" s="1785"/>
      <c r="I17" s="1785"/>
      <c r="J17" s="1785"/>
    </row>
    <row r="18" spans="3:10" ht="15" customHeight="1">
      <c r="C18" s="1790"/>
      <c r="D18" s="1790"/>
      <c r="E18" s="1790"/>
      <c r="F18" s="1790"/>
      <c r="G18" s="1785"/>
      <c r="H18" s="1785"/>
      <c r="I18" s="1785"/>
      <c r="J18" s="1785"/>
    </row>
    <row r="19" spans="3:10" ht="15" customHeight="1">
      <c r="C19" s="1790"/>
      <c r="D19" s="1790"/>
      <c r="E19" s="1790"/>
      <c r="F19" s="1790"/>
      <c r="G19" s="1785"/>
      <c r="H19" s="1785"/>
      <c r="I19" s="1785"/>
      <c r="J19" s="1785"/>
    </row>
    <row r="34" spans="3:54">
      <c r="C34" s="1537"/>
      <c r="D34" s="1537"/>
      <c r="E34" s="1537"/>
      <c r="F34" s="1537"/>
      <c r="G34" s="1537"/>
      <c r="H34" s="1537"/>
      <c r="I34" s="1537"/>
      <c r="J34" s="1537"/>
      <c r="K34" s="1537"/>
      <c r="L34" s="1537"/>
      <c r="M34" s="1537"/>
      <c r="N34" s="1537"/>
      <c r="O34" s="1537"/>
      <c r="P34" s="1537"/>
      <c r="Q34" s="1537"/>
      <c r="R34" s="1537"/>
      <c r="S34" s="1537"/>
      <c r="T34" s="1537"/>
      <c r="U34" s="1537"/>
      <c r="V34" s="1537"/>
      <c r="W34" s="1537"/>
      <c r="X34" s="1537"/>
      <c r="Y34" s="1537"/>
      <c r="Z34" s="1537"/>
      <c r="AA34" s="1537"/>
      <c r="AB34" s="1537"/>
      <c r="AC34" s="1537"/>
      <c r="AD34" s="1537"/>
      <c r="AE34" s="1537"/>
      <c r="AF34" s="1537"/>
      <c r="AG34" s="1537"/>
      <c r="AH34" s="1537"/>
      <c r="AI34" s="1537"/>
      <c r="AJ34" s="1537"/>
      <c r="AK34" s="1537"/>
      <c r="AL34" s="1537"/>
      <c r="AM34" s="1537"/>
      <c r="AN34" s="1537"/>
      <c r="AO34" s="1537"/>
      <c r="AP34" s="1537"/>
      <c r="AQ34" s="1537"/>
      <c r="AR34" s="1537"/>
      <c r="AS34" s="1537"/>
      <c r="AT34" s="1537"/>
      <c r="AU34" s="1537"/>
      <c r="AV34" s="1537"/>
      <c r="AW34" s="1537"/>
      <c r="AX34" s="1537"/>
      <c r="AY34" s="1537"/>
      <c r="AZ34" s="1537"/>
      <c r="BA34" s="1537"/>
      <c r="BB34" s="1537"/>
    </row>
    <row r="35" spans="3:54">
      <c r="C35" s="1537"/>
      <c r="D35" s="1537"/>
      <c r="E35" s="1537"/>
      <c r="F35" s="1537"/>
      <c r="G35" s="1537"/>
      <c r="H35" s="1537"/>
      <c r="I35" s="1537"/>
      <c r="J35" s="1537"/>
      <c r="K35" s="1537"/>
      <c r="L35" s="1537"/>
      <c r="M35" s="1537"/>
      <c r="N35" s="1537"/>
      <c r="O35" s="1537"/>
      <c r="P35" s="1537"/>
      <c r="Q35" s="1537"/>
      <c r="R35" s="1537"/>
      <c r="S35" s="1537"/>
      <c r="T35" s="1537"/>
      <c r="U35" s="1537"/>
      <c r="V35" s="1537"/>
      <c r="W35" s="1537"/>
      <c r="X35" s="1537"/>
      <c r="Y35" s="1537"/>
      <c r="Z35" s="1537"/>
      <c r="AA35" s="1537"/>
      <c r="AB35" s="1537"/>
      <c r="AC35" s="1537"/>
      <c r="AD35" s="1537"/>
      <c r="AE35" s="1537"/>
      <c r="AF35" s="1537"/>
      <c r="AG35" s="1537"/>
      <c r="AH35" s="1537"/>
      <c r="AI35" s="1537"/>
      <c r="AJ35" s="1537"/>
      <c r="AK35" s="1537"/>
      <c r="AL35" s="1537"/>
      <c r="AM35" s="1537"/>
      <c r="AN35" s="1537"/>
      <c r="AO35" s="1537"/>
      <c r="AP35" s="1537"/>
      <c r="AQ35" s="1537"/>
      <c r="AR35" s="1537"/>
      <c r="AS35" s="1537"/>
      <c r="AT35" s="1537"/>
      <c r="AU35" s="1537"/>
      <c r="AV35" s="1537"/>
      <c r="AW35" s="1537"/>
      <c r="AX35" s="1537"/>
      <c r="AY35" s="1537"/>
      <c r="AZ35" s="1537"/>
      <c r="BA35" s="1537"/>
      <c r="BB35" s="1537"/>
    </row>
    <row r="36" spans="3:54">
      <c r="C36" s="1537"/>
      <c r="D36" s="1537"/>
      <c r="E36" s="1537"/>
      <c r="F36" s="1537"/>
      <c r="G36" s="1537"/>
      <c r="H36" s="1537"/>
      <c r="I36" s="1537"/>
      <c r="J36" s="1537"/>
      <c r="K36" s="1537"/>
      <c r="L36" s="1537"/>
      <c r="M36" s="1537"/>
      <c r="N36" s="1537"/>
      <c r="O36" s="1537"/>
      <c r="P36" s="1537"/>
      <c r="Q36" s="1537"/>
      <c r="R36" s="1537"/>
      <c r="S36" s="1537"/>
      <c r="T36" s="1537"/>
      <c r="U36" s="1537"/>
      <c r="V36" s="1537"/>
      <c r="W36" s="1537"/>
      <c r="X36" s="1537"/>
      <c r="Y36" s="1537"/>
      <c r="Z36" s="1537"/>
      <c r="AA36" s="1537"/>
      <c r="AB36" s="1537"/>
      <c r="AC36" s="1537"/>
      <c r="AD36" s="1537"/>
      <c r="AE36" s="1537"/>
      <c r="AF36" s="1537"/>
      <c r="AG36" s="1537"/>
      <c r="AH36" s="1537"/>
      <c r="AI36" s="1537"/>
      <c r="AJ36" s="1537"/>
      <c r="AK36" s="1537"/>
      <c r="AL36" s="1537"/>
      <c r="AM36" s="1537"/>
      <c r="AN36" s="1537"/>
      <c r="AO36" s="1537"/>
      <c r="AP36" s="1537"/>
      <c r="AQ36" s="1537"/>
      <c r="AR36" s="1537"/>
      <c r="AS36" s="1537"/>
      <c r="AT36" s="1537"/>
      <c r="AU36" s="1537"/>
      <c r="AV36" s="1537"/>
      <c r="AW36" s="1537"/>
      <c r="AX36" s="1537"/>
      <c r="AY36" s="1537"/>
      <c r="AZ36" s="1537"/>
      <c r="BA36" s="1537"/>
      <c r="BB36" s="1537"/>
    </row>
    <row r="37" spans="3:54">
      <c r="C37" s="1537"/>
      <c r="D37" s="1537"/>
      <c r="E37" s="1537"/>
      <c r="F37" s="1537"/>
      <c r="G37" s="1537"/>
      <c r="H37" s="1537"/>
      <c r="I37" s="1537"/>
      <c r="J37" s="1537"/>
      <c r="K37" s="1537"/>
      <c r="L37" s="1537"/>
      <c r="M37" s="1537"/>
      <c r="N37" s="1537"/>
      <c r="O37" s="1537"/>
      <c r="P37" s="1537"/>
      <c r="Q37" s="1537"/>
      <c r="R37" s="1537"/>
      <c r="S37" s="1537"/>
      <c r="T37" s="1537"/>
      <c r="U37" s="1537"/>
      <c r="V37" s="1537"/>
      <c r="W37" s="1537"/>
      <c r="X37" s="1537"/>
      <c r="Y37" s="1537"/>
      <c r="Z37" s="1537"/>
      <c r="AA37" s="1537"/>
      <c r="AB37" s="1537"/>
      <c r="AC37" s="1537"/>
      <c r="AD37" s="1537"/>
      <c r="AE37" s="1537"/>
      <c r="AF37" s="1537"/>
      <c r="AG37" s="1537"/>
      <c r="AH37" s="1537"/>
      <c r="AI37" s="1537"/>
      <c r="AJ37" s="1537"/>
      <c r="AK37" s="1537"/>
      <c r="AL37" s="1537"/>
      <c r="AM37" s="1537"/>
      <c r="AN37" s="1537"/>
      <c r="AO37" s="1537"/>
      <c r="AP37" s="1537"/>
      <c r="AQ37" s="1537"/>
      <c r="AR37" s="1537"/>
      <c r="AS37" s="1537"/>
      <c r="AT37" s="1537"/>
      <c r="AU37" s="1537"/>
      <c r="AV37" s="1537"/>
      <c r="AW37" s="1537"/>
      <c r="AX37" s="1537"/>
      <c r="AY37" s="1537"/>
      <c r="AZ37" s="1537"/>
      <c r="BA37" s="1537"/>
      <c r="BB37" s="1537"/>
    </row>
    <row r="38" spans="3:54">
      <c r="C38" s="1537"/>
      <c r="D38" s="1537"/>
      <c r="E38" s="1537"/>
      <c r="F38" s="1537"/>
      <c r="G38" s="1537"/>
      <c r="H38" s="1537"/>
      <c r="I38" s="1537"/>
      <c r="J38" s="1537"/>
      <c r="K38" s="1537"/>
      <c r="L38" s="1537"/>
      <c r="M38" s="1537"/>
      <c r="N38" s="1537"/>
      <c r="O38" s="1537"/>
      <c r="P38" s="1537"/>
      <c r="Q38" s="1537"/>
      <c r="R38" s="1537"/>
      <c r="S38" s="1537"/>
      <c r="T38" s="1537"/>
      <c r="U38" s="1537"/>
      <c r="V38" s="1537"/>
      <c r="W38" s="1537"/>
      <c r="X38" s="1537"/>
      <c r="Y38" s="1537"/>
      <c r="Z38" s="1537"/>
      <c r="AA38" s="1537"/>
      <c r="AB38" s="1537"/>
      <c r="AC38" s="1537"/>
      <c r="AD38" s="1537"/>
      <c r="AE38" s="1537"/>
      <c r="AF38" s="1537"/>
      <c r="AG38" s="1537"/>
      <c r="AH38" s="1537"/>
      <c r="AI38" s="1537"/>
      <c r="AJ38" s="1537"/>
      <c r="AK38" s="1537"/>
      <c r="AL38" s="1537"/>
      <c r="AM38" s="1537"/>
      <c r="AN38" s="1537"/>
      <c r="AO38" s="1537"/>
      <c r="AP38" s="1537"/>
      <c r="AQ38" s="1537"/>
      <c r="AR38" s="1537"/>
      <c r="AS38" s="1537"/>
      <c r="AT38" s="1537"/>
      <c r="AU38" s="1537"/>
      <c r="AV38" s="1537"/>
      <c r="AW38" s="1537"/>
      <c r="AX38" s="1537"/>
      <c r="AY38" s="1537"/>
      <c r="AZ38" s="1537"/>
      <c r="BA38" s="1537"/>
      <c r="BB38" s="1537"/>
    </row>
    <row r="39" spans="3:54">
      <c r="C39" s="1537"/>
      <c r="D39" s="1537"/>
      <c r="E39" s="1537"/>
      <c r="F39" s="1537"/>
      <c r="G39" s="1537"/>
      <c r="H39" s="1537"/>
      <c r="I39" s="1537"/>
      <c r="J39" s="1537"/>
      <c r="K39" s="1537"/>
      <c r="L39" s="1537"/>
      <c r="M39" s="1537"/>
      <c r="N39" s="1537"/>
      <c r="O39" s="1537"/>
      <c r="P39" s="1537"/>
      <c r="Q39" s="1537"/>
      <c r="R39" s="1537"/>
      <c r="S39" s="1537"/>
      <c r="T39" s="1537"/>
      <c r="U39" s="1537"/>
      <c r="V39" s="1537"/>
      <c r="W39" s="1537"/>
      <c r="X39" s="1537"/>
      <c r="Y39" s="1537"/>
      <c r="Z39" s="1537"/>
      <c r="AA39" s="1537"/>
      <c r="AB39" s="1537"/>
      <c r="AC39" s="1537"/>
      <c r="AD39" s="1537"/>
      <c r="AE39" s="1537"/>
      <c r="AF39" s="1537"/>
      <c r="AG39" s="1537"/>
      <c r="AH39" s="1537"/>
      <c r="AI39" s="1537"/>
      <c r="AJ39" s="1537"/>
      <c r="AK39" s="1537"/>
      <c r="AL39" s="1537"/>
      <c r="AM39" s="1537"/>
      <c r="AN39" s="1537"/>
      <c r="AO39" s="1537"/>
      <c r="AP39" s="1537"/>
      <c r="AQ39" s="1537"/>
      <c r="AR39" s="1537"/>
      <c r="AS39" s="1537"/>
      <c r="AT39" s="1537"/>
      <c r="AU39" s="1537"/>
      <c r="AV39" s="1537"/>
      <c r="AW39" s="1537"/>
      <c r="AX39" s="1537"/>
      <c r="AY39" s="1537"/>
      <c r="AZ39" s="1537"/>
      <c r="BA39" s="1537"/>
      <c r="BB39" s="1537"/>
    </row>
    <row r="40" spans="3:54">
      <c r="C40" s="1537"/>
      <c r="D40" s="1537"/>
      <c r="E40" s="1537"/>
      <c r="F40" s="1537"/>
      <c r="G40" s="1537"/>
      <c r="H40" s="1537"/>
      <c r="I40" s="1537"/>
      <c r="J40" s="1537"/>
      <c r="K40" s="1537"/>
      <c r="L40" s="1537"/>
      <c r="M40" s="1537"/>
      <c r="N40" s="1537"/>
      <c r="O40" s="1537"/>
      <c r="P40" s="1537"/>
      <c r="Q40" s="1537"/>
      <c r="R40" s="1537"/>
      <c r="S40" s="1537"/>
      <c r="T40" s="1537"/>
      <c r="U40" s="1537"/>
      <c r="V40" s="1537"/>
      <c r="W40" s="1537"/>
      <c r="X40" s="1537"/>
      <c r="Y40" s="1537"/>
      <c r="Z40" s="1537"/>
      <c r="AA40" s="1537"/>
      <c r="AB40" s="1537"/>
      <c r="AC40" s="1537"/>
      <c r="AD40" s="1537"/>
      <c r="AE40" s="1537"/>
      <c r="AF40" s="1537"/>
      <c r="AG40" s="1537"/>
      <c r="AH40" s="1537"/>
      <c r="AI40" s="1537"/>
      <c r="AJ40" s="1537"/>
      <c r="AK40" s="1537"/>
      <c r="AL40" s="1537"/>
      <c r="AM40" s="1537"/>
      <c r="AN40" s="1537"/>
      <c r="AO40" s="1537"/>
      <c r="AP40" s="1537"/>
      <c r="AQ40" s="1537"/>
      <c r="AR40" s="1537"/>
      <c r="AS40" s="1537"/>
      <c r="AT40" s="1537"/>
      <c r="AU40" s="1537"/>
      <c r="AV40" s="1537"/>
      <c r="AW40" s="1537"/>
      <c r="AX40" s="1537"/>
      <c r="AY40" s="1537"/>
      <c r="AZ40" s="1537"/>
      <c r="BA40" s="1537"/>
      <c r="BB40" s="1537"/>
    </row>
    <row r="41" spans="3:54">
      <c r="C41" s="1537"/>
      <c r="D41" s="1537"/>
      <c r="E41" s="1537"/>
      <c r="F41" s="1537"/>
      <c r="G41" s="1537"/>
      <c r="H41" s="1537"/>
      <c r="I41" s="1537"/>
      <c r="J41" s="1537"/>
      <c r="K41" s="1537"/>
      <c r="L41" s="1537"/>
      <c r="M41" s="1537"/>
      <c r="N41" s="1537"/>
      <c r="O41" s="1537"/>
      <c r="P41" s="1537"/>
      <c r="Q41" s="1537"/>
      <c r="R41" s="1537"/>
      <c r="S41" s="1537"/>
      <c r="T41" s="1537"/>
      <c r="U41" s="1537"/>
      <c r="V41" s="1537"/>
      <c r="W41" s="1537"/>
      <c r="X41" s="1537"/>
      <c r="Y41" s="1537"/>
      <c r="Z41" s="1537"/>
      <c r="AA41" s="1537"/>
      <c r="AB41" s="1537"/>
      <c r="AC41" s="1537"/>
      <c r="AD41" s="1537"/>
      <c r="AE41" s="1537"/>
      <c r="AF41" s="1537"/>
      <c r="AG41" s="1537"/>
      <c r="AH41" s="1537"/>
      <c r="AI41" s="1537"/>
      <c r="AJ41" s="1537"/>
      <c r="AK41" s="1537"/>
      <c r="AL41" s="1537"/>
      <c r="AM41" s="1537"/>
      <c r="AN41" s="1537"/>
      <c r="AO41" s="1537"/>
      <c r="AP41" s="1537"/>
      <c r="AQ41" s="1537"/>
      <c r="AR41" s="1537"/>
      <c r="AS41" s="1537"/>
      <c r="AT41" s="1537"/>
      <c r="AU41" s="1537"/>
      <c r="AV41" s="1537"/>
      <c r="AW41" s="1537"/>
      <c r="AX41" s="1537"/>
      <c r="AY41" s="1537"/>
      <c r="AZ41" s="1537"/>
      <c r="BA41" s="1537"/>
      <c r="BB41" s="1537"/>
    </row>
    <row r="42" spans="3:54">
      <c r="C42" s="1537"/>
      <c r="D42" s="1537"/>
      <c r="E42" s="1537"/>
      <c r="F42" s="1537"/>
      <c r="G42" s="1537"/>
      <c r="H42" s="1537"/>
      <c r="I42" s="1537"/>
      <c r="J42" s="1537"/>
      <c r="K42" s="1537"/>
      <c r="L42" s="1537"/>
      <c r="M42" s="1537"/>
      <c r="N42" s="1537"/>
      <c r="O42" s="1537"/>
      <c r="P42" s="1537"/>
      <c r="Q42" s="1537"/>
      <c r="R42" s="1537"/>
      <c r="S42" s="1537"/>
      <c r="T42" s="1537"/>
      <c r="U42" s="1537"/>
      <c r="V42" s="1537"/>
      <c r="W42" s="1537"/>
      <c r="X42" s="1537"/>
      <c r="Y42" s="1537"/>
      <c r="Z42" s="1537"/>
      <c r="AA42" s="1537"/>
      <c r="AB42" s="1537"/>
      <c r="AC42" s="1537"/>
      <c r="AD42" s="1537"/>
      <c r="AE42" s="1537"/>
      <c r="AF42" s="1537"/>
      <c r="AG42" s="1537"/>
      <c r="AH42" s="1537"/>
      <c r="AI42" s="1537"/>
      <c r="AJ42" s="1537"/>
      <c r="AK42" s="1537"/>
      <c r="AL42" s="1537"/>
      <c r="AM42" s="1537"/>
      <c r="AN42" s="1537"/>
      <c r="AO42" s="1537"/>
      <c r="AP42" s="1537"/>
      <c r="AQ42" s="1537"/>
      <c r="AR42" s="1537"/>
      <c r="AS42" s="1537"/>
      <c r="AT42" s="1537"/>
      <c r="AU42" s="1537"/>
      <c r="AV42" s="1537"/>
      <c r="AW42" s="1537"/>
      <c r="AX42" s="1537"/>
      <c r="AY42" s="1537"/>
      <c r="AZ42" s="1537"/>
      <c r="BA42" s="1537"/>
      <c r="BB42" s="1537"/>
    </row>
  </sheetData>
  <mergeCells count="2">
    <mergeCell ref="C17:F19"/>
    <mergeCell ref="G17:J19"/>
  </mergeCell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J27"/>
  <sheetViews>
    <sheetView workbookViewId="0"/>
  </sheetViews>
  <sheetFormatPr baseColWidth="10" defaultColWidth="11.42578125" defaultRowHeight="15"/>
  <cols>
    <col min="1" max="1" width="11.42578125" style="1492"/>
    <col min="2" max="2" width="40.140625" style="1492" customWidth="1"/>
    <col min="3" max="9" width="6.85546875" style="1493" customWidth="1"/>
    <col min="10" max="16384" width="11.42578125" style="1492"/>
  </cols>
  <sheetData>
    <row r="1" spans="1:10" s="1384" customFormat="1" ht="15.75">
      <c r="A1" s="1469" t="s">
        <v>336</v>
      </c>
      <c r="C1" s="1385"/>
      <c r="D1" s="1385"/>
      <c r="E1" s="1385"/>
      <c r="F1" s="1385"/>
      <c r="G1" s="1385"/>
      <c r="H1" s="1385"/>
      <c r="I1" s="1385"/>
    </row>
    <row r="2" spans="1:10" s="1384" customFormat="1" ht="15.75">
      <c r="B2" s="1538"/>
      <c r="C2" s="1385"/>
      <c r="D2" s="1385"/>
      <c r="E2" s="1385"/>
      <c r="F2" s="1385"/>
      <c r="G2" s="1385"/>
      <c r="H2" s="1385"/>
      <c r="I2" s="1385"/>
    </row>
    <row r="3" spans="1:10" s="1384" customFormat="1" ht="15.75" thickBot="1">
      <c r="C3" s="1385"/>
      <c r="D3" s="1385"/>
      <c r="E3" s="1385"/>
      <c r="F3" s="1385"/>
      <c r="G3" s="1385"/>
      <c r="H3" s="1385"/>
      <c r="I3" s="1385"/>
    </row>
    <row r="4" spans="1:10" s="1472" customFormat="1" ht="15.75" thickBot="1">
      <c r="B4" s="1539"/>
      <c r="C4" s="1474">
        <v>1940</v>
      </c>
      <c r="D4" s="1475">
        <v>1950</v>
      </c>
      <c r="E4" s="1475">
        <v>1960</v>
      </c>
      <c r="F4" s="1475">
        <v>1970</v>
      </c>
      <c r="G4" s="1475">
        <v>1980</v>
      </c>
      <c r="H4" s="1475">
        <v>1990</v>
      </c>
      <c r="I4" s="1476">
        <v>2000</v>
      </c>
    </row>
    <row r="5" spans="1:10" s="1472" customFormat="1">
      <c r="B5" s="1540" t="s">
        <v>609</v>
      </c>
      <c r="C5" s="1541">
        <v>0.23735818877017534</v>
      </c>
      <c r="D5" s="1542">
        <v>0.21590145876326361</v>
      </c>
      <c r="E5" s="1542">
        <v>0.23143269350174417</v>
      </c>
      <c r="F5" s="1542">
        <v>0.2413831878879866</v>
      </c>
      <c r="G5" s="1542">
        <v>0.24757957820768908</v>
      </c>
      <c r="H5" s="1542">
        <v>0.24103612370161934</v>
      </c>
      <c r="I5" s="1543">
        <v>0.22928521946137934</v>
      </c>
    </row>
    <row r="6" spans="1:10" s="1472" customFormat="1">
      <c r="B6" s="1544" t="s">
        <v>32</v>
      </c>
      <c r="C6" s="1545">
        <v>0.342285980034227</v>
      </c>
      <c r="D6" s="1546">
        <v>0.37820926724598586</v>
      </c>
      <c r="E6" s="1546">
        <v>0.37306760826422797</v>
      </c>
      <c r="F6" s="1546">
        <v>0.34876126553565368</v>
      </c>
      <c r="G6" s="1546">
        <v>0.33413717437911045</v>
      </c>
      <c r="H6" s="1546">
        <v>0.34043904988700857</v>
      </c>
      <c r="I6" s="1547">
        <v>0.35579856162627888</v>
      </c>
    </row>
    <row r="7" spans="1:10" s="1472" customFormat="1">
      <c r="B7" s="1544" t="s">
        <v>610</v>
      </c>
      <c r="C7" s="1545">
        <v>5.9841969122254597E-2</v>
      </c>
      <c r="D7" s="1546">
        <v>6.7072318754997959E-2</v>
      </c>
      <c r="E7" s="1546">
        <v>7.6701021916987688E-2</v>
      </c>
      <c r="F7" s="1546">
        <v>7.3752985077243635E-2</v>
      </c>
      <c r="G7" s="1546">
        <v>6.3857740533456178E-2</v>
      </c>
      <c r="H7" s="1546">
        <v>5.6925883286910658E-2</v>
      </c>
      <c r="I7" s="1547">
        <v>5.1661971429938329E-2</v>
      </c>
    </row>
    <row r="8" spans="1:10" s="1472" customFormat="1">
      <c r="B8" s="1544" t="s">
        <v>611</v>
      </c>
      <c r="C8" s="1545">
        <v>6.8983793570128168E-2</v>
      </c>
      <c r="D8" s="1546">
        <v>3.6107523730647691E-2</v>
      </c>
      <c r="E8" s="1546">
        <v>2.6123319656230017E-2</v>
      </c>
      <c r="F8" s="1546">
        <v>4.3655388955312888E-2</v>
      </c>
      <c r="G8" s="1546">
        <v>5.724574576191406E-2</v>
      </c>
      <c r="H8" s="1546">
        <v>5.6181950932148519E-2</v>
      </c>
      <c r="I8" s="1547">
        <v>4.7444817009240359E-2</v>
      </c>
    </row>
    <row r="9" spans="1:10" s="1472" customFormat="1" ht="15.75" thickBot="1">
      <c r="B9" s="1548" t="s">
        <v>612</v>
      </c>
      <c r="C9" s="1549">
        <v>0.29153006850321483</v>
      </c>
      <c r="D9" s="1550">
        <v>0.30270943150510493</v>
      </c>
      <c r="E9" s="1550">
        <v>0.29267535666081013</v>
      </c>
      <c r="F9" s="1550">
        <v>0.29244717254380315</v>
      </c>
      <c r="G9" s="1550">
        <v>0.29717976111783023</v>
      </c>
      <c r="H9" s="1550">
        <v>0.30541699219231283</v>
      </c>
      <c r="I9" s="1551">
        <v>0.31580943047316307</v>
      </c>
    </row>
    <row r="10" spans="1:10" s="1384" customFormat="1">
      <c r="B10" s="1432"/>
    </row>
    <row r="11" spans="1:10" s="1384" customFormat="1">
      <c r="B11" s="1432"/>
    </row>
    <row r="12" spans="1:10" s="1384" customFormat="1">
      <c r="B12" s="1432"/>
      <c r="C12" s="1385"/>
      <c r="D12" s="1385"/>
      <c r="E12" s="1385"/>
      <c r="F12" s="1385"/>
      <c r="G12" s="1385"/>
      <c r="H12" s="1385"/>
      <c r="I12" s="1385"/>
    </row>
    <row r="13" spans="1:10" s="1384" customFormat="1">
      <c r="B13" s="1432"/>
      <c r="C13" s="1385"/>
      <c r="D13" s="1385"/>
      <c r="E13" s="1385"/>
      <c r="F13" s="1385"/>
      <c r="G13" s="1385"/>
      <c r="H13" s="1385"/>
      <c r="I13" s="1385"/>
    </row>
    <row r="14" spans="1:10" s="1384" customFormat="1">
      <c r="C14" s="1385"/>
      <c r="D14" s="1385"/>
      <c r="E14" s="1385"/>
      <c r="F14" s="1385"/>
      <c r="G14" s="1385"/>
      <c r="H14" s="1385"/>
      <c r="I14" s="1385"/>
    </row>
    <row r="15" spans="1:10" s="1384" customFormat="1">
      <c r="C15" s="1385"/>
      <c r="D15" s="1385"/>
      <c r="E15" s="1385"/>
      <c r="F15" s="1385"/>
      <c r="G15" s="1385"/>
      <c r="H15" s="1385"/>
      <c r="I15" s="1385"/>
    </row>
    <row r="16" spans="1:10" s="1384" customFormat="1">
      <c r="C16" s="1385"/>
      <c r="D16" s="1385"/>
      <c r="E16" s="1385"/>
      <c r="F16" s="1385"/>
      <c r="G16" s="1385"/>
      <c r="H16" s="1385"/>
      <c r="I16" s="1385"/>
      <c r="J16" s="1385"/>
    </row>
    <row r="17" spans="3:10" s="1384" customFormat="1">
      <c r="C17" s="1385"/>
      <c r="D17" s="1385"/>
      <c r="E17" s="1385"/>
      <c r="F17" s="1385"/>
      <c r="G17" s="1385"/>
      <c r="H17" s="1385"/>
      <c r="I17" s="1385"/>
    </row>
    <row r="18" spans="3:10" s="1384" customFormat="1">
      <c r="C18" s="1385"/>
      <c r="D18" s="1385"/>
      <c r="E18" s="1385"/>
      <c r="F18" s="1385"/>
      <c r="G18" s="1385"/>
      <c r="H18" s="1385"/>
      <c r="I18" s="1385"/>
      <c r="J18" s="1385"/>
    </row>
    <row r="19" spans="3:10" s="1384" customFormat="1">
      <c r="C19" s="1385"/>
      <c r="D19" s="1385"/>
      <c r="E19" s="1385"/>
      <c r="F19" s="1385"/>
      <c r="G19" s="1385"/>
      <c r="H19" s="1385"/>
      <c r="I19" s="1385"/>
    </row>
    <row r="20" spans="3:10" s="1384" customFormat="1">
      <c r="C20" s="1385"/>
      <c r="D20" s="1385"/>
      <c r="E20" s="1385"/>
      <c r="F20" s="1385"/>
      <c r="G20" s="1385"/>
      <c r="H20" s="1385"/>
      <c r="I20" s="1385"/>
    </row>
    <row r="21" spans="3:10" s="1384" customFormat="1">
      <c r="C21" s="1385"/>
      <c r="D21" s="1385"/>
      <c r="E21" s="1385"/>
      <c r="F21" s="1385"/>
      <c r="G21" s="1385"/>
      <c r="H21" s="1385"/>
      <c r="I21" s="1385"/>
    </row>
    <row r="22" spans="3:10" s="1384" customFormat="1">
      <c r="C22" s="1385"/>
      <c r="D22" s="1385"/>
      <c r="E22" s="1385"/>
      <c r="F22" s="1385"/>
      <c r="G22" s="1385"/>
      <c r="H22" s="1385"/>
      <c r="I22" s="1385"/>
    </row>
    <row r="23" spans="3:10" s="1384" customFormat="1">
      <c r="C23" s="1385"/>
      <c r="D23" s="1385"/>
      <c r="E23" s="1385"/>
      <c r="F23" s="1385"/>
      <c r="G23" s="1385"/>
      <c r="H23" s="1385"/>
      <c r="I23" s="1385"/>
    </row>
    <row r="24" spans="3:10" s="1384" customFormat="1">
      <c r="C24" s="1385"/>
      <c r="D24" s="1385"/>
      <c r="E24" s="1385"/>
      <c r="F24" s="1385"/>
      <c r="G24" s="1385"/>
      <c r="H24" s="1385"/>
      <c r="I24" s="1385"/>
    </row>
    <row r="25" spans="3:10" s="1384" customFormat="1">
      <c r="C25" s="1385"/>
      <c r="D25" s="1385"/>
      <c r="E25" s="1385"/>
      <c r="F25" s="1385"/>
      <c r="G25" s="1385"/>
      <c r="H25" s="1385"/>
      <c r="I25" s="1385"/>
    </row>
    <row r="26" spans="3:10" s="1384" customFormat="1">
      <c r="C26" s="1385"/>
      <c r="D26" s="1385"/>
      <c r="E26" s="1385"/>
      <c r="F26" s="1385"/>
      <c r="G26" s="1385"/>
      <c r="H26" s="1385"/>
      <c r="I26" s="1385"/>
    </row>
    <row r="27" spans="3:10" s="1384" customFormat="1">
      <c r="C27" s="1385"/>
      <c r="D27" s="1385"/>
      <c r="E27" s="1385"/>
      <c r="F27" s="1385"/>
      <c r="G27" s="1385"/>
      <c r="H27" s="1385"/>
      <c r="I27" s="1385"/>
    </row>
  </sheetData>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BV47"/>
  <sheetViews>
    <sheetView workbookViewId="0"/>
  </sheetViews>
  <sheetFormatPr baseColWidth="10" defaultColWidth="11.42578125" defaultRowHeight="15"/>
  <cols>
    <col min="1" max="1" width="11.42578125" style="1578"/>
    <col min="2" max="2" width="40.140625" style="1578" customWidth="1"/>
    <col min="3" max="53" width="6.85546875" style="1579" customWidth="1"/>
    <col min="54" max="63" width="6.85546875" style="1578" customWidth="1"/>
    <col min="64" max="16384" width="11.42578125" style="1578"/>
  </cols>
  <sheetData>
    <row r="1" spans="1:74" s="1553" customFormat="1" ht="15.75">
      <c r="A1" s="1552" t="s">
        <v>618</v>
      </c>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54"/>
      <c r="AW1" s="1554"/>
      <c r="AX1" s="1554"/>
      <c r="AY1" s="1554"/>
      <c r="AZ1" s="1554"/>
      <c r="BA1" s="1554"/>
    </row>
    <row r="2" spans="1:74" s="1553" customFormat="1" ht="15.75">
      <c r="B2" s="1555"/>
      <c r="C2" s="1554"/>
      <c r="D2" s="1554"/>
      <c r="E2" s="1554"/>
      <c r="F2" s="1554"/>
      <c r="G2" s="1554"/>
      <c r="H2" s="1554"/>
      <c r="I2" s="1554"/>
      <c r="J2" s="1554"/>
      <c r="K2" s="1554"/>
      <c r="L2" s="1554"/>
      <c r="M2" s="1554"/>
      <c r="N2" s="1554"/>
      <c r="O2" s="1554"/>
      <c r="P2" s="1554"/>
      <c r="Q2" s="1554"/>
      <c r="R2" s="1554"/>
      <c r="S2" s="1554"/>
      <c r="T2" s="1554"/>
      <c r="U2" s="1554"/>
      <c r="V2" s="1554"/>
      <c r="W2" s="1554"/>
      <c r="X2" s="1554"/>
      <c r="Y2" s="1554"/>
      <c r="Z2" s="1554"/>
      <c r="AA2" s="1554"/>
      <c r="AB2" s="1554"/>
      <c r="AC2" s="1554"/>
      <c r="AD2" s="1554"/>
      <c r="AE2" s="1554"/>
      <c r="AF2" s="1554"/>
      <c r="AG2" s="1554"/>
      <c r="AH2" s="1554"/>
      <c r="AI2" s="1554"/>
      <c r="AJ2" s="1554"/>
      <c r="AK2" s="1554"/>
      <c r="AL2" s="1554"/>
      <c r="AM2" s="1554"/>
      <c r="AN2" s="1554"/>
      <c r="AO2" s="1554"/>
      <c r="AP2" s="1554"/>
      <c r="AQ2" s="1554"/>
      <c r="AR2" s="1554"/>
      <c r="AS2" s="1554"/>
      <c r="AT2" s="1554"/>
      <c r="AU2" s="1554"/>
      <c r="AV2" s="1554"/>
      <c r="AW2" s="1554"/>
      <c r="AX2" s="1554"/>
      <c r="AY2" s="1554"/>
      <c r="AZ2" s="1554"/>
      <c r="BA2" s="1554"/>
    </row>
    <row r="3" spans="1:74" s="1553" customFormat="1" ht="15.75" thickBot="1">
      <c r="C3" s="1556"/>
      <c r="D3" s="1556"/>
      <c r="E3" s="1556"/>
      <c r="F3" s="1556"/>
      <c r="G3" s="1556"/>
      <c r="H3" s="1556"/>
      <c r="I3" s="1556"/>
      <c r="J3" s="1556"/>
      <c r="K3" s="1556"/>
      <c r="L3" s="1556"/>
      <c r="M3" s="1556"/>
      <c r="N3" s="1556"/>
      <c r="O3" s="1556"/>
      <c r="P3" s="1556"/>
      <c r="Q3" s="1556"/>
      <c r="R3" s="1556"/>
      <c r="S3" s="1556"/>
      <c r="T3" s="1556"/>
      <c r="U3" s="1556"/>
      <c r="V3" s="1556"/>
      <c r="W3" s="1556"/>
      <c r="X3" s="1556"/>
      <c r="Y3" s="1556"/>
      <c r="Z3" s="1556"/>
      <c r="AA3" s="1556"/>
      <c r="AB3" s="1556"/>
      <c r="AC3" s="1556"/>
      <c r="AD3" s="1556"/>
      <c r="AE3" s="1556"/>
      <c r="AF3" s="1556"/>
      <c r="AG3" s="1556"/>
      <c r="AH3" s="1556"/>
      <c r="AI3" s="1556"/>
      <c r="AJ3" s="1556"/>
      <c r="AK3" s="1556"/>
      <c r="AL3" s="1556"/>
      <c r="AM3" s="1556"/>
      <c r="AN3" s="1556"/>
      <c r="AO3" s="1556"/>
      <c r="AP3" s="1556"/>
      <c r="AQ3" s="1556"/>
      <c r="AR3" s="1556"/>
      <c r="AS3" s="1556"/>
      <c r="AT3" s="1556"/>
      <c r="AU3" s="1556"/>
      <c r="AV3" s="1556"/>
      <c r="AW3" s="1556"/>
      <c r="AX3" s="1556"/>
      <c r="AY3" s="1556"/>
      <c r="AZ3" s="1556"/>
      <c r="BA3" s="1556"/>
      <c r="BB3" s="1557"/>
      <c r="BC3" s="1557"/>
      <c r="BD3" s="1557"/>
      <c r="BE3" s="1557"/>
      <c r="BF3" s="1557"/>
      <c r="BG3" s="1557"/>
      <c r="BH3" s="1557"/>
      <c r="BI3" s="1557"/>
      <c r="BJ3" s="1557"/>
      <c r="BK3" s="1557"/>
    </row>
    <row r="4" spans="1:74" s="1558" customFormat="1" ht="15.75" thickBot="1">
      <c r="B4" s="1559" t="s">
        <v>614</v>
      </c>
      <c r="C4" s="1560">
        <v>1940</v>
      </c>
      <c r="D4" s="1561">
        <v>1941</v>
      </c>
      <c r="E4" s="1561">
        <v>1942</v>
      </c>
      <c r="F4" s="1561">
        <v>1943</v>
      </c>
      <c r="G4" s="1561">
        <v>1944</v>
      </c>
      <c r="H4" s="1561">
        <v>1945</v>
      </c>
      <c r="I4" s="1561">
        <v>1946</v>
      </c>
      <c r="J4" s="1561">
        <v>1947</v>
      </c>
      <c r="K4" s="1561">
        <v>1948</v>
      </c>
      <c r="L4" s="1561">
        <v>1949</v>
      </c>
      <c r="M4" s="1561">
        <v>1950</v>
      </c>
      <c r="N4" s="1561">
        <v>1951</v>
      </c>
      <c r="O4" s="1561">
        <v>1952</v>
      </c>
      <c r="P4" s="1561">
        <v>1953</v>
      </c>
      <c r="Q4" s="1561">
        <v>1954</v>
      </c>
      <c r="R4" s="1561">
        <v>1955</v>
      </c>
      <c r="S4" s="1561">
        <v>1956</v>
      </c>
      <c r="T4" s="1561">
        <v>1957</v>
      </c>
      <c r="U4" s="1561">
        <v>1958</v>
      </c>
      <c r="V4" s="1561">
        <v>1959</v>
      </c>
      <c r="W4" s="1561">
        <v>1960</v>
      </c>
      <c r="X4" s="1561">
        <v>1961</v>
      </c>
      <c r="Y4" s="1561">
        <v>1962</v>
      </c>
      <c r="Z4" s="1561">
        <v>1963</v>
      </c>
      <c r="AA4" s="1561">
        <v>1964</v>
      </c>
      <c r="AB4" s="1561">
        <v>1965</v>
      </c>
      <c r="AC4" s="1561">
        <v>1966</v>
      </c>
      <c r="AD4" s="1561">
        <v>1967</v>
      </c>
      <c r="AE4" s="1561">
        <v>1968</v>
      </c>
      <c r="AF4" s="1561">
        <v>1969</v>
      </c>
      <c r="AG4" s="1561">
        <v>1970</v>
      </c>
      <c r="AH4" s="1561">
        <v>1971</v>
      </c>
      <c r="AI4" s="1561">
        <v>1972</v>
      </c>
      <c r="AJ4" s="1561">
        <v>1973</v>
      </c>
      <c r="AK4" s="1561">
        <v>1974</v>
      </c>
      <c r="AL4" s="1561">
        <v>1975</v>
      </c>
      <c r="AM4" s="1561">
        <v>1976</v>
      </c>
      <c r="AN4" s="1561">
        <v>1977</v>
      </c>
      <c r="AO4" s="1561">
        <v>1978</v>
      </c>
      <c r="AP4" s="1561">
        <v>1979</v>
      </c>
      <c r="AQ4" s="1561">
        <v>1980</v>
      </c>
      <c r="AR4" s="1561">
        <v>1981</v>
      </c>
      <c r="AS4" s="1561">
        <v>1982</v>
      </c>
      <c r="AT4" s="1561">
        <v>1983</v>
      </c>
      <c r="AU4" s="1561">
        <v>1984</v>
      </c>
      <c r="AV4" s="1561">
        <v>1985</v>
      </c>
      <c r="AW4" s="1561">
        <v>1986</v>
      </c>
      <c r="AX4" s="1561">
        <v>1987</v>
      </c>
      <c r="AY4" s="1561">
        <v>1988</v>
      </c>
      <c r="AZ4" s="1561">
        <v>1989</v>
      </c>
      <c r="BA4" s="1561">
        <v>1990</v>
      </c>
      <c r="BB4" s="1561">
        <v>1991</v>
      </c>
      <c r="BC4" s="1561">
        <v>1992</v>
      </c>
      <c r="BD4" s="1561">
        <v>1993</v>
      </c>
      <c r="BE4" s="1561">
        <v>1994</v>
      </c>
      <c r="BF4" s="1561">
        <v>1995</v>
      </c>
      <c r="BG4" s="1561">
        <v>1996</v>
      </c>
      <c r="BH4" s="1561">
        <v>1997</v>
      </c>
      <c r="BI4" s="1561">
        <v>1998</v>
      </c>
      <c r="BJ4" s="1561">
        <v>1999</v>
      </c>
      <c r="BK4" s="1562">
        <v>2000</v>
      </c>
    </row>
    <row r="5" spans="1:74" s="1558" customFormat="1">
      <c r="B5" s="1563">
        <v>1.7999999999999999E-2</v>
      </c>
      <c r="C5" s="1564">
        <v>3.69440663347127E-2</v>
      </c>
      <c r="D5" s="1565">
        <v>3.5965435361596798E-2</v>
      </c>
      <c r="E5" s="1565">
        <v>3.4821558291322274E-2</v>
      </c>
      <c r="F5" s="1565">
        <v>3.3721437278972255E-2</v>
      </c>
      <c r="G5" s="1565">
        <v>3.2679840769353152E-2</v>
      </c>
      <c r="H5" s="1565">
        <v>3.1689838064397957E-2</v>
      </c>
      <c r="I5" s="1565">
        <v>3.0746795074545474E-2</v>
      </c>
      <c r="J5" s="1565">
        <v>2.9858848712603692E-2</v>
      </c>
      <c r="K5" s="1565">
        <v>2.896399185627696E-2</v>
      </c>
      <c r="L5" s="1565">
        <v>2.8380119891001421E-2</v>
      </c>
      <c r="M5" s="1565">
        <v>2.7780305451833076E-2</v>
      </c>
      <c r="N5" s="1565">
        <v>2.7281761492820911E-2</v>
      </c>
      <c r="O5" s="1565">
        <v>2.676995618920075E-2</v>
      </c>
      <c r="P5" s="1565">
        <v>2.6244607945652865E-2</v>
      </c>
      <c r="Q5" s="1565">
        <v>2.5756001104156212E-2</v>
      </c>
      <c r="R5" s="1565">
        <v>2.5367146047688971E-2</v>
      </c>
      <c r="S5" s="1565">
        <v>2.497011413896888E-2</v>
      </c>
      <c r="T5" s="1565">
        <v>2.4778045481012478E-2</v>
      </c>
      <c r="U5" s="1565">
        <v>2.44619879829584E-2</v>
      </c>
      <c r="V5" s="1565">
        <v>2.4486443578768169E-2</v>
      </c>
      <c r="W5" s="1565">
        <v>2.4317385791197799E-2</v>
      </c>
      <c r="X5" s="1565">
        <v>2.3978920872544274E-2</v>
      </c>
      <c r="Y5" s="1565">
        <v>2.368633257977848E-2</v>
      </c>
      <c r="Z5" s="1565">
        <v>2.3461578816549977E-2</v>
      </c>
      <c r="AA5" s="1565">
        <v>2.2176822587650857E-2</v>
      </c>
      <c r="AB5" s="1565">
        <v>2.2191944301784616E-2</v>
      </c>
      <c r="AC5" s="1565">
        <v>2.2251532791266015E-2</v>
      </c>
      <c r="AD5" s="1565">
        <v>2.1880033124712206E-2</v>
      </c>
      <c r="AE5" s="1565">
        <v>2.0911929149767916E-2</v>
      </c>
      <c r="AF5" s="1565">
        <v>2.0976473966325848E-2</v>
      </c>
      <c r="AG5" s="1565">
        <v>2.0632838287072852E-2</v>
      </c>
      <c r="AH5" s="1565">
        <v>2.0539141086720392E-2</v>
      </c>
      <c r="AI5" s="1565">
        <v>2.0677936815494125E-2</v>
      </c>
      <c r="AJ5" s="1565">
        <v>1.982530158313911E-2</v>
      </c>
      <c r="AK5" s="1565">
        <v>1.9982300311037093E-2</v>
      </c>
      <c r="AL5" s="1565">
        <v>1.9898536193097005E-2</v>
      </c>
      <c r="AM5" s="1565">
        <v>2.0039772485501928E-2</v>
      </c>
      <c r="AN5" s="1565">
        <v>2.0195568488374116E-2</v>
      </c>
      <c r="AO5" s="1565">
        <v>2.0144173964357748E-2</v>
      </c>
      <c r="AP5" s="1565">
        <v>2.0300450110189994E-2</v>
      </c>
      <c r="AQ5" s="1565">
        <v>2.0464480283433506E-2</v>
      </c>
      <c r="AR5" s="1565">
        <v>2.0626289951441779E-2</v>
      </c>
      <c r="AS5" s="1565">
        <v>2.0789416481672651E-2</v>
      </c>
      <c r="AT5" s="1565">
        <v>2.0948254433926117E-2</v>
      </c>
      <c r="AU5" s="1565">
        <v>2.1100717417780634E-2</v>
      </c>
      <c r="AV5" s="1565">
        <v>2.1248731441715574E-2</v>
      </c>
      <c r="AW5" s="1565">
        <v>2.139540484688629E-2</v>
      </c>
      <c r="AX5" s="1565">
        <v>2.1539927431607042E-2</v>
      </c>
      <c r="AY5" s="1565">
        <v>2.167618971357399E-2</v>
      </c>
      <c r="AZ5" s="1565">
        <v>2.1805200056283391E-2</v>
      </c>
      <c r="BA5" s="1565">
        <v>2.1928501949047385E-2</v>
      </c>
      <c r="BB5" s="1565">
        <v>2.1948989330466739E-2</v>
      </c>
      <c r="BC5" s="1565">
        <v>2.2151577388147325E-2</v>
      </c>
      <c r="BD5" s="1565">
        <v>2.2253185640675577E-2</v>
      </c>
      <c r="BE5" s="1565">
        <v>2.2554835732406797E-2</v>
      </c>
      <c r="BF5" s="1565">
        <v>2.2651757499081437E-2</v>
      </c>
      <c r="BG5" s="1565">
        <v>2.2745904549774876E-2</v>
      </c>
      <c r="BH5" s="1565">
        <v>2.2838152322006033E-2</v>
      </c>
      <c r="BI5" s="1565">
        <v>2.2925031782651928E-2</v>
      </c>
      <c r="BJ5" s="1565">
        <v>2.3009284056411783E-2</v>
      </c>
      <c r="BK5" s="1566">
        <v>2.3091779965410897E-2</v>
      </c>
    </row>
    <row r="6" spans="1:74" s="1558" customFormat="1">
      <c r="B6" s="1563">
        <v>1.4999999999999999E-2</v>
      </c>
      <c r="C6" s="1567">
        <v>3.6943675487165484E-2</v>
      </c>
      <c r="D6" s="1568">
        <v>3.5964413697983311E-2</v>
      </c>
      <c r="E6" s="1568">
        <v>3.4819480705720496E-2</v>
      </c>
      <c r="F6" s="1568">
        <v>3.3717826915508287E-2</v>
      </c>
      <c r="G6" s="1568">
        <v>3.2674034838797938E-2</v>
      </c>
      <c r="H6" s="1568">
        <v>3.168100322595091E-2</v>
      </c>
      <c r="I6" s="1568">
        <v>3.0734009166017096E-2</v>
      </c>
      <c r="J6" s="1568">
        <v>2.9841207094176481E-2</v>
      </c>
      <c r="K6" s="1568">
        <v>2.894028053878106E-2</v>
      </c>
      <c r="L6" s="1568">
        <v>2.8349828895248397E-2</v>
      </c>
      <c r="M6" s="1568">
        <v>2.7742078335953879E-2</v>
      </c>
      <c r="N6" s="1568">
        <v>2.7234895838450957E-2</v>
      </c>
      <c r="O6" s="1568">
        <v>2.6713215018931979E-2</v>
      </c>
      <c r="P6" s="1568">
        <v>2.6176871794287404E-2</v>
      </c>
      <c r="Q6" s="1568">
        <v>2.5675659394182704E-2</v>
      </c>
      <c r="R6" s="1568">
        <v>2.5273369446491056E-2</v>
      </c>
      <c r="S6" s="1568">
        <v>2.4861444867512628E-2</v>
      </c>
      <c r="T6" s="1568">
        <v>2.4653689040162297E-2</v>
      </c>
      <c r="U6" s="1568">
        <v>2.4320275029768412E-2</v>
      </c>
      <c r="V6" s="1568">
        <v>2.4328346666562251E-2</v>
      </c>
      <c r="W6" s="1568">
        <v>2.4140662673302282E-2</v>
      </c>
      <c r="X6" s="1568">
        <v>2.3780252082823417E-2</v>
      </c>
      <c r="Y6" s="1568">
        <v>2.3464347439145161E-2</v>
      </c>
      <c r="Z6" s="1568">
        <v>2.3214203677152545E-2</v>
      </c>
      <c r="AA6" s="1568">
        <v>2.1894939113324741E-2</v>
      </c>
      <c r="AB6" s="1568">
        <v>2.188516795155504E-2</v>
      </c>
      <c r="AC6" s="1568">
        <v>2.1918828613179064E-2</v>
      </c>
      <c r="AD6" s="1568">
        <v>2.1509309452969028E-2</v>
      </c>
      <c r="AE6" s="1568">
        <v>2.0502147138455662E-2</v>
      </c>
      <c r="AF6" s="1568">
        <v>2.0536945122468619E-2</v>
      </c>
      <c r="AG6" s="1568">
        <v>2.0161326670571134E-2</v>
      </c>
      <c r="AH6" s="1568">
        <v>2.0026498040152774E-2</v>
      </c>
      <c r="AI6" s="1568">
        <v>2.0126003515374968E-2</v>
      </c>
      <c r="AJ6" s="1568">
        <v>1.9230598476459138E-2</v>
      </c>
      <c r="AK6" s="1568">
        <v>1.935483529616655E-2</v>
      </c>
      <c r="AL6" s="1568">
        <v>1.9240376344893839E-2</v>
      </c>
      <c r="AM6" s="1568">
        <v>1.9349400982447307E-2</v>
      </c>
      <c r="AN6" s="1568">
        <v>1.9473073996032264E-2</v>
      </c>
      <c r="AO6" s="1568">
        <v>1.9392352343778452E-2</v>
      </c>
      <c r="AP6" s="1568">
        <v>1.9516437289601951E-2</v>
      </c>
      <c r="AQ6" s="1568">
        <v>1.9648273022175422E-2</v>
      </c>
      <c r="AR6" s="1568">
        <v>1.9777768258220974E-2</v>
      </c>
      <c r="AS6" s="1568">
        <v>1.9908712487265223E-2</v>
      </c>
      <c r="AT6" s="1568">
        <v>2.0035423636420857E-2</v>
      </c>
      <c r="AU6" s="1568">
        <v>2.0155838576860097E-2</v>
      </c>
      <c r="AV6" s="1568">
        <v>2.0272159254395072E-2</v>
      </c>
      <c r="AW6" s="1568">
        <v>2.0387740908039076E-2</v>
      </c>
      <c r="AX6" s="1568">
        <v>2.0501964855940802E-2</v>
      </c>
      <c r="AY6" s="1568">
        <v>2.0608900882311598E-2</v>
      </c>
      <c r="AZ6" s="1568">
        <v>2.0709834908429148E-2</v>
      </c>
      <c r="BA6" s="1568">
        <v>2.0806469001463102E-2</v>
      </c>
      <c r="BB6" s="1568">
        <v>2.0802128093072358E-2</v>
      </c>
      <c r="BC6" s="1568">
        <v>2.0981082556509767E-2</v>
      </c>
      <c r="BD6" s="1568">
        <v>2.1061124311549051E-2</v>
      </c>
      <c r="BE6" s="1568">
        <v>2.1336811220444618E-2</v>
      </c>
      <c r="BF6" s="1568">
        <v>2.141614994430352E-2</v>
      </c>
      <c r="BG6" s="1568">
        <v>2.1494717191752111E-2</v>
      </c>
      <c r="BH6" s="1568">
        <v>2.1573245166104815E-2</v>
      </c>
      <c r="BI6" s="1568">
        <v>2.1648186735838459E-2</v>
      </c>
      <c r="BJ6" s="1568">
        <v>2.1722293375934898E-2</v>
      </c>
      <c r="BK6" s="1569">
        <v>2.1796387917320859E-2</v>
      </c>
    </row>
    <row r="7" spans="1:74" s="1558" customFormat="1">
      <c r="B7" s="1563">
        <v>1.2999999999999999E-2</v>
      </c>
      <c r="C7" s="1567">
        <v>3.6943421379434849E-2</v>
      </c>
      <c r="D7" s="1568">
        <v>3.5963746433677724E-2</v>
      </c>
      <c r="E7" s="1568">
        <v>3.481811831534376E-2</v>
      </c>
      <c r="F7" s="1568">
        <v>3.3715454065413208E-2</v>
      </c>
      <c r="G7" s="1568">
        <v>3.2670209804612771E-2</v>
      </c>
      <c r="H7" s="1568">
        <v>3.1675174926139471E-2</v>
      </c>
      <c r="I7" s="1568">
        <v>3.0725556958169919E-2</v>
      </c>
      <c r="J7" s="1568">
        <v>2.9829533822948395E-2</v>
      </c>
      <c r="K7" s="1568">
        <v>2.892459609930853E-2</v>
      </c>
      <c r="L7" s="1568">
        <v>2.8329804654128488E-2</v>
      </c>
      <c r="M7" s="1568">
        <v>2.7716829943954746E-2</v>
      </c>
      <c r="N7" s="1568">
        <v>2.7203968480989715E-2</v>
      </c>
      <c r="O7" s="1568">
        <v>2.6675807437755994E-2</v>
      </c>
      <c r="P7" s="1568">
        <v>2.6132261981768767E-2</v>
      </c>
      <c r="Q7" s="1568">
        <v>2.562280861791133E-2</v>
      </c>
      <c r="R7" s="1568">
        <v>2.521175672980136E-2</v>
      </c>
      <c r="S7" s="1568">
        <v>2.479013205602798E-2</v>
      </c>
      <c r="T7" s="1568">
        <v>2.4572193400868247E-2</v>
      </c>
      <c r="U7" s="1568">
        <v>2.4227528249281649E-2</v>
      </c>
      <c r="V7" s="1568">
        <v>2.4225011987538014E-2</v>
      </c>
      <c r="W7" s="1568">
        <v>2.4025292109984164E-2</v>
      </c>
      <c r="X7" s="1568">
        <v>2.3650707184345254E-2</v>
      </c>
      <c r="Y7" s="1568">
        <v>2.3319724698934508E-2</v>
      </c>
      <c r="Z7" s="1568">
        <v>2.305314439037387E-2</v>
      </c>
      <c r="AA7" s="1568">
        <v>2.1711570623712317E-2</v>
      </c>
      <c r="AB7" s="1568">
        <v>2.1685702655678263E-2</v>
      </c>
      <c r="AC7" s="1568">
        <v>2.1702637439404704E-2</v>
      </c>
      <c r="AD7" s="1568">
        <v>2.1268210902946727E-2</v>
      </c>
      <c r="AE7" s="1568">
        <v>2.0235775037709125E-2</v>
      </c>
      <c r="AF7" s="1568">
        <v>2.0251356637531082E-2</v>
      </c>
      <c r="AG7" s="1568">
        <v>1.9855378595141637E-2</v>
      </c>
      <c r="AH7" s="1568">
        <v>1.9701140960770136E-2</v>
      </c>
      <c r="AI7" s="1568">
        <v>1.9773882991910074E-2</v>
      </c>
      <c r="AJ7" s="1568">
        <v>1.8844785975133282E-2</v>
      </c>
      <c r="AK7" s="1568">
        <v>1.8947932186046623E-2</v>
      </c>
      <c r="AL7" s="1568">
        <v>1.8813891459908083E-2</v>
      </c>
      <c r="AM7" s="1568">
        <v>1.8902164941580368E-2</v>
      </c>
      <c r="AN7" s="1568">
        <v>1.9005121428763205E-2</v>
      </c>
      <c r="AO7" s="1568">
        <v>1.8905643942962902E-2</v>
      </c>
      <c r="AP7" s="1568">
        <v>1.9008893212641542E-2</v>
      </c>
      <c r="AQ7" s="1568">
        <v>1.911985284421247E-2</v>
      </c>
      <c r="AR7" s="1568">
        <v>1.9228325715560102E-2</v>
      </c>
      <c r="AS7" s="1568">
        <v>1.9338261699046067E-2</v>
      </c>
      <c r="AT7" s="1568">
        <v>1.9443925422195196E-2</v>
      </c>
      <c r="AU7" s="1568">
        <v>1.9543313534244655E-2</v>
      </c>
      <c r="AV7" s="1568">
        <v>1.9638741543098748E-2</v>
      </c>
      <c r="AW7" s="1568">
        <v>1.9733778429606552E-2</v>
      </c>
      <c r="AX7" s="1568">
        <v>1.982793924889048E-2</v>
      </c>
      <c r="AY7" s="1568">
        <v>1.9915463708608527E-2</v>
      </c>
      <c r="AZ7" s="1568">
        <v>1.9997756796008126E-2</v>
      </c>
      <c r="BA7" s="1568">
        <v>2.0076687365675916E-2</v>
      </c>
      <c r="BB7" s="1568">
        <v>2.0055817087408778E-2</v>
      </c>
      <c r="BC7" s="1568">
        <v>2.0219077963347321E-2</v>
      </c>
      <c r="BD7" s="1568">
        <v>2.0284757318407287E-2</v>
      </c>
      <c r="BE7" s="1568">
        <v>2.0543046254908548E-2</v>
      </c>
      <c r="BF7" s="1568">
        <v>2.0610622195760486E-2</v>
      </c>
      <c r="BG7" s="1568">
        <v>2.0678763779482967E-2</v>
      </c>
      <c r="BH7" s="1568">
        <v>2.0748110861215308E-2</v>
      </c>
      <c r="BI7" s="1568">
        <v>2.0815065035450164E-2</v>
      </c>
      <c r="BJ7" s="1568">
        <v>2.0882386530735486E-2</v>
      </c>
      <c r="BK7" s="1569">
        <v>2.0950875307544248E-2</v>
      </c>
    </row>
    <row r="8" spans="1:74" s="1558" customFormat="1" ht="15.75" thickBot="1">
      <c r="B8" s="1570">
        <v>0.01</v>
      </c>
      <c r="C8" s="1571">
        <v>3.6943054516167306E-2</v>
      </c>
      <c r="D8" s="1572">
        <v>3.5962794736939419E-2</v>
      </c>
      <c r="E8" s="1572">
        <v>3.4816172718430849E-2</v>
      </c>
      <c r="F8" s="1572">
        <v>3.371204327172328E-2</v>
      </c>
      <c r="G8" s="1572">
        <v>3.2664693131854161E-2</v>
      </c>
      <c r="H8" s="1572">
        <v>3.1666748364285624E-2</v>
      </c>
      <c r="I8" s="1572">
        <v>3.071332964796647E-2</v>
      </c>
      <c r="J8" s="1572">
        <v>2.9812633442418912E-2</v>
      </c>
      <c r="K8" s="1572">
        <v>2.8901863452547305E-2</v>
      </c>
      <c r="L8" s="1572">
        <v>2.8300754232100767E-2</v>
      </c>
      <c r="M8" s="1572">
        <v>2.7680170057831299E-2</v>
      </c>
      <c r="N8" s="1572">
        <v>2.7159047492221644E-2</v>
      </c>
      <c r="O8" s="1572">
        <v>2.6621471815209796E-2</v>
      </c>
      <c r="P8" s="1572">
        <v>2.6067477939902828E-2</v>
      </c>
      <c r="Q8" s="1572">
        <v>2.5546079581302283E-2</v>
      </c>
      <c r="R8" s="1572">
        <v>2.5122350457038589E-2</v>
      </c>
      <c r="S8" s="1572">
        <v>2.468670899712011E-2</v>
      </c>
      <c r="T8" s="1572">
        <v>2.4454065879554232E-2</v>
      </c>
      <c r="U8" s="1572">
        <v>2.4093164586114213E-2</v>
      </c>
      <c r="V8" s="1572">
        <v>2.4075410279066567E-2</v>
      </c>
      <c r="W8" s="1572">
        <v>2.3858375268438037E-2</v>
      </c>
      <c r="X8" s="1572">
        <v>2.3463397391912499E-2</v>
      </c>
      <c r="Y8" s="1572">
        <v>2.3110756286186751E-2</v>
      </c>
      <c r="Z8" s="1572">
        <v>2.2820438608435412E-2</v>
      </c>
      <c r="AA8" s="1572">
        <v>2.1446714333419381E-2</v>
      </c>
      <c r="AB8" s="1572">
        <v>2.1397831659960564E-2</v>
      </c>
      <c r="AC8" s="1572">
        <v>2.1390821558008088E-2</v>
      </c>
      <c r="AD8" s="1572">
        <v>2.0921092799768504E-2</v>
      </c>
      <c r="AE8" s="1572">
        <v>1.9852024425338621E-2</v>
      </c>
      <c r="AF8" s="1572">
        <v>1.9840220888336813E-2</v>
      </c>
      <c r="AG8" s="1572">
        <v>1.9415357626897167E-2</v>
      </c>
      <c r="AH8" s="1572">
        <v>1.9233581014540313E-2</v>
      </c>
      <c r="AI8" s="1572">
        <v>1.9278648686797295E-2</v>
      </c>
      <c r="AJ8" s="1572">
        <v>1.828990005138853E-2</v>
      </c>
      <c r="AK8" s="1572">
        <v>1.8362837650863773E-2</v>
      </c>
      <c r="AL8" s="1572">
        <v>1.8200909930335074E-2</v>
      </c>
      <c r="AM8" s="1572">
        <v>1.8259361116245376E-2</v>
      </c>
      <c r="AN8" s="1572">
        <v>1.8332486920524138E-2</v>
      </c>
      <c r="AO8" s="1572">
        <v>1.8206180774184455E-2</v>
      </c>
      <c r="AP8" s="1572">
        <v>1.8279265478650997E-2</v>
      </c>
      <c r="AQ8" s="1572">
        <v>1.8359909063113244E-2</v>
      </c>
      <c r="AR8" s="1572">
        <v>1.8437759578154633E-2</v>
      </c>
      <c r="AS8" s="1572">
        <v>1.8516979998257854E-2</v>
      </c>
      <c r="AT8" s="1572">
        <v>1.8591734719391573E-2</v>
      </c>
      <c r="AU8" s="1572">
        <v>1.8660113141986789E-2</v>
      </c>
      <c r="AV8" s="1572">
        <v>1.8724650490423489E-2</v>
      </c>
      <c r="AW8" s="1572">
        <v>1.8789241225378062E-2</v>
      </c>
      <c r="AX8" s="1572">
        <v>1.8853525869859888E-2</v>
      </c>
      <c r="AY8" s="1572">
        <v>1.891193488766052E-2</v>
      </c>
      <c r="AZ8" s="1572">
        <v>1.8966173273790909E-2</v>
      </c>
      <c r="BA8" s="1572">
        <v>1.9018281525393643E-2</v>
      </c>
      <c r="BB8" s="1572">
        <v>1.897214588260776E-2</v>
      </c>
      <c r="BC8" s="1572">
        <v>1.9111439117624363E-2</v>
      </c>
      <c r="BD8" s="1572">
        <v>1.9155015335709846E-2</v>
      </c>
      <c r="BE8" s="1572">
        <v>1.9386616896305942E-2</v>
      </c>
      <c r="BF8" s="1572">
        <v>1.9435990936490732E-2</v>
      </c>
      <c r="BG8" s="1572">
        <v>1.9487961111876784E-2</v>
      </c>
      <c r="BH8" s="1572">
        <v>1.9543019287635133E-2</v>
      </c>
      <c r="BI8" s="1572">
        <v>1.9597492060187349E-2</v>
      </c>
      <c r="BJ8" s="1572">
        <v>1.9654163949595516E-2</v>
      </c>
      <c r="BK8" s="1573">
        <v>1.9713799973015922E-2</v>
      </c>
    </row>
    <row r="9" spans="1:74" s="1558" customFormat="1">
      <c r="C9" s="1574"/>
      <c r="D9" s="1574"/>
      <c r="E9" s="1574"/>
      <c r="F9" s="1574"/>
      <c r="G9" s="1574"/>
      <c r="H9" s="1574"/>
      <c r="I9" s="1574"/>
      <c r="J9" s="1574"/>
      <c r="K9" s="1574"/>
      <c r="L9" s="1574"/>
      <c r="M9" s="1574"/>
      <c r="N9" s="1574"/>
      <c r="O9" s="1574"/>
      <c r="P9" s="1574"/>
      <c r="Q9" s="1574"/>
      <c r="R9" s="1574"/>
      <c r="S9" s="1574"/>
      <c r="T9" s="1574"/>
      <c r="U9" s="1574"/>
      <c r="V9" s="1574"/>
      <c r="W9" s="1574"/>
      <c r="X9" s="1574"/>
      <c r="Y9" s="1574"/>
      <c r="Z9" s="1574"/>
      <c r="AA9" s="1574"/>
      <c r="AB9" s="1574"/>
      <c r="AC9" s="1574"/>
      <c r="AD9" s="1574"/>
      <c r="AE9" s="1574"/>
      <c r="AF9" s="1574"/>
      <c r="AG9" s="1574"/>
      <c r="AH9" s="1574"/>
      <c r="AI9" s="1574"/>
      <c r="AJ9" s="1574"/>
      <c r="AK9" s="1574"/>
      <c r="AL9" s="1574"/>
      <c r="AM9" s="1574"/>
      <c r="AN9" s="1574"/>
      <c r="AO9" s="1574"/>
      <c r="AP9" s="1574"/>
      <c r="AQ9" s="1574"/>
      <c r="AR9" s="1574"/>
      <c r="AS9" s="1574"/>
      <c r="AT9" s="1574"/>
      <c r="AU9" s="1574"/>
      <c r="AV9" s="1574"/>
      <c r="AW9" s="1574"/>
      <c r="AX9" s="1574"/>
      <c r="AY9" s="1574"/>
      <c r="AZ9" s="1574"/>
      <c r="BA9" s="1574"/>
    </row>
    <row r="10" spans="1:74" s="1553" customFormat="1">
      <c r="B10" s="1575"/>
    </row>
    <row r="11" spans="1:74" s="1553" customFormat="1">
      <c r="B11" s="1575"/>
    </row>
    <row r="12" spans="1:74" s="1553" customFormat="1">
      <c r="B12" s="1575"/>
      <c r="C12" s="1554"/>
      <c r="D12" s="1554"/>
      <c r="E12" s="1554"/>
      <c r="F12" s="1554"/>
      <c r="G12" s="1554"/>
      <c r="H12" s="1554"/>
      <c r="I12" s="1554"/>
      <c r="J12" s="1554"/>
      <c r="K12" s="1554"/>
      <c r="L12" s="1554"/>
      <c r="M12" s="1554"/>
      <c r="N12" s="1554"/>
      <c r="O12" s="1554"/>
      <c r="P12" s="1554"/>
      <c r="Q12" s="1554"/>
      <c r="R12" s="1554"/>
      <c r="S12" s="1554"/>
      <c r="T12" s="1554"/>
      <c r="U12" s="1554"/>
      <c r="V12" s="1554"/>
      <c r="W12" s="1554"/>
      <c r="X12" s="1554"/>
      <c r="Y12" s="1554"/>
      <c r="Z12" s="1554"/>
      <c r="AA12" s="1554"/>
      <c r="AB12" s="1554"/>
      <c r="AC12" s="1554"/>
      <c r="AD12" s="1554"/>
      <c r="AE12" s="1554"/>
      <c r="AF12" s="1554"/>
      <c r="AG12" s="1554"/>
      <c r="AH12" s="1554"/>
      <c r="AI12" s="1554"/>
      <c r="AJ12" s="1554"/>
      <c r="AK12" s="1554"/>
      <c r="AL12" s="1554"/>
      <c r="AM12" s="1554"/>
      <c r="AN12" s="1554"/>
      <c r="AO12" s="1554"/>
      <c r="AP12" s="1554"/>
      <c r="AQ12" s="1554"/>
      <c r="AR12" s="1554"/>
      <c r="AS12" s="1554"/>
      <c r="AT12" s="1554"/>
      <c r="AU12" s="1554"/>
      <c r="AV12" s="1554"/>
      <c r="AW12" s="1554"/>
      <c r="AX12" s="1554"/>
      <c r="AY12" s="1554"/>
      <c r="AZ12" s="1554"/>
      <c r="BA12" s="1554"/>
    </row>
    <row r="13" spans="1:74" s="1553" customFormat="1">
      <c r="B13" s="1575"/>
      <c r="C13" s="1554"/>
      <c r="D13" s="1554"/>
      <c r="E13" s="1554"/>
      <c r="F13" s="1554"/>
      <c r="G13" s="1554"/>
      <c r="H13" s="1554"/>
      <c r="I13" s="1554"/>
      <c r="J13" s="1554"/>
      <c r="K13" s="1554"/>
      <c r="L13" s="1554"/>
      <c r="M13" s="1554"/>
      <c r="N13" s="1554"/>
      <c r="O13" s="1554"/>
      <c r="P13" s="1554"/>
      <c r="Q13" s="1554"/>
      <c r="R13" s="1554"/>
      <c r="S13" s="1554"/>
      <c r="T13" s="1554"/>
      <c r="U13" s="1554"/>
      <c r="V13" s="1554"/>
      <c r="W13" s="1554"/>
      <c r="X13" s="1554"/>
      <c r="Y13" s="1554"/>
      <c r="Z13" s="1554"/>
      <c r="AA13" s="1554"/>
      <c r="AB13" s="1554"/>
      <c r="AC13" s="1554"/>
      <c r="AD13" s="1554"/>
      <c r="AE13" s="1554"/>
      <c r="AF13" s="1554"/>
      <c r="AG13" s="1554"/>
      <c r="AH13" s="1554"/>
      <c r="AI13" s="1554"/>
      <c r="AJ13" s="1554"/>
      <c r="AK13" s="1554"/>
      <c r="AL13" s="1554"/>
      <c r="AM13" s="1554"/>
      <c r="AN13" s="1554"/>
      <c r="AO13" s="1554"/>
      <c r="AP13" s="1554"/>
      <c r="AQ13" s="1554"/>
      <c r="AR13" s="1554"/>
      <c r="AS13" s="1554"/>
      <c r="AT13" s="1554"/>
      <c r="AU13" s="1554"/>
      <c r="AV13" s="1554"/>
      <c r="AW13" s="1554"/>
      <c r="AX13" s="1554"/>
      <c r="AY13" s="1554"/>
      <c r="AZ13" s="1554"/>
      <c r="BA13" s="1554"/>
    </row>
    <row r="14" spans="1:74" s="1553" customFormat="1">
      <c r="C14" s="1554"/>
      <c r="D14" s="1791" t="s">
        <v>615</v>
      </c>
      <c r="E14" s="1791"/>
      <c r="F14" s="1791"/>
      <c r="G14" s="1791"/>
      <c r="H14" s="1791"/>
      <c r="I14" s="1791"/>
      <c r="J14" s="1554"/>
      <c r="K14" s="1576"/>
      <c r="L14" s="1576"/>
      <c r="M14" s="1576"/>
      <c r="N14" s="1576"/>
      <c r="O14" s="1576"/>
      <c r="P14" s="1576"/>
      <c r="Q14" s="1554"/>
      <c r="R14" s="1554"/>
      <c r="S14" s="1554"/>
      <c r="T14" s="1554"/>
      <c r="U14" s="1554"/>
      <c r="V14" s="1554"/>
      <c r="W14" s="1554"/>
      <c r="X14" s="1554"/>
      <c r="Y14" s="1554"/>
      <c r="Z14" s="1554"/>
      <c r="AA14" s="1554"/>
      <c r="AB14" s="1554"/>
      <c r="AC14" s="1554"/>
      <c r="AD14" s="1554"/>
      <c r="AE14" s="1554"/>
      <c r="AF14" s="1554"/>
      <c r="AG14" s="1554"/>
      <c r="AH14" s="1554"/>
      <c r="AI14" s="1554"/>
      <c r="AJ14" s="1554"/>
      <c r="AK14" s="1554"/>
      <c r="AL14" s="1554"/>
      <c r="AM14" s="1554"/>
      <c r="AN14" s="1554"/>
      <c r="AO14" s="1554"/>
      <c r="AP14" s="1554"/>
      <c r="AQ14" s="1554"/>
      <c r="AR14" s="1554"/>
      <c r="AS14" s="1554"/>
      <c r="AT14" s="1554"/>
      <c r="AU14" s="1554"/>
    </row>
    <row r="15" spans="1:74" s="1553" customFormat="1" ht="15" customHeight="1">
      <c r="C15" s="1554"/>
      <c r="D15" s="1791"/>
      <c r="E15" s="1791"/>
      <c r="F15" s="1791"/>
      <c r="G15" s="1791"/>
      <c r="H15" s="1791"/>
      <c r="I15" s="1791"/>
      <c r="J15" s="1554"/>
      <c r="K15" s="1576"/>
      <c r="L15" s="1576"/>
      <c r="M15" s="1576"/>
      <c r="N15" s="1576"/>
      <c r="O15" s="1576"/>
      <c r="P15" s="1576"/>
      <c r="Q15" s="1554"/>
      <c r="R15" s="1554"/>
      <c r="S15" s="1577"/>
      <c r="T15" s="1577"/>
      <c r="U15" s="1577"/>
      <c r="V15" s="1577"/>
      <c r="W15" s="1577"/>
      <c r="X15" s="1577"/>
      <c r="Y15" s="1577"/>
      <c r="Z15" s="1577"/>
      <c r="AA15" s="1577"/>
      <c r="AB15" s="1577"/>
      <c r="AC15" s="1577"/>
      <c r="AD15" s="1577"/>
      <c r="AE15" s="1577"/>
      <c r="AF15" s="1577"/>
      <c r="AG15" s="1577"/>
      <c r="AH15" s="1577"/>
      <c r="AI15" s="1577"/>
      <c r="AJ15" s="1577"/>
      <c r="AK15" s="1577"/>
      <c r="AL15" s="1577"/>
      <c r="AM15" s="1577"/>
      <c r="AN15" s="1577"/>
      <c r="AO15" s="1577"/>
      <c r="AP15" s="1577"/>
      <c r="AQ15" s="1577"/>
      <c r="AR15" s="1577"/>
      <c r="AS15" s="1577"/>
      <c r="AT15" s="1577"/>
      <c r="AU15" s="1577"/>
      <c r="AV15" s="1577"/>
      <c r="AW15" s="1577"/>
      <c r="AX15" s="1577"/>
      <c r="AY15" s="1577"/>
      <c r="AZ15" s="1577"/>
      <c r="BA15" s="1577"/>
      <c r="BB15" s="1577"/>
      <c r="BC15" s="1577"/>
      <c r="BD15" s="1577"/>
      <c r="BE15" s="1577"/>
      <c r="BF15" s="1577"/>
      <c r="BG15" s="1577"/>
      <c r="BH15" s="1577"/>
      <c r="BI15" s="1577"/>
      <c r="BJ15" s="1577"/>
      <c r="BK15" s="1577"/>
      <c r="BL15" s="1577"/>
      <c r="BM15" s="1577"/>
      <c r="BN15" s="1577"/>
      <c r="BO15" s="1577"/>
      <c r="BP15" s="1577"/>
      <c r="BQ15" s="1577"/>
      <c r="BR15" s="1577"/>
      <c r="BS15" s="1577"/>
      <c r="BT15" s="1577"/>
      <c r="BU15" s="1577"/>
      <c r="BV15" s="1577"/>
    </row>
    <row r="16" spans="1:74" s="1553" customFormat="1" ht="7.5" customHeight="1">
      <c r="C16" s="1554"/>
      <c r="D16" s="1791"/>
      <c r="E16" s="1791"/>
      <c r="F16" s="1791"/>
      <c r="G16" s="1791"/>
      <c r="H16" s="1791"/>
      <c r="I16" s="1791"/>
      <c r="J16" s="1554"/>
      <c r="K16" s="1576"/>
      <c r="L16" s="1576"/>
      <c r="M16" s="1576"/>
      <c r="N16" s="1576"/>
      <c r="O16" s="1576"/>
      <c r="P16" s="1576"/>
      <c r="Q16" s="1554"/>
      <c r="R16" s="1554"/>
      <c r="S16" s="1577"/>
      <c r="T16" s="1577"/>
      <c r="U16" s="1577"/>
      <c r="V16" s="1577"/>
      <c r="W16" s="1577"/>
      <c r="X16" s="1577"/>
      <c r="Y16" s="1577"/>
      <c r="Z16" s="1577"/>
      <c r="AA16" s="1577"/>
      <c r="AB16" s="1577"/>
      <c r="AC16" s="1577"/>
      <c r="AD16" s="1577"/>
      <c r="AE16" s="1577"/>
      <c r="AF16" s="1577"/>
      <c r="AG16" s="1577"/>
      <c r="AH16" s="1577"/>
      <c r="AI16" s="1577"/>
      <c r="AJ16" s="1577"/>
      <c r="AK16" s="1577"/>
      <c r="AL16" s="1577"/>
      <c r="AM16" s="1577"/>
      <c r="AN16" s="1577"/>
      <c r="AO16" s="1577"/>
      <c r="AP16" s="1577"/>
      <c r="AQ16" s="1577"/>
      <c r="AR16" s="1577"/>
      <c r="AS16" s="1577"/>
      <c r="AT16" s="1577"/>
      <c r="AU16" s="1577"/>
      <c r="AV16" s="1577"/>
      <c r="AW16" s="1577"/>
      <c r="AX16" s="1577"/>
      <c r="AY16" s="1577"/>
      <c r="AZ16" s="1577"/>
      <c r="BA16" s="1577"/>
      <c r="BB16" s="1577"/>
      <c r="BC16" s="1577"/>
      <c r="BD16" s="1577"/>
      <c r="BE16" s="1577"/>
      <c r="BF16" s="1577"/>
      <c r="BG16" s="1577"/>
      <c r="BH16" s="1577"/>
      <c r="BI16" s="1577"/>
      <c r="BJ16" s="1577"/>
      <c r="BK16" s="1577"/>
      <c r="BL16" s="1577"/>
      <c r="BM16" s="1577"/>
      <c r="BN16" s="1577"/>
      <c r="BO16" s="1577"/>
      <c r="BP16" s="1577"/>
      <c r="BQ16" s="1577"/>
      <c r="BR16" s="1577"/>
      <c r="BS16" s="1577"/>
      <c r="BT16" s="1577"/>
      <c r="BU16" s="1577"/>
      <c r="BV16" s="1577"/>
    </row>
    <row r="17" spans="3:74" s="1553" customFormat="1" ht="9.75" customHeight="1">
      <c r="C17" s="1554"/>
      <c r="D17" s="1791"/>
      <c r="E17" s="1791"/>
      <c r="F17" s="1791"/>
      <c r="G17" s="1791"/>
      <c r="H17" s="1791"/>
      <c r="I17" s="1791"/>
      <c r="J17" s="1554"/>
      <c r="K17" s="1576"/>
      <c r="L17" s="1576"/>
      <c r="M17" s="1576"/>
      <c r="N17" s="1576"/>
      <c r="O17" s="1576"/>
      <c r="P17" s="1576"/>
      <c r="Q17" s="1554"/>
      <c r="R17" s="1554"/>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c r="AN17" s="1577"/>
      <c r="AO17" s="1577"/>
      <c r="AP17" s="1577"/>
      <c r="AQ17" s="1577"/>
      <c r="AR17" s="1577"/>
      <c r="AS17" s="1577"/>
      <c r="AT17" s="1577"/>
      <c r="AU17" s="1577"/>
      <c r="AV17" s="1577"/>
      <c r="AW17" s="1577"/>
      <c r="AX17" s="1577"/>
      <c r="AY17" s="1577"/>
      <c r="AZ17" s="1577"/>
      <c r="BA17" s="1577"/>
      <c r="BB17" s="1577"/>
      <c r="BC17" s="1577"/>
      <c r="BD17" s="1577"/>
      <c r="BE17" s="1577"/>
      <c r="BF17" s="1577"/>
      <c r="BG17" s="1577"/>
      <c r="BH17" s="1577"/>
      <c r="BI17" s="1577"/>
      <c r="BJ17" s="1577"/>
      <c r="BK17" s="1577"/>
      <c r="BL17" s="1577"/>
      <c r="BM17" s="1577"/>
      <c r="BN17" s="1577"/>
      <c r="BO17" s="1577"/>
      <c r="BP17" s="1577"/>
      <c r="BQ17" s="1577"/>
      <c r="BR17" s="1577"/>
      <c r="BS17" s="1577"/>
      <c r="BT17" s="1577"/>
      <c r="BU17" s="1577"/>
      <c r="BV17" s="1577"/>
    </row>
    <row r="18" spans="3:74" s="1553" customFormat="1">
      <c r="C18" s="1554"/>
      <c r="D18" s="1554"/>
      <c r="E18" s="1554"/>
      <c r="F18" s="1554"/>
      <c r="G18" s="1554"/>
      <c r="H18" s="1554"/>
      <c r="I18" s="1554"/>
      <c r="J18" s="1554"/>
      <c r="K18" s="1554"/>
      <c r="L18" s="1554"/>
      <c r="M18" s="1554"/>
      <c r="N18" s="1554"/>
      <c r="O18" s="1554"/>
      <c r="P18" s="1554"/>
      <c r="Q18" s="1554"/>
      <c r="R18" s="1554"/>
      <c r="S18" s="1554"/>
      <c r="T18" s="1554"/>
      <c r="U18" s="1554"/>
      <c r="V18" s="1554"/>
      <c r="W18" s="1554"/>
      <c r="X18" s="1554"/>
      <c r="Y18" s="1554"/>
      <c r="Z18" s="1554"/>
      <c r="AA18" s="1554"/>
      <c r="AB18" s="1554"/>
      <c r="AC18" s="1554"/>
      <c r="AD18" s="1554"/>
      <c r="AE18" s="1554"/>
      <c r="AF18" s="1554"/>
      <c r="AG18" s="1554"/>
      <c r="AH18" s="1554"/>
      <c r="AI18" s="1554"/>
      <c r="AJ18" s="1554"/>
      <c r="AK18" s="1554"/>
      <c r="AL18" s="1554"/>
      <c r="AM18" s="1554"/>
      <c r="AN18" s="1554"/>
      <c r="AO18" s="1554"/>
      <c r="AP18" s="1554"/>
      <c r="AQ18" s="1554"/>
      <c r="AR18" s="1554"/>
      <c r="AS18" s="1554"/>
      <c r="AT18" s="1554"/>
      <c r="AU18" s="1554"/>
      <c r="AV18" s="1554"/>
      <c r="AW18" s="1554"/>
      <c r="AX18" s="1554"/>
      <c r="AY18" s="1554"/>
      <c r="AZ18" s="1554"/>
      <c r="BA18" s="1554"/>
      <c r="BB18" s="1554"/>
      <c r="BC18" s="1554"/>
      <c r="BD18" s="1554"/>
      <c r="BE18" s="1554"/>
      <c r="BF18" s="1554"/>
      <c r="BG18" s="1554"/>
      <c r="BH18" s="1554"/>
      <c r="BI18" s="1554"/>
      <c r="BJ18" s="1554"/>
      <c r="BK18" s="1554"/>
      <c r="BL18" s="1554"/>
      <c r="BM18" s="1554"/>
      <c r="BN18" s="1554"/>
      <c r="BO18" s="1554"/>
      <c r="BP18" s="1554"/>
      <c r="BQ18" s="1577"/>
      <c r="BR18" s="1577"/>
      <c r="BS18" s="1577"/>
      <c r="BT18" s="1577"/>
      <c r="BU18" s="1577"/>
      <c r="BV18" s="1577"/>
    </row>
    <row r="19" spans="3:74" s="1553" customFormat="1">
      <c r="C19" s="1554"/>
      <c r="D19" s="1554"/>
      <c r="E19" s="1554"/>
      <c r="F19" s="1554"/>
      <c r="G19" s="1554"/>
      <c r="H19" s="1554"/>
      <c r="I19" s="1554"/>
      <c r="J19" s="1554"/>
      <c r="K19" s="1554"/>
      <c r="L19" s="1554"/>
      <c r="M19" s="1554"/>
      <c r="N19" s="1554"/>
      <c r="O19" s="1554"/>
      <c r="P19" s="1554"/>
      <c r="Q19" s="1554"/>
      <c r="R19" s="1554"/>
      <c r="S19" s="1554"/>
      <c r="T19" s="1554"/>
      <c r="U19" s="1554"/>
      <c r="V19" s="1554"/>
      <c r="W19" s="1554"/>
      <c r="X19" s="1554"/>
      <c r="Y19" s="1554"/>
      <c r="Z19" s="1554"/>
      <c r="AA19" s="1554"/>
      <c r="AB19" s="1554"/>
      <c r="AC19" s="1554"/>
      <c r="AD19" s="1554"/>
      <c r="AE19" s="1554"/>
      <c r="AF19" s="1554"/>
      <c r="AG19" s="1554"/>
      <c r="AH19" s="1554"/>
      <c r="AI19" s="1554"/>
      <c r="AJ19" s="1554"/>
      <c r="AK19" s="1554"/>
      <c r="AL19" s="1554"/>
      <c r="AM19" s="1554"/>
      <c r="AN19" s="1554"/>
      <c r="AO19" s="1554"/>
      <c r="AP19" s="1554"/>
      <c r="AQ19" s="1554"/>
      <c r="AR19" s="1554"/>
      <c r="AS19" s="1554"/>
      <c r="AT19" s="1554"/>
      <c r="AU19" s="1554"/>
      <c r="AV19" s="1554"/>
      <c r="AW19" s="1554"/>
      <c r="AX19" s="1554"/>
      <c r="AY19" s="1554"/>
      <c r="AZ19" s="1554"/>
      <c r="BA19" s="1554"/>
      <c r="BB19" s="1554"/>
      <c r="BC19" s="1554"/>
      <c r="BD19" s="1554"/>
      <c r="BE19" s="1554"/>
      <c r="BF19" s="1554"/>
      <c r="BG19" s="1554"/>
      <c r="BH19" s="1554"/>
      <c r="BI19" s="1554"/>
      <c r="BJ19" s="1554"/>
      <c r="BK19" s="1554"/>
      <c r="BL19" s="1554"/>
      <c r="BM19" s="1554"/>
      <c r="BN19" s="1554"/>
      <c r="BO19" s="1554"/>
      <c r="BP19" s="1554"/>
      <c r="BQ19" s="1577"/>
      <c r="BR19" s="1577"/>
      <c r="BS19" s="1577"/>
      <c r="BT19" s="1577"/>
      <c r="BU19" s="1577"/>
      <c r="BV19" s="1577"/>
    </row>
    <row r="20" spans="3:74" s="1553" customFormat="1">
      <c r="C20" s="1554"/>
      <c r="D20" s="1554"/>
      <c r="E20" s="1554"/>
      <c r="F20" s="1554"/>
      <c r="G20" s="1554"/>
      <c r="H20" s="1554"/>
      <c r="I20" s="1554"/>
      <c r="J20" s="1554"/>
      <c r="K20" s="1554"/>
      <c r="L20" s="1554"/>
      <c r="M20" s="1554"/>
      <c r="N20" s="1554"/>
      <c r="O20" s="1554"/>
      <c r="P20" s="1554"/>
      <c r="Q20" s="1554"/>
      <c r="R20" s="1554"/>
      <c r="S20" s="1554"/>
      <c r="T20" s="1554"/>
      <c r="U20" s="1554"/>
      <c r="V20" s="1554"/>
      <c r="W20" s="1554"/>
      <c r="X20" s="1554"/>
      <c r="Y20" s="1554"/>
      <c r="Z20" s="1554"/>
      <c r="AA20" s="1554"/>
      <c r="AB20" s="1554"/>
      <c r="AC20" s="1554"/>
      <c r="AD20" s="1554"/>
      <c r="AE20" s="1554"/>
      <c r="AF20" s="1554"/>
      <c r="AG20" s="1554"/>
      <c r="AH20" s="1554"/>
      <c r="AI20" s="1554"/>
      <c r="AJ20" s="1554"/>
      <c r="AK20" s="1554"/>
      <c r="AL20" s="1554"/>
      <c r="AM20" s="1554"/>
      <c r="AN20" s="1554"/>
      <c r="AO20" s="1554"/>
      <c r="AP20" s="1554"/>
      <c r="AQ20" s="1554"/>
      <c r="AR20" s="1554"/>
      <c r="AS20" s="1554"/>
      <c r="AT20" s="1554"/>
      <c r="AU20" s="1554"/>
      <c r="AV20" s="1554"/>
      <c r="AW20" s="1554"/>
      <c r="AX20" s="1554"/>
      <c r="AY20" s="1554"/>
      <c r="AZ20" s="1554"/>
      <c r="BA20" s="1554"/>
      <c r="BB20" s="1554"/>
      <c r="BC20" s="1554"/>
      <c r="BD20" s="1554"/>
      <c r="BE20" s="1554"/>
      <c r="BF20" s="1554"/>
      <c r="BG20" s="1554"/>
      <c r="BH20" s="1554"/>
      <c r="BI20" s="1554"/>
      <c r="BJ20" s="1554"/>
      <c r="BK20" s="1554"/>
      <c r="BL20" s="1554"/>
      <c r="BM20" s="1554"/>
      <c r="BN20" s="1554"/>
      <c r="BO20" s="1554"/>
      <c r="BP20" s="1554"/>
    </row>
    <row r="21" spans="3:74" s="1553" customFormat="1">
      <c r="C21" s="1554"/>
      <c r="D21" s="1554"/>
      <c r="E21" s="1554"/>
      <c r="F21" s="1554"/>
      <c r="G21" s="1554"/>
      <c r="H21" s="1554"/>
      <c r="I21" s="1554"/>
      <c r="J21" s="1554"/>
      <c r="K21" s="1554"/>
      <c r="L21" s="1554"/>
      <c r="M21" s="1554"/>
      <c r="N21" s="1554"/>
      <c r="O21" s="1554"/>
      <c r="P21" s="1554"/>
      <c r="Q21" s="1554"/>
      <c r="R21" s="1554"/>
      <c r="S21" s="1554"/>
      <c r="T21" s="1554"/>
      <c r="U21" s="1554"/>
      <c r="V21" s="1554"/>
      <c r="W21" s="1554"/>
      <c r="X21" s="1554"/>
      <c r="Y21" s="1554"/>
      <c r="Z21" s="1554"/>
      <c r="AA21" s="1554"/>
      <c r="AB21" s="1554"/>
      <c r="AC21" s="1554"/>
      <c r="AD21" s="1554"/>
      <c r="AE21" s="1554"/>
      <c r="AF21" s="1554"/>
      <c r="AG21" s="1554"/>
      <c r="AH21" s="1554"/>
      <c r="AI21" s="1554"/>
      <c r="AJ21" s="1554"/>
      <c r="AK21" s="1554"/>
      <c r="AL21" s="1554"/>
      <c r="AM21" s="1554"/>
      <c r="AN21" s="1554"/>
      <c r="AO21" s="1554"/>
      <c r="AP21" s="1554"/>
      <c r="AQ21" s="1554"/>
      <c r="AR21" s="1554"/>
      <c r="AS21" s="1554"/>
      <c r="AT21" s="1554"/>
      <c r="AU21" s="1554"/>
    </row>
    <row r="22" spans="3:74" s="1553" customFormat="1">
      <c r="C22" s="1554"/>
      <c r="D22" s="1554"/>
      <c r="E22" s="1554"/>
      <c r="F22" s="1554"/>
      <c r="G22" s="1554"/>
      <c r="H22" s="1554"/>
      <c r="I22" s="1554"/>
      <c r="J22" s="1554"/>
      <c r="K22" s="1554"/>
      <c r="L22" s="1554"/>
      <c r="M22" s="1554"/>
      <c r="N22" s="1554"/>
      <c r="O22" s="1554"/>
      <c r="P22" s="1554"/>
      <c r="Q22" s="1554"/>
      <c r="R22" s="1554"/>
      <c r="S22" s="1554"/>
      <c r="T22" s="1554"/>
      <c r="U22" s="1554"/>
      <c r="V22" s="1554"/>
      <c r="W22" s="1554"/>
      <c r="X22" s="1554"/>
      <c r="Y22" s="1554"/>
      <c r="Z22" s="1554"/>
      <c r="AA22" s="1554"/>
      <c r="AB22" s="1554"/>
      <c r="AC22" s="1554"/>
      <c r="AD22" s="1554"/>
      <c r="AE22" s="1554"/>
      <c r="AF22" s="1554"/>
      <c r="AG22" s="1554"/>
      <c r="AH22" s="1554"/>
      <c r="AI22" s="1554"/>
      <c r="AJ22" s="1554"/>
      <c r="AK22" s="1554"/>
      <c r="AL22" s="1554"/>
      <c r="AM22" s="1554"/>
      <c r="AN22" s="1554"/>
      <c r="AO22" s="1554"/>
      <c r="AP22" s="1554"/>
      <c r="AQ22" s="1554"/>
      <c r="AR22" s="1554"/>
      <c r="AS22" s="1554"/>
      <c r="AT22" s="1554"/>
      <c r="AU22" s="1554"/>
      <c r="AV22" s="1554"/>
      <c r="AW22" s="1554"/>
      <c r="AX22" s="1554"/>
      <c r="AY22" s="1554"/>
      <c r="AZ22" s="1554"/>
      <c r="BA22" s="1554"/>
      <c r="BB22" s="1554"/>
      <c r="BC22" s="1554"/>
      <c r="BD22" s="1554"/>
      <c r="BE22" s="1554"/>
      <c r="BF22" s="1554"/>
      <c r="BG22" s="1554"/>
      <c r="BH22" s="1554"/>
      <c r="BI22" s="1554"/>
      <c r="BJ22" s="1554"/>
      <c r="BK22" s="1554"/>
      <c r="BL22" s="1554"/>
      <c r="BM22" s="1554"/>
      <c r="BN22" s="1554"/>
      <c r="BO22" s="1554"/>
      <c r="BP22" s="1554"/>
    </row>
    <row r="23" spans="3:74" s="1553" customFormat="1">
      <c r="C23" s="1554"/>
      <c r="D23" s="1554"/>
      <c r="E23" s="1554"/>
      <c r="F23" s="1554"/>
      <c r="G23" s="1554"/>
      <c r="H23" s="1554"/>
      <c r="I23" s="1554"/>
      <c r="J23" s="1554"/>
      <c r="K23" s="1554"/>
      <c r="L23" s="1554"/>
      <c r="M23" s="1554"/>
      <c r="N23" s="1554"/>
      <c r="O23" s="1554"/>
      <c r="P23" s="1554"/>
      <c r="Q23" s="1554"/>
      <c r="R23" s="1554"/>
      <c r="S23" s="1554"/>
      <c r="T23" s="1554"/>
      <c r="U23" s="1554"/>
      <c r="V23" s="1554"/>
      <c r="W23" s="1554"/>
      <c r="X23" s="1554"/>
      <c r="Y23" s="1554"/>
      <c r="Z23" s="1554"/>
      <c r="AA23" s="1554"/>
      <c r="AB23" s="1554"/>
      <c r="AC23" s="1554"/>
      <c r="AD23" s="1554"/>
      <c r="AE23" s="1554"/>
      <c r="AF23" s="1554"/>
      <c r="AG23" s="1554"/>
      <c r="AH23" s="1554"/>
      <c r="AI23" s="1554"/>
      <c r="AJ23" s="1554"/>
      <c r="AK23" s="1554"/>
      <c r="AL23" s="1554"/>
      <c r="AM23" s="1554"/>
      <c r="AN23" s="1554"/>
      <c r="AO23" s="1554"/>
      <c r="AP23" s="1554"/>
      <c r="AQ23" s="1554"/>
      <c r="AR23" s="1554"/>
      <c r="AS23" s="1554"/>
      <c r="AT23" s="1554"/>
      <c r="AU23" s="1554"/>
    </row>
    <row r="24" spans="3:74" s="1553" customFormat="1">
      <c r="C24" s="1554"/>
      <c r="D24" s="1554"/>
      <c r="E24" s="1554"/>
      <c r="F24" s="1554"/>
      <c r="G24" s="1554"/>
      <c r="H24" s="1554"/>
      <c r="I24" s="1554"/>
      <c r="J24" s="1554"/>
      <c r="K24" s="1554"/>
      <c r="L24" s="1554"/>
      <c r="M24" s="1554"/>
      <c r="N24" s="1554"/>
      <c r="O24" s="1554"/>
      <c r="P24" s="1554"/>
      <c r="Q24" s="1554"/>
      <c r="R24" s="1554"/>
      <c r="S24" s="1554"/>
      <c r="T24" s="1554"/>
      <c r="U24" s="1554"/>
      <c r="V24" s="1554"/>
      <c r="W24" s="1554"/>
      <c r="X24" s="1554"/>
      <c r="Y24" s="1554"/>
      <c r="Z24" s="1554"/>
      <c r="AA24" s="1554"/>
      <c r="AB24" s="1554"/>
      <c r="AC24" s="1554"/>
      <c r="AD24" s="1554"/>
      <c r="AE24" s="1554"/>
      <c r="AF24" s="1554"/>
      <c r="AG24" s="1554"/>
      <c r="AH24" s="1554"/>
      <c r="AI24" s="1554"/>
      <c r="AJ24" s="1554"/>
      <c r="AK24" s="1554"/>
      <c r="AL24" s="1554"/>
      <c r="AM24" s="1554"/>
      <c r="AN24" s="1554"/>
      <c r="AO24" s="1554"/>
      <c r="AP24" s="1554"/>
      <c r="AQ24" s="1554"/>
      <c r="AR24" s="1554"/>
      <c r="AS24" s="1554"/>
      <c r="AT24" s="1554"/>
      <c r="AU24" s="1554"/>
    </row>
    <row r="25" spans="3:74" s="1553" customFormat="1">
      <c r="C25" s="1554"/>
      <c r="D25" s="1554"/>
      <c r="E25" s="1554"/>
      <c r="F25" s="1554"/>
      <c r="G25" s="1554"/>
      <c r="H25" s="1554"/>
      <c r="I25" s="1554"/>
      <c r="J25" s="1554"/>
      <c r="K25" s="1554"/>
      <c r="L25" s="1554"/>
      <c r="M25" s="1554"/>
      <c r="N25" s="1554"/>
      <c r="O25" s="1554"/>
      <c r="P25" s="1554"/>
      <c r="Q25" s="1554"/>
      <c r="R25" s="1554"/>
      <c r="S25" s="1554"/>
      <c r="T25" s="1554"/>
      <c r="U25" s="1554"/>
      <c r="V25" s="1554"/>
      <c r="W25" s="1554"/>
      <c r="X25" s="1554"/>
      <c r="Y25" s="1554"/>
      <c r="Z25" s="1554"/>
      <c r="AA25" s="1554"/>
      <c r="AB25" s="1554"/>
      <c r="AC25" s="1554"/>
      <c r="AD25" s="1554"/>
      <c r="AE25" s="1554"/>
      <c r="AF25" s="1554"/>
      <c r="AG25" s="1554"/>
      <c r="AH25" s="1554"/>
      <c r="AI25" s="1554"/>
      <c r="AJ25" s="1554"/>
      <c r="AK25" s="1554"/>
      <c r="AL25" s="1554"/>
      <c r="AM25" s="1554"/>
      <c r="AN25" s="1554"/>
      <c r="AO25" s="1554"/>
      <c r="AP25" s="1554"/>
      <c r="AQ25" s="1554"/>
      <c r="AR25" s="1554"/>
      <c r="AS25" s="1554"/>
      <c r="AT25" s="1554"/>
      <c r="AU25" s="1554"/>
    </row>
    <row r="26" spans="3:74" s="1553" customFormat="1">
      <c r="C26" s="1554"/>
      <c r="D26" s="1554"/>
      <c r="E26" s="1554"/>
      <c r="F26" s="1554"/>
      <c r="G26" s="1554"/>
      <c r="H26" s="1554"/>
      <c r="I26" s="1554"/>
      <c r="J26" s="1554"/>
      <c r="K26" s="1554"/>
      <c r="L26" s="1554"/>
      <c r="M26" s="1554"/>
      <c r="N26" s="1554"/>
      <c r="O26" s="1554"/>
      <c r="P26" s="1554"/>
      <c r="Q26" s="1554"/>
      <c r="R26" s="1554"/>
      <c r="S26" s="1554"/>
      <c r="T26" s="1554"/>
      <c r="U26" s="1554"/>
      <c r="V26" s="1554"/>
      <c r="W26" s="1554"/>
      <c r="X26" s="1554"/>
      <c r="Y26" s="1554"/>
      <c r="Z26" s="1554"/>
      <c r="AA26" s="1554"/>
      <c r="AB26" s="1554"/>
      <c r="AC26" s="1554"/>
      <c r="AD26" s="1554"/>
      <c r="AE26" s="1554"/>
      <c r="AF26" s="1554"/>
      <c r="AG26" s="1554"/>
      <c r="AH26" s="1554"/>
      <c r="AI26" s="1554"/>
      <c r="AJ26" s="1554"/>
      <c r="AK26" s="1554"/>
      <c r="AL26" s="1554"/>
      <c r="AM26" s="1554"/>
      <c r="AN26" s="1554"/>
      <c r="AO26" s="1554"/>
      <c r="AP26" s="1554"/>
      <c r="AQ26" s="1554"/>
      <c r="AR26" s="1554"/>
      <c r="AS26" s="1554"/>
      <c r="AT26" s="1554"/>
      <c r="AU26" s="1554"/>
    </row>
    <row r="27" spans="3:74" s="1553" customFormat="1">
      <c r="C27" s="1554"/>
      <c r="D27" s="1554"/>
      <c r="E27" s="1554"/>
      <c r="F27" s="1554"/>
      <c r="G27" s="1554"/>
      <c r="H27" s="1554"/>
      <c r="I27" s="1554"/>
      <c r="J27" s="1554"/>
      <c r="K27" s="1554"/>
      <c r="L27" s="1554"/>
      <c r="M27" s="1554"/>
      <c r="N27" s="1554"/>
      <c r="O27" s="1554"/>
      <c r="P27" s="1554"/>
      <c r="Q27" s="1554"/>
      <c r="R27" s="1554"/>
      <c r="S27" s="1554"/>
      <c r="T27" s="1554"/>
      <c r="U27" s="1554"/>
      <c r="V27" s="1554"/>
      <c r="W27" s="1554"/>
      <c r="X27" s="1554"/>
      <c r="Y27" s="1554"/>
      <c r="Z27" s="1554"/>
      <c r="AA27" s="1554"/>
      <c r="AB27" s="1554"/>
      <c r="AC27" s="1554"/>
      <c r="AD27" s="1554"/>
      <c r="AE27" s="1554"/>
      <c r="AF27" s="1554"/>
      <c r="AG27" s="1554"/>
      <c r="AH27" s="1554"/>
      <c r="AI27" s="1554"/>
      <c r="AJ27" s="1554"/>
      <c r="AK27" s="1554"/>
      <c r="AL27" s="1554"/>
      <c r="AM27" s="1554"/>
      <c r="AN27" s="1554"/>
      <c r="AO27" s="1554"/>
      <c r="AP27" s="1554"/>
      <c r="AQ27" s="1554"/>
      <c r="AR27" s="1554"/>
      <c r="AS27" s="1554"/>
      <c r="AT27" s="1554"/>
      <c r="AU27" s="1554"/>
    </row>
    <row r="28" spans="3:74" s="1553" customFormat="1">
      <c r="C28" s="1554"/>
      <c r="D28" s="1554"/>
      <c r="E28" s="1554"/>
      <c r="F28" s="1554"/>
      <c r="G28" s="1554"/>
      <c r="H28" s="1554"/>
      <c r="I28" s="1554"/>
      <c r="J28" s="1554"/>
      <c r="K28" s="1554"/>
      <c r="L28" s="1554"/>
      <c r="M28" s="1554"/>
      <c r="N28" s="1554"/>
      <c r="O28" s="1554"/>
      <c r="P28" s="1554"/>
      <c r="Q28" s="1554"/>
      <c r="R28" s="1554"/>
      <c r="S28" s="1554"/>
      <c r="T28" s="1554"/>
      <c r="U28" s="1554"/>
      <c r="V28" s="1554"/>
      <c r="W28" s="1554"/>
      <c r="X28" s="1554"/>
      <c r="Y28" s="1554"/>
      <c r="Z28" s="1554"/>
      <c r="AA28" s="1554"/>
      <c r="AB28" s="1554"/>
      <c r="AC28" s="1554"/>
      <c r="AD28" s="1554"/>
      <c r="AE28" s="1554"/>
      <c r="AF28" s="1554"/>
      <c r="AG28" s="1554"/>
      <c r="AH28" s="1554"/>
      <c r="AI28" s="1554"/>
      <c r="AJ28" s="1554"/>
      <c r="AK28" s="1554"/>
      <c r="AL28" s="1554"/>
      <c r="AM28" s="1554"/>
      <c r="AN28" s="1554"/>
      <c r="AO28" s="1554"/>
      <c r="AP28" s="1554"/>
      <c r="AQ28" s="1554"/>
      <c r="AR28" s="1554"/>
      <c r="AS28" s="1554"/>
      <c r="AT28" s="1554"/>
      <c r="AU28" s="1554"/>
    </row>
    <row r="29" spans="3:74" s="1553" customFormat="1">
      <c r="C29" s="1554"/>
      <c r="D29" s="1554"/>
      <c r="E29" s="1554"/>
      <c r="F29" s="1554"/>
      <c r="G29" s="1554"/>
      <c r="H29" s="1554"/>
      <c r="I29" s="1554"/>
      <c r="J29" s="1554"/>
      <c r="K29" s="1554"/>
      <c r="L29" s="1554"/>
      <c r="M29" s="1554"/>
      <c r="N29" s="1554"/>
      <c r="O29" s="1554"/>
      <c r="P29" s="1554"/>
      <c r="Q29" s="1554"/>
      <c r="R29" s="1554"/>
      <c r="S29" s="1554"/>
      <c r="T29" s="1554"/>
      <c r="U29" s="1554"/>
      <c r="V29" s="1554"/>
      <c r="W29" s="1554"/>
      <c r="X29" s="1554"/>
      <c r="Y29" s="1554"/>
      <c r="Z29" s="1554"/>
      <c r="AA29" s="1554"/>
      <c r="AB29" s="1554"/>
      <c r="AC29" s="1554"/>
      <c r="AD29" s="1554"/>
      <c r="AE29" s="1554"/>
      <c r="AF29" s="1554"/>
      <c r="AG29" s="1554"/>
      <c r="AH29" s="1554"/>
      <c r="AI29" s="1554"/>
      <c r="AJ29" s="1554"/>
      <c r="AK29" s="1554"/>
      <c r="AL29" s="1554"/>
      <c r="AM29" s="1554"/>
      <c r="AN29" s="1554"/>
      <c r="AO29" s="1554"/>
      <c r="AP29" s="1554"/>
      <c r="AQ29" s="1554"/>
      <c r="AR29" s="1554"/>
      <c r="AS29" s="1554"/>
      <c r="AT29" s="1554"/>
      <c r="AU29" s="1554"/>
      <c r="AV29" s="1554"/>
      <c r="AW29" s="1554"/>
      <c r="AX29" s="1554"/>
      <c r="AY29" s="1554"/>
      <c r="AZ29" s="1554"/>
      <c r="BA29" s="1554"/>
    </row>
    <row r="30" spans="3:74" s="1553" customFormat="1">
      <c r="C30" s="1554"/>
      <c r="D30" s="1554"/>
      <c r="E30" s="1554"/>
      <c r="F30" s="1554"/>
      <c r="G30" s="1554"/>
      <c r="H30" s="1554"/>
      <c r="I30" s="1554"/>
      <c r="J30" s="1554"/>
      <c r="K30" s="1554"/>
      <c r="L30" s="1554"/>
      <c r="M30" s="1554"/>
      <c r="N30" s="1554"/>
      <c r="O30" s="1554"/>
      <c r="P30" s="1554"/>
      <c r="Q30" s="1554"/>
      <c r="R30" s="1554"/>
      <c r="S30" s="1554"/>
      <c r="T30" s="1554"/>
      <c r="U30" s="1554"/>
      <c r="V30" s="1554"/>
      <c r="W30" s="1554"/>
      <c r="X30" s="1554"/>
      <c r="Y30" s="1554"/>
      <c r="Z30" s="1554"/>
      <c r="AA30" s="1554"/>
      <c r="AB30" s="1554"/>
      <c r="AC30" s="1554"/>
      <c r="AD30" s="1554"/>
      <c r="AE30" s="1554"/>
      <c r="AF30" s="1554"/>
      <c r="AG30" s="1554"/>
      <c r="AH30" s="1554"/>
      <c r="AI30" s="1554"/>
      <c r="AJ30" s="1554"/>
      <c r="AK30" s="1554"/>
      <c r="AL30" s="1554"/>
      <c r="AM30" s="1554"/>
      <c r="AN30" s="1554"/>
      <c r="AO30" s="1554"/>
      <c r="AP30" s="1554"/>
      <c r="AQ30" s="1554"/>
      <c r="AR30" s="1554"/>
      <c r="AS30" s="1554"/>
      <c r="AT30" s="1554"/>
      <c r="AU30" s="1554"/>
      <c r="AV30" s="1554"/>
      <c r="AW30" s="1554"/>
      <c r="AX30" s="1554"/>
      <c r="AY30" s="1554"/>
      <c r="AZ30" s="1554"/>
      <c r="BA30" s="1554"/>
    </row>
    <row r="31" spans="3:74" s="1553" customFormat="1">
      <c r="C31" s="1554"/>
      <c r="D31" s="1554"/>
      <c r="E31" s="1554"/>
      <c r="F31" s="1554"/>
      <c r="G31" s="1554"/>
      <c r="H31" s="1554"/>
      <c r="I31" s="1554"/>
      <c r="J31" s="1554"/>
      <c r="K31" s="1554"/>
      <c r="L31" s="1554"/>
      <c r="M31" s="1554"/>
      <c r="N31" s="1554"/>
      <c r="O31" s="1554"/>
      <c r="P31" s="1554"/>
      <c r="Q31" s="1554"/>
      <c r="R31" s="1554"/>
      <c r="S31" s="1554"/>
      <c r="T31" s="1554"/>
      <c r="U31" s="1554"/>
      <c r="V31" s="1554"/>
      <c r="W31" s="1554"/>
      <c r="X31" s="1554"/>
      <c r="Y31" s="1554"/>
      <c r="Z31" s="1554"/>
      <c r="AA31" s="1554"/>
      <c r="AB31" s="1554"/>
      <c r="AC31" s="1554"/>
      <c r="AD31" s="1554"/>
      <c r="AE31" s="1554"/>
      <c r="AF31" s="1554"/>
      <c r="AG31" s="1554"/>
      <c r="AH31" s="1554"/>
      <c r="AI31" s="1554"/>
      <c r="AJ31" s="1554"/>
      <c r="AK31" s="1554"/>
      <c r="AL31" s="1554"/>
      <c r="AM31" s="1554"/>
      <c r="AN31" s="1554"/>
      <c r="AO31" s="1554"/>
      <c r="AP31" s="1554"/>
      <c r="AQ31" s="1554"/>
      <c r="AR31" s="1554"/>
      <c r="AS31" s="1554"/>
      <c r="AT31" s="1554"/>
      <c r="AU31" s="1554"/>
      <c r="AV31" s="1554"/>
      <c r="AW31" s="1554"/>
      <c r="AX31" s="1554"/>
      <c r="AY31" s="1554"/>
      <c r="AZ31" s="1554"/>
      <c r="BA31" s="1554"/>
    </row>
    <row r="35" spans="2:63" ht="15.75" thickBot="1">
      <c r="B35" s="1578" t="s">
        <v>616</v>
      </c>
    </row>
    <row r="36" spans="2:63" ht="15.75" thickBot="1">
      <c r="B36" s="1559" t="s">
        <v>614</v>
      </c>
      <c r="C36" s="1560">
        <v>1940</v>
      </c>
      <c r="D36" s="1561">
        <v>1941</v>
      </c>
      <c r="E36" s="1561">
        <v>1942</v>
      </c>
      <c r="F36" s="1561">
        <v>1943</v>
      </c>
      <c r="G36" s="1561">
        <v>1944</v>
      </c>
      <c r="H36" s="1561">
        <v>1945</v>
      </c>
      <c r="I36" s="1561">
        <v>1946</v>
      </c>
      <c r="J36" s="1561">
        <v>1947</v>
      </c>
      <c r="K36" s="1561">
        <v>1948</v>
      </c>
      <c r="L36" s="1561">
        <v>1949</v>
      </c>
      <c r="M36" s="1561">
        <v>1950</v>
      </c>
      <c r="N36" s="1561">
        <v>1951</v>
      </c>
      <c r="O36" s="1561">
        <v>1952</v>
      </c>
      <c r="P36" s="1561">
        <v>1953</v>
      </c>
      <c r="Q36" s="1561">
        <v>1954</v>
      </c>
      <c r="R36" s="1561">
        <v>1955</v>
      </c>
      <c r="S36" s="1561">
        <v>1956</v>
      </c>
      <c r="T36" s="1561">
        <v>1957</v>
      </c>
      <c r="U36" s="1561">
        <v>1958</v>
      </c>
      <c r="V36" s="1561">
        <v>1959</v>
      </c>
      <c r="W36" s="1561">
        <v>1960</v>
      </c>
      <c r="X36" s="1561">
        <v>1961</v>
      </c>
      <c r="Y36" s="1561">
        <v>1962</v>
      </c>
      <c r="Z36" s="1561">
        <v>1963</v>
      </c>
      <c r="AA36" s="1561">
        <v>1964</v>
      </c>
      <c r="AB36" s="1561">
        <v>1965</v>
      </c>
      <c r="AC36" s="1561">
        <v>1966</v>
      </c>
      <c r="AD36" s="1561">
        <v>1967</v>
      </c>
      <c r="AE36" s="1561">
        <v>1968</v>
      </c>
      <c r="AF36" s="1561">
        <v>1969</v>
      </c>
      <c r="AG36" s="1561">
        <v>1970</v>
      </c>
      <c r="AH36" s="1561">
        <v>1971</v>
      </c>
      <c r="AI36" s="1561">
        <v>1972</v>
      </c>
      <c r="AJ36" s="1561">
        <v>1973</v>
      </c>
      <c r="AK36" s="1561">
        <v>1974</v>
      </c>
      <c r="AL36" s="1561">
        <v>1975</v>
      </c>
      <c r="AM36" s="1561">
        <v>1976</v>
      </c>
      <c r="AN36" s="1561">
        <v>1977</v>
      </c>
      <c r="AO36" s="1561">
        <v>1978</v>
      </c>
      <c r="AP36" s="1561">
        <v>1979</v>
      </c>
      <c r="AQ36" s="1561">
        <v>1980</v>
      </c>
      <c r="AR36" s="1561">
        <v>1981</v>
      </c>
      <c r="AS36" s="1561">
        <v>1982</v>
      </c>
      <c r="AT36" s="1561">
        <v>1983</v>
      </c>
      <c r="AU36" s="1561">
        <v>1984</v>
      </c>
      <c r="AV36" s="1561">
        <v>1985</v>
      </c>
      <c r="AW36" s="1561">
        <v>1986</v>
      </c>
      <c r="AX36" s="1561">
        <v>1987</v>
      </c>
      <c r="AY36" s="1561">
        <v>1988</v>
      </c>
      <c r="AZ36" s="1561">
        <v>1989</v>
      </c>
      <c r="BA36" s="1561">
        <v>1990</v>
      </c>
      <c r="BB36" s="1561">
        <v>1991</v>
      </c>
      <c r="BC36" s="1561">
        <v>1992</v>
      </c>
      <c r="BD36" s="1561">
        <v>1993</v>
      </c>
      <c r="BE36" s="1561">
        <v>1994</v>
      </c>
      <c r="BF36" s="1561">
        <v>1995</v>
      </c>
      <c r="BG36" s="1561">
        <v>1996</v>
      </c>
      <c r="BH36" s="1561">
        <v>1997</v>
      </c>
      <c r="BI36" s="1561">
        <v>1998</v>
      </c>
      <c r="BJ36" s="1561">
        <v>1999</v>
      </c>
      <c r="BK36" s="1562">
        <v>2000</v>
      </c>
    </row>
    <row r="37" spans="2:63">
      <c r="B37" s="1563">
        <v>1.7999999999999999E-2</v>
      </c>
      <c r="C37" s="1564">
        <v>3.698984826396523E-2</v>
      </c>
      <c r="D37" s="1565">
        <v>3.6015672940629351E-2</v>
      </c>
      <c r="E37" s="1565">
        <v>3.4875426835530465E-2</v>
      </c>
      <c r="F37" s="1565">
        <v>3.3777747541778425E-2</v>
      </c>
      <c r="G37" s="1565">
        <v>3.2737121365673305E-2</v>
      </c>
      <c r="H37" s="1565">
        <v>3.1746466059456635E-2</v>
      </c>
      <c r="I37" s="1565">
        <v>3.0800885399444811E-2</v>
      </c>
      <c r="J37" s="1565">
        <v>2.9906865719258491E-2</v>
      </c>
      <c r="K37" s="1565">
        <v>2.9005032888236748E-2</v>
      </c>
      <c r="L37" s="1565">
        <v>2.841289711567474E-2</v>
      </c>
      <c r="M37" s="1565">
        <v>2.7801967713572573E-2</v>
      </c>
      <c r="N37" s="1565">
        <v>2.7274439751284074E-2</v>
      </c>
      <c r="O37" s="1565">
        <v>2.6741487104437578E-2</v>
      </c>
      <c r="P37" s="1565">
        <v>2.6199317260767963E-2</v>
      </c>
      <c r="Q37" s="1565">
        <v>2.5690693065542503E-2</v>
      </c>
      <c r="R37" s="1565">
        <v>2.528042607993175E-2</v>
      </c>
      <c r="S37" s="1565">
        <v>2.4858102708253504E-2</v>
      </c>
      <c r="T37" s="1565">
        <v>2.4664359815157244E-2</v>
      </c>
      <c r="U37" s="1565">
        <v>2.4408700558167906E-2</v>
      </c>
      <c r="V37" s="1565">
        <v>2.431994793527914E-2</v>
      </c>
      <c r="W37" s="1565">
        <v>2.4166806101193927E-2</v>
      </c>
      <c r="X37" s="1565">
        <v>2.3939389334517891E-2</v>
      </c>
      <c r="Y37" s="1565">
        <v>2.3668499801704268E-2</v>
      </c>
      <c r="Z37" s="1565">
        <v>2.2841007849955797E-2</v>
      </c>
      <c r="AA37" s="1565">
        <v>2.2679367426669539E-2</v>
      </c>
      <c r="AB37" s="1565">
        <v>2.199510852078157E-2</v>
      </c>
      <c r="AC37" s="1565">
        <v>2.1753285021509083E-2</v>
      </c>
      <c r="AD37" s="1565">
        <v>2.1535080558083841E-2</v>
      </c>
      <c r="AE37" s="1565">
        <v>2.1027188957892129E-2</v>
      </c>
      <c r="AF37" s="1565">
        <v>2.0318507686932774E-2</v>
      </c>
      <c r="AG37" s="1565">
        <v>2.0139433842618404E-2</v>
      </c>
      <c r="AH37" s="1565">
        <v>2.0004499325960712E-2</v>
      </c>
      <c r="AI37" s="1565">
        <v>1.9609714063038575E-2</v>
      </c>
      <c r="AJ37" s="1565">
        <v>1.9729621274367615E-2</v>
      </c>
      <c r="AK37" s="1565">
        <v>1.9349341762392669E-2</v>
      </c>
      <c r="AL37" s="1565">
        <v>1.9247339423137166E-2</v>
      </c>
      <c r="AM37" s="1565">
        <v>1.9370457000705832E-2</v>
      </c>
      <c r="AN37" s="1565">
        <v>1.9510681935939633E-2</v>
      </c>
      <c r="AO37" s="1565">
        <v>1.9447667401049085E-2</v>
      </c>
      <c r="AP37" s="1565">
        <v>1.9591820874260701E-2</v>
      </c>
      <c r="AQ37" s="1565">
        <v>1.9746712561277802E-2</v>
      </c>
      <c r="AR37" s="1565">
        <v>1.9908169668175768E-2</v>
      </c>
      <c r="AS37" s="1565">
        <v>2.0070964187889118E-2</v>
      </c>
      <c r="AT37" s="1565">
        <v>2.0232783616078942E-2</v>
      </c>
      <c r="AU37" s="1565">
        <v>2.0394079837960932E-2</v>
      </c>
      <c r="AV37" s="1565">
        <v>2.0554346879554819E-2</v>
      </c>
      <c r="AW37" s="1565">
        <v>2.0714057783139506E-2</v>
      </c>
      <c r="AX37" s="1565">
        <v>2.0872130078837481E-2</v>
      </c>
      <c r="AY37" s="1565">
        <v>2.1022295681683234E-2</v>
      </c>
      <c r="AZ37" s="1565">
        <v>2.1165584347173194E-2</v>
      </c>
      <c r="BA37" s="1565">
        <v>2.1253118929696613E-2</v>
      </c>
      <c r="BB37" s="1565">
        <v>2.1430315200592354E-2</v>
      </c>
      <c r="BC37" s="1565">
        <v>2.1556991335531572E-2</v>
      </c>
      <c r="BD37" s="1565">
        <v>2.1673938976138007E-2</v>
      </c>
      <c r="BE37" s="1565">
        <v>2.1990569605989663E-2</v>
      </c>
      <c r="BF37" s="1565">
        <v>2.2103052157858682E-2</v>
      </c>
      <c r="BG37" s="1565">
        <v>2.2212706737793075E-2</v>
      </c>
      <c r="BH37" s="1565">
        <v>2.2319980672932838E-2</v>
      </c>
      <c r="BI37" s="1565">
        <v>2.242195591414986E-2</v>
      </c>
      <c r="BJ37" s="1565">
        <v>2.2521095043941175E-2</v>
      </c>
      <c r="BK37" s="1566">
        <v>2.261729253361322E-2</v>
      </c>
    </row>
    <row r="38" spans="2:63">
      <c r="B38" s="1563">
        <v>1.4999999999999999E-2</v>
      </c>
      <c r="C38" s="1567">
        <v>3.698984826396523E-2</v>
      </c>
      <c r="D38" s="1568">
        <v>3.6015672940629351E-2</v>
      </c>
      <c r="E38" s="1568">
        <v>3.4875426835530465E-2</v>
      </c>
      <c r="F38" s="1568">
        <v>3.3777747541778425E-2</v>
      </c>
      <c r="G38" s="1568">
        <v>3.2737121365673305E-2</v>
      </c>
      <c r="H38" s="1568">
        <v>3.1746466059456635E-2</v>
      </c>
      <c r="I38" s="1568">
        <v>3.0800885399444811E-2</v>
      </c>
      <c r="J38" s="1568">
        <v>2.9906865719258491E-2</v>
      </c>
      <c r="K38" s="1568">
        <v>2.9005032888236748E-2</v>
      </c>
      <c r="L38" s="1568">
        <v>2.841289711567474E-2</v>
      </c>
      <c r="M38" s="1568">
        <v>2.7801967713572573E-2</v>
      </c>
      <c r="N38" s="1568">
        <v>2.7274439751284074E-2</v>
      </c>
      <c r="O38" s="1568">
        <v>2.6741487104437578E-2</v>
      </c>
      <c r="P38" s="1568">
        <v>2.6199317260767963E-2</v>
      </c>
      <c r="Q38" s="1568">
        <v>2.5690693065542503E-2</v>
      </c>
      <c r="R38" s="1568">
        <v>2.528042607993175E-2</v>
      </c>
      <c r="S38" s="1568">
        <v>2.4858102708253504E-2</v>
      </c>
      <c r="T38" s="1568">
        <v>2.4664359815157244E-2</v>
      </c>
      <c r="U38" s="1568">
        <v>2.4408700558167906E-2</v>
      </c>
      <c r="V38" s="1568">
        <v>2.431994793527914E-2</v>
      </c>
      <c r="W38" s="1568">
        <v>2.4166806101193927E-2</v>
      </c>
      <c r="X38" s="1568">
        <v>2.3939411789128506E-2</v>
      </c>
      <c r="Y38" s="1568">
        <v>2.3668547951948282E-2</v>
      </c>
      <c r="Z38" s="1568">
        <v>2.2839978761805546E-2</v>
      </c>
      <c r="AA38" s="1568">
        <v>2.2676889605623418E-2</v>
      </c>
      <c r="AB38" s="1568">
        <v>2.1990860450163408E-2</v>
      </c>
      <c r="AC38" s="1568">
        <v>2.1746172555665688E-2</v>
      </c>
      <c r="AD38" s="1568">
        <v>2.1524716251061671E-2</v>
      </c>
      <c r="AE38" s="1568">
        <v>2.1008009853284104E-2</v>
      </c>
      <c r="AF38" s="1568">
        <v>2.0291835556642712E-2</v>
      </c>
      <c r="AG38" s="1568">
        <v>2.010699962920004E-2</v>
      </c>
      <c r="AH38" s="1568">
        <v>1.9964951347779092E-2</v>
      </c>
      <c r="AI38" s="1568">
        <v>1.9547431355488198E-2</v>
      </c>
      <c r="AJ38" s="1568">
        <v>1.9648198154917029E-2</v>
      </c>
      <c r="AK38" s="1568">
        <v>1.9248463118793691E-2</v>
      </c>
      <c r="AL38" s="1568">
        <v>1.9133210836526304E-2</v>
      </c>
      <c r="AM38" s="1568">
        <v>1.9238305247496923E-2</v>
      </c>
      <c r="AN38" s="1568">
        <v>1.9359390975078883E-2</v>
      </c>
      <c r="AO38" s="1568">
        <v>1.9280752099442466E-2</v>
      </c>
      <c r="AP38" s="1568">
        <v>1.9403826788595868E-2</v>
      </c>
      <c r="AQ38" s="1568">
        <v>1.9536746180268683E-2</v>
      </c>
      <c r="AR38" s="1568">
        <v>1.9675399082644596E-2</v>
      </c>
      <c r="AS38" s="1568">
        <v>1.9814556048655341E-2</v>
      </c>
      <c r="AT38" s="1568">
        <v>1.9951996898397217E-2</v>
      </c>
      <c r="AU38" s="1568">
        <v>2.0088402719016907E-2</v>
      </c>
      <c r="AV38" s="1568">
        <v>2.0223557859323504E-2</v>
      </c>
      <c r="AW38" s="1568">
        <v>2.0358145442404219E-2</v>
      </c>
      <c r="AX38" s="1568">
        <v>2.0491368099692986E-2</v>
      </c>
      <c r="AY38" s="1568">
        <v>2.0617140554971991E-2</v>
      </c>
      <c r="AZ38" s="1568">
        <v>2.0736747037962466E-2</v>
      </c>
      <c r="BA38" s="1568">
        <v>2.0802053938720033E-2</v>
      </c>
      <c r="BB38" s="1568">
        <v>2.0957531084913272E-2</v>
      </c>
      <c r="BC38" s="1568">
        <v>2.1063081677809237E-2</v>
      </c>
      <c r="BD38" s="1568">
        <v>2.1160939560651792E-2</v>
      </c>
      <c r="BE38" s="1568">
        <v>2.145290383531484E-2</v>
      </c>
      <c r="BF38" s="1568">
        <v>2.1549590958819476E-2</v>
      </c>
      <c r="BG38" s="1568">
        <v>2.1645259051887855E-2</v>
      </c>
      <c r="BH38" s="1568">
        <v>2.1740286309349433E-2</v>
      </c>
      <c r="BI38" s="1568">
        <v>2.1831652993896888E-2</v>
      </c>
      <c r="BJ38" s="1568">
        <v>2.1921775918993802E-2</v>
      </c>
      <c r="BK38" s="1569">
        <v>2.2010454338998731E-2</v>
      </c>
    </row>
    <row r="39" spans="2:63">
      <c r="B39" s="1563">
        <v>1.2999999999999999E-2</v>
      </c>
      <c r="C39" s="1567">
        <v>3.698984826396523E-2</v>
      </c>
      <c r="D39" s="1568">
        <v>3.6015672940629351E-2</v>
      </c>
      <c r="E39" s="1568">
        <v>3.4875426835530465E-2</v>
      </c>
      <c r="F39" s="1568">
        <v>3.3777747541778425E-2</v>
      </c>
      <c r="G39" s="1568">
        <v>3.2737121365673305E-2</v>
      </c>
      <c r="H39" s="1568">
        <v>3.1746466059456635E-2</v>
      </c>
      <c r="I39" s="1568">
        <v>3.0800885399444811E-2</v>
      </c>
      <c r="J39" s="1568">
        <v>2.9906865719258491E-2</v>
      </c>
      <c r="K39" s="1568">
        <v>2.9005032888236748E-2</v>
      </c>
      <c r="L39" s="1568">
        <v>2.841289711567474E-2</v>
      </c>
      <c r="M39" s="1568">
        <v>2.7801967713572573E-2</v>
      </c>
      <c r="N39" s="1568">
        <v>2.7274439751284074E-2</v>
      </c>
      <c r="O39" s="1568">
        <v>2.6741487104437578E-2</v>
      </c>
      <c r="P39" s="1568">
        <v>2.6199317260767963E-2</v>
      </c>
      <c r="Q39" s="1568">
        <v>2.5690693065542503E-2</v>
      </c>
      <c r="R39" s="1568">
        <v>2.528042607993175E-2</v>
      </c>
      <c r="S39" s="1568">
        <v>2.4858102708253504E-2</v>
      </c>
      <c r="T39" s="1568">
        <v>2.4664359815157244E-2</v>
      </c>
      <c r="U39" s="1568">
        <v>2.4408700558167906E-2</v>
      </c>
      <c r="V39" s="1568">
        <v>2.431994793527914E-2</v>
      </c>
      <c r="W39" s="1568">
        <v>2.4166806101193927E-2</v>
      </c>
      <c r="X39" s="1568">
        <v>2.3939434243741342E-2</v>
      </c>
      <c r="Y39" s="1568">
        <v>2.3668551237517876E-2</v>
      </c>
      <c r="Z39" s="1568">
        <v>2.2839220378833125E-2</v>
      </c>
      <c r="AA39" s="1568">
        <v>2.2675086642173659E-2</v>
      </c>
      <c r="AB39" s="1568">
        <v>2.1987813980220317E-2</v>
      </c>
      <c r="AC39" s="1568">
        <v>2.1741967558853825E-2</v>
      </c>
      <c r="AD39" s="1568">
        <v>2.1519100187587403E-2</v>
      </c>
      <c r="AE39" s="1568">
        <v>2.0995436128861789E-2</v>
      </c>
      <c r="AF39" s="1568">
        <v>2.0273221473896652E-2</v>
      </c>
      <c r="AG39" s="1568">
        <v>2.0084451818080051E-2</v>
      </c>
      <c r="AH39" s="1568">
        <v>1.9937598548430691E-2</v>
      </c>
      <c r="AI39" s="1568">
        <v>1.9504906913854758E-2</v>
      </c>
      <c r="AJ39" s="1568">
        <v>1.9596782696949311E-2</v>
      </c>
      <c r="AK39" s="1568">
        <v>1.9180221924357088E-2</v>
      </c>
      <c r="AL39" s="1568">
        <v>1.9056147399994616E-2</v>
      </c>
      <c r="AM39" s="1568">
        <v>1.9149280523282686E-2</v>
      </c>
      <c r="AN39" s="1568">
        <v>1.9257672533384618E-2</v>
      </c>
      <c r="AO39" s="1568">
        <v>1.9168626638641495E-2</v>
      </c>
      <c r="AP39" s="1568">
        <v>1.9277714053172135E-2</v>
      </c>
      <c r="AQ39" s="1568">
        <v>1.939604792976346E-2</v>
      </c>
      <c r="AR39" s="1568">
        <v>1.9519551466898433E-2</v>
      </c>
      <c r="AS39" s="1568">
        <v>1.9642985807318158E-2</v>
      </c>
      <c r="AT39" s="1568">
        <v>1.9764186135654338E-2</v>
      </c>
      <c r="AU39" s="1568">
        <v>1.9884029849389862E-2</v>
      </c>
      <c r="AV39" s="1568">
        <v>2.0002418519146525E-2</v>
      </c>
      <c r="AW39" s="1568">
        <v>2.0120223868175691E-2</v>
      </c>
      <c r="AX39" s="1568">
        <v>2.023683758404049E-2</v>
      </c>
      <c r="AY39" s="1568">
        <v>2.0346344123957527E-2</v>
      </c>
      <c r="AZ39" s="1568">
        <v>2.0450125586416235E-2</v>
      </c>
      <c r="BA39" s="1568">
        <v>2.0500604538934541E-2</v>
      </c>
      <c r="BB39" s="1568">
        <v>2.0641573184328799E-2</v>
      </c>
      <c r="BC39" s="1568">
        <v>2.0733019448031076E-2</v>
      </c>
      <c r="BD39" s="1568">
        <v>2.0818114869336934E-2</v>
      </c>
      <c r="BE39" s="1568">
        <v>2.1093734705064149E-2</v>
      </c>
      <c r="BF39" s="1568">
        <v>2.1179802199372988E-2</v>
      </c>
      <c r="BG39" s="1568">
        <v>2.1266057564945706E-2</v>
      </c>
      <c r="BH39" s="1568">
        <v>2.1352838813517794E-2</v>
      </c>
      <c r="BI39" s="1568">
        <v>2.14370611268202E-2</v>
      </c>
      <c r="BJ39" s="1568">
        <v>2.1521108380302634E-2</v>
      </c>
      <c r="BK39" s="1569">
        <v>2.1604722233456108E-2</v>
      </c>
    </row>
    <row r="40" spans="2:63" ht="15.75" thickBot="1">
      <c r="B40" s="1570">
        <v>0.01</v>
      </c>
      <c r="C40" s="1571">
        <v>3.698984826396523E-2</v>
      </c>
      <c r="D40" s="1572">
        <v>3.6015672940629351E-2</v>
      </c>
      <c r="E40" s="1572">
        <v>3.4875426835530465E-2</v>
      </c>
      <c r="F40" s="1572">
        <v>3.3777747541778425E-2</v>
      </c>
      <c r="G40" s="1572">
        <v>3.2737121365673305E-2</v>
      </c>
      <c r="H40" s="1572">
        <v>3.1746466059456635E-2</v>
      </c>
      <c r="I40" s="1572">
        <v>3.0800885399444811E-2</v>
      </c>
      <c r="J40" s="1572">
        <v>2.9906865719258491E-2</v>
      </c>
      <c r="K40" s="1572">
        <v>2.9005032888236748E-2</v>
      </c>
      <c r="L40" s="1572">
        <v>2.841289711567474E-2</v>
      </c>
      <c r="M40" s="1572">
        <v>2.7801967713572573E-2</v>
      </c>
      <c r="N40" s="1572">
        <v>2.7274439751284074E-2</v>
      </c>
      <c r="O40" s="1572">
        <v>2.6741487104437578E-2</v>
      </c>
      <c r="P40" s="1572">
        <v>2.6199317260767963E-2</v>
      </c>
      <c r="Q40" s="1572">
        <v>2.5690693065542503E-2</v>
      </c>
      <c r="R40" s="1572">
        <v>2.528042607993175E-2</v>
      </c>
      <c r="S40" s="1572">
        <v>2.4858102708253504E-2</v>
      </c>
      <c r="T40" s="1572">
        <v>2.4664359815157244E-2</v>
      </c>
      <c r="U40" s="1572">
        <v>2.4408700558167906E-2</v>
      </c>
      <c r="V40" s="1572">
        <v>2.431994793527914E-2</v>
      </c>
      <c r="W40" s="1572">
        <v>2.4166806101193927E-2</v>
      </c>
      <c r="X40" s="1572">
        <v>2.3939467925665037E-2</v>
      </c>
      <c r="Y40" s="1572">
        <v>2.3668567318006373E-2</v>
      </c>
      <c r="Z40" s="1572">
        <v>2.283803100924775E-2</v>
      </c>
      <c r="AA40" s="1572">
        <v>2.2672320883902142E-2</v>
      </c>
      <c r="AB40" s="1572">
        <v>2.1983187434908125E-2</v>
      </c>
      <c r="AC40" s="1572">
        <v>2.1735652407339323E-2</v>
      </c>
      <c r="AD40" s="1572">
        <v>2.1510713362539624E-2</v>
      </c>
      <c r="AE40" s="1572">
        <v>2.0977004266582888E-2</v>
      </c>
      <c r="AF40" s="1572">
        <v>2.0246061404131099E-2</v>
      </c>
      <c r="AG40" s="1572">
        <v>2.0051594027656217E-2</v>
      </c>
      <c r="AH40" s="1572">
        <v>1.9897740798864749E-2</v>
      </c>
      <c r="AI40" s="1572">
        <v>1.9442905195579452E-2</v>
      </c>
      <c r="AJ40" s="1572">
        <v>1.9521783204950127E-2</v>
      </c>
      <c r="AK40" s="1572">
        <v>1.9080639737574456E-2</v>
      </c>
      <c r="AL40" s="1572">
        <v>1.8943602522847325E-2</v>
      </c>
      <c r="AM40" s="1572">
        <v>1.9019186016264733E-2</v>
      </c>
      <c r="AN40" s="1572">
        <v>1.9108931857173994E-2</v>
      </c>
      <c r="AO40" s="1572">
        <v>1.9004507863295883E-2</v>
      </c>
      <c r="AP40" s="1572">
        <v>1.9092981538889608E-2</v>
      </c>
      <c r="AQ40" s="1572">
        <v>1.9189781532046313E-2</v>
      </c>
      <c r="AR40" s="1572">
        <v>1.9290873591549129E-2</v>
      </c>
      <c r="AS40" s="1572">
        <v>1.9390995772104125E-2</v>
      </c>
      <c r="AT40" s="1572">
        <v>1.9488055194852194E-2</v>
      </c>
      <c r="AU40" s="1572">
        <v>1.9583219965434662E-2</v>
      </c>
      <c r="AV40" s="1572">
        <v>1.9676598727103478E-2</v>
      </c>
      <c r="AW40" s="1572">
        <v>1.9769343578716514E-2</v>
      </c>
      <c r="AX40" s="1572">
        <v>1.9861054404880285E-2</v>
      </c>
      <c r="AY40" s="1572">
        <v>1.9946000980249901E-2</v>
      </c>
      <c r="AZ40" s="1572">
        <v>2.0025829164625142E-2</v>
      </c>
      <c r="BA40" s="1572">
        <v>2.0102641051637393E-2</v>
      </c>
      <c r="BB40" s="1572">
        <v>2.0172446299078106E-2</v>
      </c>
      <c r="BC40" s="1572">
        <v>2.0242251546518819E-2</v>
      </c>
      <c r="BD40" s="1572">
        <v>2.0400356530168473E-2</v>
      </c>
      <c r="BE40" s="1572">
        <v>2.0467829302103779E-2</v>
      </c>
      <c r="BF40" s="1572">
        <v>2.0628026111161546E-2</v>
      </c>
      <c r="BG40" s="1572">
        <v>2.0699596801614595E-2</v>
      </c>
      <c r="BH40" s="1572">
        <v>2.0773457628680658E-2</v>
      </c>
      <c r="BI40" s="1572">
        <v>2.084643223439353E-2</v>
      </c>
      <c r="BJ40" s="1572">
        <v>2.092085991910464E-2</v>
      </c>
      <c r="BK40" s="1573">
        <v>2.0996398091746693E-2</v>
      </c>
    </row>
    <row r="42" spans="2:63" ht="15.75" thickBot="1">
      <c r="B42" s="1578" t="s">
        <v>617</v>
      </c>
    </row>
    <row r="43" spans="2:63" ht="15.75" thickBot="1">
      <c r="B43" s="1559" t="s">
        <v>614</v>
      </c>
      <c r="C43" s="1560">
        <v>1940</v>
      </c>
      <c r="D43" s="1561">
        <v>1941</v>
      </c>
      <c r="E43" s="1561">
        <v>1942</v>
      </c>
      <c r="F43" s="1561">
        <v>1943</v>
      </c>
      <c r="G43" s="1561">
        <v>1944</v>
      </c>
      <c r="H43" s="1561">
        <v>1945</v>
      </c>
      <c r="I43" s="1561">
        <v>1946</v>
      </c>
      <c r="J43" s="1561">
        <v>1947</v>
      </c>
      <c r="K43" s="1561">
        <v>1948</v>
      </c>
      <c r="L43" s="1561">
        <v>1949</v>
      </c>
      <c r="M43" s="1561">
        <v>1950</v>
      </c>
      <c r="N43" s="1561">
        <v>1951</v>
      </c>
      <c r="O43" s="1561">
        <v>1952</v>
      </c>
      <c r="P43" s="1561">
        <v>1953</v>
      </c>
      <c r="Q43" s="1561">
        <v>1954</v>
      </c>
      <c r="R43" s="1561">
        <v>1955</v>
      </c>
      <c r="S43" s="1561">
        <v>1956</v>
      </c>
      <c r="T43" s="1561">
        <v>1957</v>
      </c>
      <c r="U43" s="1561">
        <v>1958</v>
      </c>
      <c r="V43" s="1561">
        <v>1959</v>
      </c>
      <c r="W43" s="1561">
        <v>1960</v>
      </c>
      <c r="X43" s="1561">
        <v>1961</v>
      </c>
      <c r="Y43" s="1561">
        <v>1962</v>
      </c>
      <c r="Z43" s="1561">
        <v>1963</v>
      </c>
      <c r="AA43" s="1561">
        <v>1964</v>
      </c>
      <c r="AB43" s="1561">
        <v>1965</v>
      </c>
      <c r="AC43" s="1561">
        <v>1966</v>
      </c>
      <c r="AD43" s="1561">
        <v>1967</v>
      </c>
      <c r="AE43" s="1561">
        <v>1968</v>
      </c>
      <c r="AF43" s="1561">
        <v>1969</v>
      </c>
      <c r="AG43" s="1561">
        <v>1970</v>
      </c>
      <c r="AH43" s="1561">
        <v>1971</v>
      </c>
      <c r="AI43" s="1561">
        <v>1972</v>
      </c>
      <c r="AJ43" s="1561">
        <v>1973</v>
      </c>
      <c r="AK43" s="1561">
        <v>1974</v>
      </c>
      <c r="AL43" s="1561">
        <v>1975</v>
      </c>
      <c r="AM43" s="1561">
        <v>1976</v>
      </c>
      <c r="AN43" s="1561">
        <v>1977</v>
      </c>
      <c r="AO43" s="1561">
        <v>1978</v>
      </c>
      <c r="AP43" s="1561">
        <v>1979</v>
      </c>
      <c r="AQ43" s="1561">
        <v>1980</v>
      </c>
      <c r="AR43" s="1561">
        <v>1981</v>
      </c>
      <c r="AS43" s="1561">
        <v>1982</v>
      </c>
      <c r="AT43" s="1561">
        <v>1983</v>
      </c>
      <c r="AU43" s="1561">
        <v>1984</v>
      </c>
      <c r="AV43" s="1561">
        <v>1985</v>
      </c>
      <c r="AW43" s="1561">
        <v>1986</v>
      </c>
      <c r="AX43" s="1561">
        <v>1987</v>
      </c>
      <c r="AY43" s="1561">
        <v>1988</v>
      </c>
      <c r="AZ43" s="1561">
        <v>1989</v>
      </c>
      <c r="BA43" s="1561">
        <v>1990</v>
      </c>
      <c r="BB43" s="1561">
        <v>1991</v>
      </c>
      <c r="BC43" s="1561">
        <v>1992</v>
      </c>
      <c r="BD43" s="1561">
        <v>1993</v>
      </c>
      <c r="BE43" s="1561">
        <v>1994</v>
      </c>
      <c r="BF43" s="1561">
        <v>1995</v>
      </c>
      <c r="BG43" s="1561">
        <v>1996</v>
      </c>
      <c r="BH43" s="1561">
        <v>1997</v>
      </c>
      <c r="BI43" s="1561">
        <v>1998</v>
      </c>
      <c r="BJ43" s="1561">
        <v>1999</v>
      </c>
      <c r="BK43" s="1562">
        <v>2000</v>
      </c>
    </row>
    <row r="44" spans="2:63">
      <c r="B44" s="1563">
        <v>1.7999999999999999E-2</v>
      </c>
      <c r="C44" s="1564">
        <f t="shared" ref="C44:AH44" si="0">C5-C37</f>
        <v>-4.5781929252530773E-5</v>
      </c>
      <c r="D44" s="1565">
        <f t="shared" si="0"/>
        <v>-5.0237579032552659E-5</v>
      </c>
      <c r="E44" s="1565">
        <f t="shared" si="0"/>
        <v>-5.3868544208190983E-5</v>
      </c>
      <c r="F44" s="1565">
        <f t="shared" si="0"/>
        <v>-5.6310262806169575E-5</v>
      </c>
      <c r="G44" s="1565">
        <f t="shared" si="0"/>
        <v>-5.728059632015281E-5</v>
      </c>
      <c r="H44" s="1565">
        <f t="shared" si="0"/>
        <v>-5.6627995058677882E-5</v>
      </c>
      <c r="I44" s="1565">
        <f t="shared" si="0"/>
        <v>-5.4090324899336295E-5</v>
      </c>
      <c r="J44" s="1565">
        <f t="shared" si="0"/>
        <v>-4.8017006654799133E-5</v>
      </c>
      <c r="K44" s="1565">
        <f t="shared" si="0"/>
        <v>-4.1041031959787588E-5</v>
      </c>
      <c r="L44" s="1565">
        <f t="shared" si="0"/>
        <v>-3.2777224673319338E-5</v>
      </c>
      <c r="M44" s="1565">
        <f t="shared" si="0"/>
        <v>-2.1662261739496813E-5</v>
      </c>
      <c r="N44" s="1565">
        <f t="shared" si="0"/>
        <v>7.3217415368365124E-6</v>
      </c>
      <c r="O44" s="1565">
        <f t="shared" si="0"/>
        <v>2.8469084763171892E-5</v>
      </c>
      <c r="P44" s="1565">
        <f t="shared" si="0"/>
        <v>4.5290684884902177E-5</v>
      </c>
      <c r="Q44" s="1565">
        <f t="shared" si="0"/>
        <v>6.5308038613709485E-5</v>
      </c>
      <c r="R44" s="1565">
        <f t="shared" si="0"/>
        <v>8.6719967757220573E-5</v>
      </c>
      <c r="S44" s="1565">
        <f t="shared" si="0"/>
        <v>1.1201143071537523E-4</v>
      </c>
      <c r="T44" s="1565">
        <f t="shared" si="0"/>
        <v>1.1368566585523432E-4</v>
      </c>
      <c r="U44" s="1565">
        <f t="shared" si="0"/>
        <v>5.3287424790493532E-5</v>
      </c>
      <c r="V44" s="1565">
        <f t="shared" si="0"/>
        <v>1.6649564348902857E-4</v>
      </c>
      <c r="W44" s="1565">
        <f t="shared" si="0"/>
        <v>1.5057969000387139E-4</v>
      </c>
      <c r="X44" s="1565">
        <f t="shared" si="0"/>
        <v>3.9531538026382762E-5</v>
      </c>
      <c r="Y44" s="1565">
        <f t="shared" si="0"/>
        <v>1.7832778074211575E-5</v>
      </c>
      <c r="Z44" s="1565">
        <f t="shared" si="0"/>
        <v>6.2057096659418054E-4</v>
      </c>
      <c r="AA44" s="1565">
        <f t="shared" si="0"/>
        <v>-5.0254483901868152E-4</v>
      </c>
      <c r="AB44" s="1565">
        <f t="shared" si="0"/>
        <v>1.9683578100304633E-4</v>
      </c>
      <c r="AC44" s="1565">
        <f t="shared" si="0"/>
        <v>4.9824776975693208E-4</v>
      </c>
      <c r="AD44" s="1565">
        <f t="shared" si="0"/>
        <v>3.4495256662836482E-4</v>
      </c>
      <c r="AE44" s="1565">
        <f t="shared" si="0"/>
        <v>-1.1525980812421288E-4</v>
      </c>
      <c r="AF44" s="1565">
        <f t="shared" si="0"/>
        <v>6.5796627939307406E-4</v>
      </c>
      <c r="AG44" s="1565">
        <f t="shared" si="0"/>
        <v>4.9340444445444831E-4</v>
      </c>
      <c r="AH44" s="1565">
        <f t="shared" si="0"/>
        <v>5.3464176075967984E-4</v>
      </c>
      <c r="AI44" s="1565">
        <f t="shared" ref="AI44:BK44" si="1">AI5-AI37</f>
        <v>1.0682227524555499E-3</v>
      </c>
      <c r="AJ44" s="1565">
        <f t="shared" si="1"/>
        <v>9.5680308771495248E-5</v>
      </c>
      <c r="AK44" s="1565">
        <f t="shared" si="1"/>
        <v>6.3295854864442447E-4</v>
      </c>
      <c r="AL44" s="1565">
        <f t="shared" si="1"/>
        <v>6.5119676995983866E-4</v>
      </c>
      <c r="AM44" s="1565">
        <f t="shared" si="1"/>
        <v>6.6931548479609582E-4</v>
      </c>
      <c r="AN44" s="1565">
        <f t="shared" si="1"/>
        <v>6.8488655243448271E-4</v>
      </c>
      <c r="AO44" s="1565">
        <f t="shared" si="1"/>
        <v>6.9650656330866312E-4</v>
      </c>
      <c r="AP44" s="1565">
        <f t="shared" si="1"/>
        <v>7.0862923592929228E-4</v>
      </c>
      <c r="AQ44" s="1565">
        <f t="shared" si="1"/>
        <v>7.1776772215570439E-4</v>
      </c>
      <c r="AR44" s="1565">
        <f t="shared" si="1"/>
        <v>7.1812028326601052E-4</v>
      </c>
      <c r="AS44" s="1565">
        <f t="shared" si="1"/>
        <v>7.1845229378353359E-4</v>
      </c>
      <c r="AT44" s="1565">
        <f t="shared" si="1"/>
        <v>7.154708178471747E-4</v>
      </c>
      <c r="AU44" s="1565">
        <f t="shared" si="1"/>
        <v>7.0663757981970221E-4</v>
      </c>
      <c r="AV44" s="1565">
        <f t="shared" si="1"/>
        <v>6.9438456216075473E-4</v>
      </c>
      <c r="AW44" s="1565">
        <f t="shared" si="1"/>
        <v>6.8134706374678444E-4</v>
      </c>
      <c r="AX44" s="1565">
        <f t="shared" si="1"/>
        <v>6.6779735276956131E-4</v>
      </c>
      <c r="AY44" s="1565">
        <f t="shared" si="1"/>
        <v>6.5389403189075601E-4</v>
      </c>
      <c r="AZ44" s="1565">
        <f t="shared" si="1"/>
        <v>6.3961570911019727E-4</v>
      </c>
      <c r="BA44" s="1565">
        <f t="shared" si="1"/>
        <v>6.7538301935077261E-4</v>
      </c>
      <c r="BB44" s="1565">
        <f t="shared" si="1"/>
        <v>5.1867412987438577E-4</v>
      </c>
      <c r="BC44" s="1565">
        <f t="shared" si="1"/>
        <v>5.9458605261575315E-4</v>
      </c>
      <c r="BD44" s="1565">
        <f t="shared" si="1"/>
        <v>5.7924666453756934E-4</v>
      </c>
      <c r="BE44" s="1565">
        <f t="shared" si="1"/>
        <v>5.6426612641713447E-4</v>
      </c>
      <c r="BF44" s="1565">
        <f t="shared" si="1"/>
        <v>5.4870534122275494E-4</v>
      </c>
      <c r="BG44" s="1565">
        <f t="shared" si="1"/>
        <v>5.3319781198180038E-4</v>
      </c>
      <c r="BH44" s="1565">
        <f t="shared" si="1"/>
        <v>5.1817164907319579E-4</v>
      </c>
      <c r="BI44" s="1565">
        <f t="shared" si="1"/>
        <v>5.0307586850206754E-4</v>
      </c>
      <c r="BJ44" s="1565">
        <f t="shared" si="1"/>
        <v>4.8818901247060786E-4</v>
      </c>
      <c r="BK44" s="1566">
        <f t="shared" si="1"/>
        <v>4.7448743179767661E-4</v>
      </c>
    </row>
    <row r="45" spans="2:63">
      <c r="B45" s="1563">
        <v>1.4999999999999999E-2</v>
      </c>
      <c r="C45" s="1567">
        <f t="shared" ref="C45:AH45" si="2">C6-C38</f>
        <v>-4.6172776799746629E-5</v>
      </c>
      <c r="D45" s="1568">
        <f t="shared" si="2"/>
        <v>-5.1259242646040093E-5</v>
      </c>
      <c r="E45" s="1568">
        <f t="shared" si="2"/>
        <v>-5.5946129809969491E-5</v>
      </c>
      <c r="F45" s="1568">
        <f t="shared" si="2"/>
        <v>-5.9920626270137944E-5</v>
      </c>
      <c r="G45" s="1568">
        <f t="shared" si="2"/>
        <v>-6.3086526875366644E-5</v>
      </c>
      <c r="H45" s="1568">
        <f t="shared" si="2"/>
        <v>-6.5462833505725015E-5</v>
      </c>
      <c r="I45" s="1568">
        <f t="shared" si="2"/>
        <v>-6.6876233427715093E-5</v>
      </c>
      <c r="J45" s="1568">
        <f t="shared" si="2"/>
        <v>-6.5658625082010147E-5</v>
      </c>
      <c r="K45" s="1568">
        <f t="shared" si="2"/>
        <v>-6.4752349455687863E-5</v>
      </c>
      <c r="L45" s="1568">
        <f t="shared" si="2"/>
        <v>-6.3068220426343302E-5</v>
      </c>
      <c r="M45" s="1568">
        <f t="shared" si="2"/>
        <v>-5.9889377618693729E-5</v>
      </c>
      <c r="N45" s="1568">
        <f t="shared" si="2"/>
        <v>-3.9543912833117645E-5</v>
      </c>
      <c r="O45" s="1568">
        <f t="shared" si="2"/>
        <v>-2.8272085505598454E-5</v>
      </c>
      <c r="P45" s="1568">
        <f t="shared" si="2"/>
        <v>-2.2445466480558451E-5</v>
      </c>
      <c r="Q45" s="1568">
        <f t="shared" si="2"/>
        <v>-1.5033671359798717E-5</v>
      </c>
      <c r="R45" s="1568">
        <f t="shared" si="2"/>
        <v>-7.0566334406940712E-6</v>
      </c>
      <c r="S45" s="1568">
        <f t="shared" si="2"/>
        <v>3.3421592591231786E-6</v>
      </c>
      <c r="T45" s="1568">
        <f t="shared" si="2"/>
        <v>-1.0670774994947507E-5</v>
      </c>
      <c r="U45" s="1568">
        <f t="shared" si="2"/>
        <v>-8.8425528399493913E-5</v>
      </c>
      <c r="V45" s="1568">
        <f t="shared" si="2"/>
        <v>8.3987312831101946E-6</v>
      </c>
      <c r="W45" s="1568">
        <f t="shared" si="2"/>
        <v>-2.6143427891645032E-5</v>
      </c>
      <c r="X45" s="1568">
        <f t="shared" si="2"/>
        <v>-1.591597063050898E-4</v>
      </c>
      <c r="Y45" s="1568">
        <f t="shared" si="2"/>
        <v>-2.0420051280312101E-4</v>
      </c>
      <c r="Z45" s="1568">
        <f t="shared" si="2"/>
        <v>3.7422491534699898E-4</v>
      </c>
      <c r="AA45" s="1568">
        <f t="shared" si="2"/>
        <v>-7.8195049229867752E-4</v>
      </c>
      <c r="AB45" s="1568">
        <f t="shared" si="2"/>
        <v>-1.0569249860836738E-4</v>
      </c>
      <c r="AC45" s="1568">
        <f t="shared" si="2"/>
        <v>1.726560575133762E-4</v>
      </c>
      <c r="AD45" s="1568">
        <f t="shared" si="2"/>
        <v>-1.5406798092643115E-5</v>
      </c>
      <c r="AE45" s="1568">
        <f t="shared" si="2"/>
        <v>-5.0586271482844225E-4</v>
      </c>
      <c r="AF45" s="1568">
        <f t="shared" si="2"/>
        <v>2.4510956582590726E-4</v>
      </c>
      <c r="AG45" s="1568">
        <f t="shared" si="2"/>
        <v>5.4327041371093898E-5</v>
      </c>
      <c r="AH45" s="1568">
        <f t="shared" si="2"/>
        <v>6.1546692373681822E-5</v>
      </c>
      <c r="AI45" s="1568">
        <f t="shared" ref="AI45:BK45" si="3">AI6-AI38</f>
        <v>5.7857215988676991E-4</v>
      </c>
      <c r="AJ45" s="1568">
        <f t="shared" si="3"/>
        <v>-4.175996784578917E-4</v>
      </c>
      <c r="AK45" s="1568">
        <f t="shared" si="3"/>
        <v>1.0637217737285987E-4</v>
      </c>
      <c r="AL45" s="1568">
        <f t="shared" si="3"/>
        <v>1.0716550836753491E-4</v>
      </c>
      <c r="AM45" s="1568">
        <f t="shared" si="3"/>
        <v>1.1109573495038383E-4</v>
      </c>
      <c r="AN45" s="1568">
        <f t="shared" si="3"/>
        <v>1.1368302095338123E-4</v>
      </c>
      <c r="AO45" s="1568">
        <f t="shared" si="3"/>
        <v>1.1160024433598537E-4</v>
      </c>
      <c r="AP45" s="1568">
        <f t="shared" si="3"/>
        <v>1.1261050100608294E-4</v>
      </c>
      <c r="AQ45" s="1568">
        <f t="shared" si="3"/>
        <v>1.1152684190673945E-4</v>
      </c>
      <c r="AR45" s="1568">
        <f t="shared" si="3"/>
        <v>1.0236917557637781E-4</v>
      </c>
      <c r="AS45" s="1568">
        <f t="shared" si="3"/>
        <v>9.4156438609882542E-5</v>
      </c>
      <c r="AT45" s="1568">
        <f t="shared" si="3"/>
        <v>8.3426738023639757E-5</v>
      </c>
      <c r="AU45" s="1568">
        <f t="shared" si="3"/>
        <v>6.743585784318995E-5</v>
      </c>
      <c r="AV45" s="1568">
        <f t="shared" si="3"/>
        <v>4.8601395071568021E-5</v>
      </c>
      <c r="AW45" s="1568">
        <f t="shared" si="3"/>
        <v>2.9595465634857376E-5</v>
      </c>
      <c r="AX45" s="1568">
        <f t="shared" si="3"/>
        <v>1.0596756247815975E-5</v>
      </c>
      <c r="AY45" s="1568">
        <f t="shared" si="3"/>
        <v>-8.2396726603928272E-6</v>
      </c>
      <c r="AZ45" s="1568">
        <f t="shared" si="3"/>
        <v>-2.6912129533318563E-5</v>
      </c>
      <c r="BA45" s="1568">
        <f t="shared" si="3"/>
        <v>4.4150627430683542E-6</v>
      </c>
      <c r="BB45" s="1568">
        <f t="shared" si="3"/>
        <v>-1.5540299184091388E-4</v>
      </c>
      <c r="BC45" s="1568">
        <f t="shared" si="3"/>
        <v>-8.1999121299469735E-5</v>
      </c>
      <c r="BD45" s="1568">
        <f t="shared" si="3"/>
        <v>-9.9815249102741532E-5</v>
      </c>
      <c r="BE45" s="1568">
        <f t="shared" si="3"/>
        <v>-1.1609261487022238E-4</v>
      </c>
      <c r="BF45" s="1568">
        <f t="shared" si="3"/>
        <v>-1.3344101451595591E-4</v>
      </c>
      <c r="BG45" s="1568">
        <f t="shared" si="3"/>
        <v>-1.5054186013574444E-4</v>
      </c>
      <c r="BH45" s="1568">
        <f t="shared" si="3"/>
        <v>-1.6704114324461727E-4</v>
      </c>
      <c r="BI45" s="1568">
        <f t="shared" si="3"/>
        <v>-1.8346625805842898E-4</v>
      </c>
      <c r="BJ45" s="1568">
        <f t="shared" si="3"/>
        <v>-1.9948254305890423E-4</v>
      </c>
      <c r="BK45" s="1569">
        <f t="shared" si="3"/>
        <v>-2.1406642167787204E-4</v>
      </c>
    </row>
    <row r="46" spans="2:63">
      <c r="B46" s="1563">
        <v>1.2999999999999999E-2</v>
      </c>
      <c r="C46" s="1567">
        <f t="shared" ref="C46:AH46" si="4">C7-C39</f>
        <v>-4.6426884530381685E-5</v>
      </c>
      <c r="D46" s="1568">
        <f t="shared" si="4"/>
        <v>-5.192650695162726E-5</v>
      </c>
      <c r="E46" s="1568">
        <f t="shared" si="4"/>
        <v>-5.7308520186705181E-5</v>
      </c>
      <c r="F46" s="1568">
        <f t="shared" si="4"/>
        <v>-6.2293476365216094E-5</v>
      </c>
      <c r="G46" s="1568">
        <f t="shared" si="4"/>
        <v>-6.6911561060534197E-5</v>
      </c>
      <c r="H46" s="1568">
        <f t="shared" si="4"/>
        <v>-7.1291133317163968E-5</v>
      </c>
      <c r="I46" s="1568">
        <f t="shared" si="4"/>
        <v>-7.5328441274891134E-5</v>
      </c>
      <c r="J46" s="1568">
        <f t="shared" si="4"/>
        <v>-7.7331896310095516E-5</v>
      </c>
      <c r="K46" s="1568">
        <f t="shared" si="4"/>
        <v>-8.0436788928217595E-5</v>
      </c>
      <c r="L46" s="1568">
        <f t="shared" si="4"/>
        <v>-8.3092461546252494E-5</v>
      </c>
      <c r="M46" s="1568">
        <f t="shared" si="4"/>
        <v>-8.513776961782682E-5</v>
      </c>
      <c r="N46" s="1568">
        <f t="shared" si="4"/>
        <v>-7.0471270294358845E-5</v>
      </c>
      <c r="O46" s="1568">
        <f t="shared" si="4"/>
        <v>-6.5679666681583981E-5</v>
      </c>
      <c r="P46" s="1568">
        <f t="shared" si="4"/>
        <v>-6.7055278999195167E-5</v>
      </c>
      <c r="Q46" s="1568">
        <f t="shared" si="4"/>
        <v>-6.7884447631172407E-5</v>
      </c>
      <c r="R46" s="1568">
        <f t="shared" si="4"/>
        <v>-6.8669350130390328E-5</v>
      </c>
      <c r="S46" s="1568">
        <f t="shared" si="4"/>
        <v>-6.797065222552412E-5</v>
      </c>
      <c r="T46" s="1568">
        <f t="shared" si="4"/>
        <v>-9.2166414288996634E-5</v>
      </c>
      <c r="U46" s="1568">
        <f t="shared" si="4"/>
        <v>-1.8117230888625713E-4</v>
      </c>
      <c r="V46" s="1568">
        <f t="shared" si="4"/>
        <v>-9.4935947741126014E-5</v>
      </c>
      <c r="W46" s="1568">
        <f t="shared" si="4"/>
        <v>-1.4151399120976293E-4</v>
      </c>
      <c r="X46" s="1568">
        <f t="shared" si="4"/>
        <v>-2.8872705939608778E-4</v>
      </c>
      <c r="Y46" s="1568">
        <f t="shared" si="4"/>
        <v>-3.4882653858336887E-4</v>
      </c>
      <c r="Z46" s="1568">
        <f t="shared" si="4"/>
        <v>2.1392401154074481E-4</v>
      </c>
      <c r="AA46" s="1568">
        <f t="shared" si="4"/>
        <v>-9.6351601846134116E-4</v>
      </c>
      <c r="AB46" s="1568">
        <f t="shared" si="4"/>
        <v>-3.0211132454205369E-4</v>
      </c>
      <c r="AC46" s="1568">
        <f t="shared" si="4"/>
        <v>-3.9330119449121348E-5</v>
      </c>
      <c r="AD46" s="1568">
        <f t="shared" si="4"/>
        <v>-2.5088928464067628E-4</v>
      </c>
      <c r="AE46" s="1568">
        <f t="shared" si="4"/>
        <v>-7.5966109115266356E-4</v>
      </c>
      <c r="AF46" s="1568">
        <f t="shared" si="4"/>
        <v>-2.1864836365570461E-5</v>
      </c>
      <c r="AG46" s="1568">
        <f t="shared" si="4"/>
        <v>-2.2907322293841403E-4</v>
      </c>
      <c r="AH46" s="1568">
        <f t="shared" si="4"/>
        <v>-2.3645758766055458E-4</v>
      </c>
      <c r="AI46" s="1568">
        <f t="shared" ref="AI46:BK46" si="5">AI7-AI39</f>
        <v>2.6897607805531631E-4</v>
      </c>
      <c r="AJ46" s="1568">
        <f t="shared" si="5"/>
        <v>-7.5199672181602839E-4</v>
      </c>
      <c r="AK46" s="1568">
        <f t="shared" si="5"/>
        <v>-2.3228973831046495E-4</v>
      </c>
      <c r="AL46" s="1568">
        <f t="shared" si="5"/>
        <v>-2.4225594008653317E-4</v>
      </c>
      <c r="AM46" s="1568">
        <f t="shared" si="5"/>
        <v>-2.471155817023174E-4</v>
      </c>
      <c r="AN46" s="1568">
        <f t="shared" si="5"/>
        <v>-2.5255110462141239E-4</v>
      </c>
      <c r="AO46" s="1568">
        <f t="shared" si="5"/>
        <v>-2.62982695678593E-4</v>
      </c>
      <c r="AP46" s="1568">
        <f t="shared" si="5"/>
        <v>-2.6882084053059252E-4</v>
      </c>
      <c r="AQ46" s="1568">
        <f t="shared" si="5"/>
        <v>-2.7619508555098982E-4</v>
      </c>
      <c r="AR46" s="1568">
        <f t="shared" si="5"/>
        <v>-2.9122575133833095E-4</v>
      </c>
      <c r="AS46" s="1568">
        <f t="shared" si="5"/>
        <v>-3.0472410827209195E-4</v>
      </c>
      <c r="AT46" s="1568">
        <f t="shared" si="5"/>
        <v>-3.2026071345914175E-4</v>
      </c>
      <c r="AU46" s="1568">
        <f t="shared" si="5"/>
        <v>-3.4071631514520639E-4</v>
      </c>
      <c r="AV46" s="1568">
        <f t="shared" si="5"/>
        <v>-3.636769760477776E-4</v>
      </c>
      <c r="AW46" s="1568">
        <f t="shared" si="5"/>
        <v>-3.8644543856913849E-4</v>
      </c>
      <c r="AX46" s="1568">
        <f t="shared" si="5"/>
        <v>-4.0889833515000973E-4</v>
      </c>
      <c r="AY46" s="1568">
        <f t="shared" si="5"/>
        <v>-4.3088041534899979E-4</v>
      </c>
      <c r="AZ46" s="1568">
        <f t="shared" si="5"/>
        <v>-4.5236879040810862E-4</v>
      </c>
      <c r="BA46" s="1568">
        <f t="shared" si="5"/>
        <v>-4.2391717325862555E-4</v>
      </c>
      <c r="BB46" s="1568">
        <f t="shared" si="5"/>
        <v>-5.857560969200204E-4</v>
      </c>
      <c r="BC46" s="1568">
        <f t="shared" si="5"/>
        <v>-5.1394148468375533E-4</v>
      </c>
      <c r="BD46" s="1568">
        <f t="shared" si="5"/>
        <v>-5.3335755092964732E-4</v>
      </c>
      <c r="BE46" s="1568">
        <f t="shared" si="5"/>
        <v>-5.5068845015560086E-4</v>
      </c>
      <c r="BF46" s="1568">
        <f t="shared" si="5"/>
        <v>-5.6918000361250165E-4</v>
      </c>
      <c r="BG46" s="1568">
        <f t="shared" si="5"/>
        <v>-5.8729378546273914E-4</v>
      </c>
      <c r="BH46" s="1568">
        <f t="shared" si="5"/>
        <v>-6.0472795230248622E-4</v>
      </c>
      <c r="BI46" s="1568">
        <f t="shared" si="5"/>
        <v>-6.219960913700362E-4</v>
      </c>
      <c r="BJ46" s="1568">
        <f t="shared" si="5"/>
        <v>-6.3872184956714761E-4</v>
      </c>
      <c r="BK46" s="1569">
        <f t="shared" si="5"/>
        <v>-6.5384692591186067E-4</v>
      </c>
    </row>
    <row r="47" spans="2:63" ht="15.75" thickBot="1">
      <c r="B47" s="1570">
        <v>0.01</v>
      </c>
      <c r="C47" s="1571">
        <f t="shared" ref="C47:AH47" si="6">C8-C40</f>
        <v>-4.6793747797924112E-5</v>
      </c>
      <c r="D47" s="1572">
        <f t="shared" si="6"/>
        <v>-5.2878203689932235E-5</v>
      </c>
      <c r="E47" s="1572">
        <f t="shared" si="6"/>
        <v>-5.9254117099616366E-5</v>
      </c>
      <c r="F47" s="1572">
        <f t="shared" si="6"/>
        <v>-6.5704270055144676E-5</v>
      </c>
      <c r="G47" s="1572">
        <f t="shared" si="6"/>
        <v>-7.2428233819143983E-5</v>
      </c>
      <c r="H47" s="1572">
        <f t="shared" si="6"/>
        <v>-7.9717695171011016E-5</v>
      </c>
      <c r="I47" s="1572">
        <f t="shared" si="6"/>
        <v>-8.7555751478340937E-5</v>
      </c>
      <c r="J47" s="1572">
        <f t="shared" si="6"/>
        <v>-9.4232276839578688E-5</v>
      </c>
      <c r="K47" s="1572">
        <f t="shared" si="6"/>
        <v>-1.0316943568944303E-4</v>
      </c>
      <c r="L47" s="1572">
        <f t="shared" si="6"/>
        <v>-1.1214288357397351E-4</v>
      </c>
      <c r="M47" s="1572">
        <f t="shared" si="6"/>
        <v>-1.2179765574127366E-4</v>
      </c>
      <c r="N47" s="1572">
        <f t="shared" si="6"/>
        <v>-1.1539225906243011E-4</v>
      </c>
      <c r="O47" s="1572">
        <f t="shared" si="6"/>
        <v>-1.2001528922778171E-4</v>
      </c>
      <c r="P47" s="1572">
        <f t="shared" si="6"/>
        <v>-1.3183932086513472E-4</v>
      </c>
      <c r="Q47" s="1572">
        <f t="shared" si="6"/>
        <v>-1.4461348424021914E-4</v>
      </c>
      <c r="R47" s="1572">
        <f t="shared" si="6"/>
        <v>-1.5807562289316124E-4</v>
      </c>
      <c r="S47" s="1572">
        <f t="shared" si="6"/>
        <v>-1.7139371113339408E-4</v>
      </c>
      <c r="T47" s="1572">
        <f t="shared" si="6"/>
        <v>-2.1029393560301202E-4</v>
      </c>
      <c r="U47" s="1572">
        <f t="shared" si="6"/>
        <v>-3.1553597205369321E-4</v>
      </c>
      <c r="V47" s="1572">
        <f t="shared" si="6"/>
        <v>-2.445376562125734E-4</v>
      </c>
      <c r="W47" s="1572">
        <f t="shared" si="6"/>
        <v>-3.0843083275589045E-4</v>
      </c>
      <c r="X47" s="1572">
        <f t="shared" si="6"/>
        <v>-4.7607053375253727E-4</v>
      </c>
      <c r="Y47" s="1572">
        <f t="shared" si="6"/>
        <v>-5.5781103181962166E-4</v>
      </c>
      <c r="Z47" s="1572">
        <f t="shared" si="6"/>
        <v>-1.7592400812338482E-5</v>
      </c>
      <c r="AA47" s="1572">
        <f t="shared" si="6"/>
        <v>-1.2256065504827607E-3</v>
      </c>
      <c r="AB47" s="1572">
        <f t="shared" si="6"/>
        <v>-5.8535577494756019E-4</v>
      </c>
      <c r="AC47" s="1572">
        <f t="shared" si="6"/>
        <v>-3.4483084933123465E-4</v>
      </c>
      <c r="AD47" s="1572">
        <f t="shared" si="6"/>
        <v>-5.896205627711204E-4</v>
      </c>
      <c r="AE47" s="1572">
        <f t="shared" si="6"/>
        <v>-1.1249798412442669E-3</v>
      </c>
      <c r="AF47" s="1572">
        <f t="shared" si="6"/>
        <v>-4.0584051579428682E-4</v>
      </c>
      <c r="AG47" s="1572">
        <f t="shared" si="6"/>
        <v>-6.362364007590493E-4</v>
      </c>
      <c r="AH47" s="1572">
        <f t="shared" si="6"/>
        <v>-6.6415978432443623E-4</v>
      </c>
      <c r="AI47" s="1572">
        <f t="shared" ref="AI47:BK47" si="7">AI8-AI40</f>
        <v>-1.6425650878215681E-4</v>
      </c>
      <c r="AJ47" s="1572">
        <f t="shared" si="7"/>
        <v>-1.2318831535615971E-3</v>
      </c>
      <c r="AK47" s="1572">
        <f t="shared" si="7"/>
        <v>-7.178020867106838E-4</v>
      </c>
      <c r="AL47" s="1572">
        <f t="shared" si="7"/>
        <v>-7.4269259251225073E-4</v>
      </c>
      <c r="AM47" s="1572">
        <f t="shared" si="7"/>
        <v>-7.5982490001935687E-4</v>
      </c>
      <c r="AN47" s="1572">
        <f t="shared" si="7"/>
        <v>-7.7644493664985603E-4</v>
      </c>
      <c r="AO47" s="1572">
        <f t="shared" si="7"/>
        <v>-7.9832708911142802E-4</v>
      </c>
      <c r="AP47" s="1572">
        <f t="shared" si="7"/>
        <v>-8.1371606023861176E-4</v>
      </c>
      <c r="AQ47" s="1572">
        <f t="shared" si="7"/>
        <v>-8.2987246893306832E-4</v>
      </c>
      <c r="AR47" s="1572">
        <f t="shared" si="7"/>
        <v>-8.5311401339449588E-4</v>
      </c>
      <c r="AS47" s="1572">
        <f t="shared" si="7"/>
        <v>-8.740157738462706E-4</v>
      </c>
      <c r="AT47" s="1572">
        <f t="shared" si="7"/>
        <v>-8.9632047546062132E-4</v>
      </c>
      <c r="AU47" s="1572">
        <f t="shared" si="7"/>
        <v>-9.2310682344787232E-4</v>
      </c>
      <c r="AV47" s="1572">
        <f t="shared" si="7"/>
        <v>-9.5194823667998918E-4</v>
      </c>
      <c r="AW47" s="1572">
        <f t="shared" si="7"/>
        <v>-9.801023533384523E-4</v>
      </c>
      <c r="AX47" s="1572">
        <f t="shared" si="7"/>
        <v>-1.0075285350203966E-3</v>
      </c>
      <c r="AY47" s="1572">
        <f t="shared" si="7"/>
        <v>-1.0340660925893808E-3</v>
      </c>
      <c r="AZ47" s="1572">
        <f t="shared" si="7"/>
        <v>-1.0596558908342324E-3</v>
      </c>
      <c r="BA47" s="1572">
        <f t="shared" si="7"/>
        <v>-1.08435952624375E-3</v>
      </c>
      <c r="BB47" s="1572">
        <f t="shared" si="7"/>
        <v>-1.2003004164703457E-3</v>
      </c>
      <c r="BC47" s="1572">
        <f t="shared" si="7"/>
        <v>-1.1308124288944565E-3</v>
      </c>
      <c r="BD47" s="1572">
        <f t="shared" si="7"/>
        <v>-1.2453411944586268E-3</v>
      </c>
      <c r="BE47" s="1572">
        <f t="shared" si="7"/>
        <v>-1.0812124057978378E-3</v>
      </c>
      <c r="BF47" s="1572">
        <f t="shared" si="7"/>
        <v>-1.1920351746708135E-3</v>
      </c>
      <c r="BG47" s="1572">
        <f t="shared" si="7"/>
        <v>-1.2116356897378111E-3</v>
      </c>
      <c r="BH47" s="1572">
        <f t="shared" si="7"/>
        <v>-1.2304383410455255E-3</v>
      </c>
      <c r="BI47" s="1572">
        <f t="shared" si="7"/>
        <v>-1.2489401742061812E-3</v>
      </c>
      <c r="BJ47" s="1572">
        <f t="shared" si="7"/>
        <v>-1.266695969509124E-3</v>
      </c>
      <c r="BK47" s="1573">
        <f t="shared" si="7"/>
        <v>-1.2825981187307711E-3</v>
      </c>
    </row>
  </sheetData>
  <mergeCells count="1">
    <mergeCell ref="D14:I17"/>
  </mergeCell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S17"/>
  <sheetViews>
    <sheetView zoomScaleNormal="100" workbookViewId="0"/>
  </sheetViews>
  <sheetFormatPr baseColWidth="10" defaultColWidth="11.42578125" defaultRowHeight="15"/>
  <cols>
    <col min="1" max="1" width="11.42578125" style="1082"/>
    <col min="2" max="2" width="44.42578125" style="1082" customWidth="1"/>
    <col min="3" max="14" width="12.7109375" style="1082" customWidth="1"/>
    <col min="15" max="16384" width="11.42578125" style="1082"/>
  </cols>
  <sheetData>
    <row r="1" spans="1:19" s="1038" customFormat="1" ht="15.75">
      <c r="A1" s="1035" t="s">
        <v>382</v>
      </c>
      <c r="B1" s="1036"/>
      <c r="C1" s="1037"/>
      <c r="D1" s="1037"/>
      <c r="E1" s="1037"/>
      <c r="F1" s="1037"/>
      <c r="G1" s="1037"/>
      <c r="H1" s="1037"/>
      <c r="I1" s="1037"/>
    </row>
    <row r="2" spans="1:19" s="1038" customFormat="1" ht="16.5" thickBot="1">
      <c r="A2" s="1035"/>
      <c r="B2" s="1036"/>
      <c r="C2" s="1037"/>
      <c r="D2" s="1037"/>
      <c r="E2" s="1037"/>
      <c r="F2" s="1037"/>
      <c r="G2" s="1037"/>
      <c r="H2" s="1037"/>
      <c r="I2" s="1037"/>
      <c r="J2" s="1037"/>
    </row>
    <row r="3" spans="1:19" s="1048" customFormat="1" ht="44.25" customHeight="1" thickBot="1">
      <c r="A3" s="1039"/>
      <c r="B3" s="1040" t="s">
        <v>383</v>
      </c>
      <c r="C3" s="1041">
        <v>2002</v>
      </c>
      <c r="D3" s="1042">
        <v>2003</v>
      </c>
      <c r="E3" s="1042">
        <v>2004</v>
      </c>
      <c r="F3" s="1042">
        <v>2005</v>
      </c>
      <c r="G3" s="1042">
        <v>2006</v>
      </c>
      <c r="H3" s="1042">
        <v>2007</v>
      </c>
      <c r="I3" s="1042">
        <v>2008</v>
      </c>
      <c r="J3" s="1042">
        <v>2009</v>
      </c>
      <c r="K3" s="1042">
        <v>2010</v>
      </c>
      <c r="L3" s="1042">
        <v>2011</v>
      </c>
      <c r="M3" s="1043">
        <v>2012</v>
      </c>
      <c r="N3" s="1038"/>
      <c r="O3" s="1044" t="s">
        <v>126</v>
      </c>
      <c r="P3" s="1045" t="s">
        <v>127</v>
      </c>
      <c r="Q3" s="1046" t="s">
        <v>128</v>
      </c>
      <c r="R3" s="1046" t="s">
        <v>129</v>
      </c>
      <c r="S3" s="1047" t="s">
        <v>130</v>
      </c>
    </row>
    <row r="4" spans="1:19" s="1059" customFormat="1" ht="30" customHeight="1">
      <c r="A4" s="1049"/>
      <c r="B4" s="1050" t="s">
        <v>384</v>
      </c>
      <c r="C4" s="1051">
        <v>1526.2791141550722</v>
      </c>
      <c r="D4" s="1052">
        <v>1530.131958487269</v>
      </c>
      <c r="E4" s="1052">
        <v>1537.066029732986</v>
      </c>
      <c r="F4" s="1052">
        <v>1544.7749571687993</v>
      </c>
      <c r="G4" s="1052">
        <v>1567.3915942678948</v>
      </c>
      <c r="H4" s="1052">
        <v>1582.0091231552933</v>
      </c>
      <c r="I4" s="1052">
        <v>1608.6105706030205</v>
      </c>
      <c r="J4" s="1052">
        <v>1631.1385866422718</v>
      </c>
      <c r="K4" s="1052">
        <v>1666.9481550260632</v>
      </c>
      <c r="L4" s="1052">
        <v>1694.0378557487204</v>
      </c>
      <c r="M4" s="1053">
        <v>1722.0687909245812</v>
      </c>
      <c r="N4" s="1054"/>
      <c r="O4" s="1055">
        <v>1774.7480203334528</v>
      </c>
      <c r="P4" s="1056">
        <v>1794.7349901804598</v>
      </c>
      <c r="Q4" s="1057">
        <v>1809.3187612340987</v>
      </c>
      <c r="R4" s="1057">
        <v>1826.0615495352854</v>
      </c>
      <c r="S4" s="1058">
        <v>1836.0817207113964</v>
      </c>
    </row>
    <row r="5" spans="1:19" s="1059" customFormat="1" ht="30" customHeight="1">
      <c r="A5" s="1049"/>
      <c r="B5" s="1060" t="s">
        <v>385</v>
      </c>
      <c r="C5" s="1061">
        <v>2160.1524080822874</v>
      </c>
      <c r="D5" s="1062">
        <v>2172.3125992759992</v>
      </c>
      <c r="E5" s="1062">
        <v>2184.9967882944375</v>
      </c>
      <c r="F5" s="1062">
        <v>2227.0624972615524</v>
      </c>
      <c r="G5" s="1062">
        <v>2268.7486806116303</v>
      </c>
      <c r="H5" s="1062">
        <v>2313.2195753931164</v>
      </c>
      <c r="I5" s="1062">
        <v>2332.3024929429203</v>
      </c>
      <c r="J5" s="1062">
        <v>2359.6479263943415</v>
      </c>
      <c r="K5" s="1062">
        <v>2379.3602647150483</v>
      </c>
      <c r="L5" s="1062">
        <v>2401.6173950748957</v>
      </c>
      <c r="M5" s="1063">
        <v>2426.1809840658593</v>
      </c>
      <c r="N5" s="1054"/>
      <c r="O5" s="1064">
        <v>2461.3400164583036</v>
      </c>
      <c r="P5" s="1065">
        <v>2469.2686184899403</v>
      </c>
      <c r="Q5" s="1066">
        <v>2473.4810149873865</v>
      </c>
      <c r="R5" s="1066">
        <v>2469.5663348657722</v>
      </c>
      <c r="S5" s="1067">
        <v>2474.6935943942926</v>
      </c>
    </row>
    <row r="6" spans="1:19" s="1059" customFormat="1" ht="30" customHeight="1" thickBot="1">
      <c r="A6" s="1049"/>
      <c r="B6" s="1068" t="s">
        <v>386</v>
      </c>
      <c r="C6" s="1069">
        <v>1917.5557000000001</v>
      </c>
      <c r="D6" s="1070">
        <v>1926.6950777777779</v>
      </c>
      <c r="E6" s="1070">
        <v>1934.977638888889</v>
      </c>
      <c r="F6" s="1070">
        <v>1971.5351500000002</v>
      </c>
      <c r="G6" s="1070">
        <v>2009.520688888889</v>
      </c>
      <c r="H6" s="1070">
        <v>2051.2191000000003</v>
      </c>
      <c r="I6" s="1070">
        <v>2063.2145333333337</v>
      </c>
      <c r="J6" s="1070">
        <v>2082.0645000000004</v>
      </c>
      <c r="K6" s="1070">
        <v>2088.6334277777778</v>
      </c>
      <c r="L6" s="1070">
        <v>2093.4887222222223</v>
      </c>
      <c r="M6" s="1071">
        <v>2095.4488148508608</v>
      </c>
      <c r="N6" s="1054"/>
      <c r="O6" s="1072">
        <v>2134.1412426245915</v>
      </c>
      <c r="P6" s="1073">
        <v>2126.6788208136677</v>
      </c>
      <c r="Q6" s="1074">
        <v>2124.6639993657736</v>
      </c>
      <c r="R6" s="1074">
        <v>2123.1917000000003</v>
      </c>
      <c r="S6" s="1075">
        <v>2129.6178250000003</v>
      </c>
    </row>
    <row r="7" spans="1:19" s="1059" customFormat="1" ht="30" customHeight="1" thickBot="1">
      <c r="A7" s="1049"/>
      <c r="B7" s="1076" t="s">
        <v>387</v>
      </c>
      <c r="C7" s="1069">
        <v>358.78449746938912</v>
      </c>
      <c r="D7" s="1070">
        <v>359.82769985388757</v>
      </c>
      <c r="E7" s="1070">
        <v>361.68586990670798</v>
      </c>
      <c r="F7" s="1070">
        <v>378.99477734033644</v>
      </c>
      <c r="G7" s="1070">
        <v>390.44735440737151</v>
      </c>
      <c r="H7" s="1070">
        <v>414.39686513593153</v>
      </c>
      <c r="I7" s="1070">
        <v>416.77385673018404</v>
      </c>
      <c r="J7" s="1070">
        <v>424.20487135145515</v>
      </c>
      <c r="K7" s="1070">
        <v>414.87240614865124</v>
      </c>
      <c r="L7" s="1070">
        <v>415.21455075132735</v>
      </c>
      <c r="M7" s="1071">
        <v>413.44112608151232</v>
      </c>
      <c r="N7" s="1054"/>
      <c r="O7" s="1072">
        <v>412.49918472299902</v>
      </c>
      <c r="P7" s="1073">
        <v>396.41763843813726</v>
      </c>
      <c r="Q7" s="1074">
        <v>378.20061880908025</v>
      </c>
      <c r="R7" s="1074">
        <v>357.38033991776189</v>
      </c>
      <c r="S7" s="1075">
        <v>351.77208960746378</v>
      </c>
    </row>
    <row r="8" spans="1:19" s="1048" customFormat="1">
      <c r="A8" s="1039"/>
      <c r="B8" s="1077"/>
      <c r="C8" s="1078"/>
      <c r="D8" s="1078"/>
      <c r="E8" s="1078"/>
      <c r="F8" s="1078"/>
      <c r="G8" s="1078"/>
      <c r="H8" s="1079"/>
      <c r="I8" s="1080"/>
      <c r="J8" s="1080"/>
      <c r="K8" s="1080"/>
      <c r="L8" s="1080"/>
      <c r="M8" s="1080"/>
    </row>
    <row r="9" spans="1:19" s="1048" customFormat="1">
      <c r="A9" s="1039"/>
      <c r="B9" s="1077"/>
      <c r="C9" s="1081"/>
      <c r="D9" s="1081"/>
      <c r="E9" s="1081"/>
      <c r="F9" s="1081"/>
      <c r="G9" s="1081"/>
      <c r="H9" s="1081"/>
      <c r="I9" s="1081"/>
      <c r="J9" s="1081"/>
    </row>
    <row r="10" spans="1:19">
      <c r="C10" s="1083"/>
    </row>
    <row r="13" spans="1:19">
      <c r="B13" s="1084"/>
    </row>
    <row r="17" spans="3:10" ht="15.75">
      <c r="C17" s="1792"/>
      <c r="D17" s="1792"/>
      <c r="E17" s="1792"/>
      <c r="F17" s="1792"/>
      <c r="G17" s="1792"/>
      <c r="J17" s="1033"/>
    </row>
  </sheetData>
  <mergeCells count="1">
    <mergeCell ref="C17:G17"/>
  </mergeCell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W15"/>
  <sheetViews>
    <sheetView zoomScaleNormal="100" workbookViewId="0"/>
  </sheetViews>
  <sheetFormatPr baseColWidth="10" defaultColWidth="11.42578125" defaultRowHeight="15"/>
  <cols>
    <col min="1" max="1" width="11.42578125" style="1082"/>
    <col min="2" max="2" width="47.85546875" style="1082" customWidth="1"/>
    <col min="3" max="3" width="15.7109375" style="1082" customWidth="1"/>
    <col min="4" max="21" width="12.7109375" style="1082" customWidth="1"/>
    <col min="22" max="16384" width="11.42578125" style="1082"/>
  </cols>
  <sheetData>
    <row r="1" spans="1:23" s="1038" customFormat="1" ht="15.75">
      <c r="A1" s="1085" t="s">
        <v>340</v>
      </c>
      <c r="B1" s="1036"/>
      <c r="D1" s="1037"/>
      <c r="E1" s="1037"/>
      <c r="F1" s="1037"/>
      <c r="G1" s="1037"/>
      <c r="H1" s="1037"/>
      <c r="I1" s="1037"/>
      <c r="J1" s="1037"/>
      <c r="K1" s="1037"/>
      <c r="L1" s="1037"/>
    </row>
    <row r="2" spans="1:23" s="1038" customFormat="1" ht="16.5" thickBot="1">
      <c r="A2" s="1085"/>
      <c r="B2" s="1036"/>
      <c r="D2" s="1037"/>
      <c r="E2" s="1037"/>
      <c r="F2" s="1037"/>
      <c r="G2" s="1037"/>
      <c r="H2" s="1037"/>
      <c r="I2" s="1037"/>
      <c r="J2" s="1037"/>
      <c r="K2" s="1037"/>
      <c r="L2" s="1037"/>
    </row>
    <row r="3" spans="1:23" s="1048" customFormat="1" ht="39" customHeight="1" thickBot="1">
      <c r="A3" s="1039"/>
      <c r="B3" s="1086" t="s">
        <v>388</v>
      </c>
      <c r="C3" s="1087" t="s">
        <v>389</v>
      </c>
      <c r="D3" s="1088" t="s">
        <v>390</v>
      </c>
      <c r="E3" s="1089" t="s">
        <v>391</v>
      </c>
      <c r="F3" s="1089" t="s">
        <v>392</v>
      </c>
      <c r="G3" s="1089" t="s">
        <v>393</v>
      </c>
      <c r="H3" s="1089" t="s">
        <v>394</v>
      </c>
      <c r="I3" s="1089" t="s">
        <v>395</v>
      </c>
      <c r="J3" s="1089" t="s">
        <v>396</v>
      </c>
      <c r="K3" s="1089" t="s">
        <v>397</v>
      </c>
      <c r="L3" s="1089" t="s">
        <v>398</v>
      </c>
      <c r="M3" s="1089" t="s">
        <v>399</v>
      </c>
      <c r="N3" s="1089" t="s">
        <v>400</v>
      </c>
      <c r="O3" s="1089" t="s">
        <v>401</v>
      </c>
      <c r="P3" s="1089" t="s">
        <v>402</v>
      </c>
      <c r="Q3" s="1089" t="s">
        <v>403</v>
      </c>
      <c r="R3" s="1089" t="s">
        <v>404</v>
      </c>
      <c r="S3" s="1089" t="s">
        <v>405</v>
      </c>
      <c r="T3" s="1089" t="s">
        <v>406</v>
      </c>
      <c r="U3" s="1090" t="s">
        <v>407</v>
      </c>
    </row>
    <row r="4" spans="1:23" s="1048" customFormat="1">
      <c r="A4" s="1039"/>
      <c r="B4" s="1091" t="s">
        <v>408</v>
      </c>
      <c r="C4" s="1092">
        <v>1</v>
      </c>
      <c r="D4" s="1093">
        <v>0.88337574215436809</v>
      </c>
      <c r="E4" s="1094">
        <v>0.9007633587786259</v>
      </c>
      <c r="F4" s="1094">
        <v>0.90033927056827823</v>
      </c>
      <c r="G4" s="1094">
        <v>0.89016115351993219</v>
      </c>
      <c r="H4" s="1094">
        <v>0.85284139100932999</v>
      </c>
      <c r="I4" s="1094">
        <v>0.92154368108566587</v>
      </c>
      <c r="J4" s="1094">
        <v>0.94529262086513999</v>
      </c>
      <c r="K4" s="1094">
        <v>0.98515691263782867</v>
      </c>
      <c r="L4" s="1094">
        <v>1.0076335877862594</v>
      </c>
      <c r="M4" s="1094">
        <v>1.0284139100932994</v>
      </c>
      <c r="N4" s="1094">
        <v>1.0860899067005938</v>
      </c>
      <c r="O4" s="1094">
        <v>1.1573367260390162</v>
      </c>
      <c r="P4" s="1094">
        <v>1.159457167090755</v>
      </c>
      <c r="Q4" s="1094">
        <v>1.11323155216285</v>
      </c>
      <c r="R4" s="1094">
        <v>1.1123833757421544</v>
      </c>
      <c r="S4" s="1094">
        <v>1.0559796437659033</v>
      </c>
      <c r="T4" s="1094">
        <v>1.0059372349448685</v>
      </c>
      <c r="U4" s="1095">
        <v>1.0080576759966073</v>
      </c>
    </row>
    <row r="5" spans="1:23" s="1048" customFormat="1">
      <c r="A5" s="1039"/>
      <c r="B5" s="1096" t="s">
        <v>409</v>
      </c>
      <c r="C5" s="1097">
        <v>1.0649999999999999</v>
      </c>
      <c r="D5" s="1098"/>
      <c r="E5" s="1099"/>
      <c r="F5" s="1099"/>
      <c r="G5" s="1100">
        <v>0.7400339270568278</v>
      </c>
      <c r="H5" s="1100">
        <v>0.82654792196776927</v>
      </c>
      <c r="I5" s="1100">
        <v>0.96225614927905001</v>
      </c>
      <c r="J5" s="1100">
        <v>0.99279050042408823</v>
      </c>
      <c r="K5" s="1100">
        <v>1.0288379983036471</v>
      </c>
      <c r="L5" s="1100">
        <v>1.03774385072095</v>
      </c>
      <c r="M5" s="1100">
        <v>1.0674300254452926</v>
      </c>
      <c r="N5" s="1100">
        <v>1.1382527565733673</v>
      </c>
      <c r="O5" s="1100">
        <v>1.2430025445292621</v>
      </c>
      <c r="P5" s="1100">
        <v>1.3833757421543682</v>
      </c>
      <c r="Q5" s="1100">
        <v>1.5627650551314674</v>
      </c>
      <c r="R5" s="1099"/>
      <c r="S5" s="1099"/>
      <c r="T5" s="1099"/>
      <c r="U5" s="1101"/>
      <c r="V5" s="1081"/>
      <c r="W5" s="1081"/>
    </row>
    <row r="6" spans="1:23" s="1048" customFormat="1" ht="15.75" thickBot="1">
      <c r="A6" s="1039"/>
      <c r="B6" s="1102" t="s">
        <v>410</v>
      </c>
      <c r="C6" s="1103">
        <v>1.056</v>
      </c>
      <c r="D6" s="1104"/>
      <c r="E6" s="1105"/>
      <c r="F6" s="1105"/>
      <c r="G6" s="1105"/>
      <c r="H6" s="1105"/>
      <c r="I6" s="1105"/>
      <c r="J6" s="1105"/>
      <c r="K6" s="1105"/>
      <c r="L6" s="1105"/>
      <c r="M6" s="1105"/>
      <c r="N6" s="1106">
        <v>0.94189991518235794</v>
      </c>
      <c r="O6" s="1106">
        <v>0.99830364715860898</v>
      </c>
      <c r="P6" s="1106">
        <v>1.0822731128074639</v>
      </c>
      <c r="Q6" s="1106">
        <v>1.0780322307039865</v>
      </c>
      <c r="R6" s="1106">
        <v>1.0932994062765056</v>
      </c>
      <c r="S6" s="1106">
        <v>1.0521628498727735</v>
      </c>
      <c r="T6" s="1106">
        <v>1.0042408821034776</v>
      </c>
      <c r="U6" s="1107">
        <v>1.0097540288379983</v>
      </c>
      <c r="V6" s="1081"/>
      <c r="W6" s="1081"/>
    </row>
    <row r="7" spans="1:23" s="1048" customFormat="1">
      <c r="A7" s="1039"/>
      <c r="B7" s="1077"/>
      <c r="D7" s="1081"/>
      <c r="E7" s="1081"/>
      <c r="F7" s="1081"/>
      <c r="G7" s="1081"/>
      <c r="H7" s="1081"/>
      <c r="I7" s="1081"/>
      <c r="J7" s="1081"/>
      <c r="K7" s="1081"/>
      <c r="L7" s="1081"/>
    </row>
    <row r="8" spans="1:23">
      <c r="D8" s="1083"/>
    </row>
    <row r="15" spans="1:23" ht="15.75">
      <c r="D15" s="1792"/>
      <c r="E15" s="1792"/>
      <c r="F15" s="1792"/>
      <c r="G15" s="1792"/>
      <c r="H15" s="1792"/>
      <c r="K15" s="1792"/>
      <c r="L15" s="1792"/>
    </row>
  </sheetData>
  <mergeCells count="2">
    <mergeCell ref="D15:H15"/>
    <mergeCell ref="K15:L15"/>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BY51"/>
  <sheetViews>
    <sheetView topLeftCell="A31" workbookViewId="0">
      <selection activeCell="E56" sqref="E56"/>
    </sheetView>
  </sheetViews>
  <sheetFormatPr baseColWidth="10" defaultColWidth="11.5703125" defaultRowHeight="15"/>
  <cols>
    <col min="1" max="1" width="11.5703125" style="629"/>
    <col min="2" max="2" width="35.28515625" style="629" customWidth="1"/>
    <col min="3" max="3" width="10.7109375" style="630" customWidth="1"/>
    <col min="4" max="52" width="5.7109375" style="629" customWidth="1"/>
    <col min="53" max="74" width="5.42578125" style="629" customWidth="1"/>
    <col min="75" max="16384" width="11.5703125" style="629"/>
  </cols>
  <sheetData>
    <row r="1" spans="1:77" ht="15.75">
      <c r="A1" s="612" t="s">
        <v>187</v>
      </c>
    </row>
    <row r="3" spans="1:77" ht="15.75" thickBot="1"/>
    <row r="4" spans="1:77" ht="15.75" thickBot="1">
      <c r="B4" s="675"/>
      <c r="C4" s="676"/>
      <c r="D4" s="633">
        <v>2000</v>
      </c>
      <c r="E4" s="634">
        <v>2001</v>
      </c>
      <c r="F4" s="634">
        <v>2002</v>
      </c>
      <c r="G4" s="634">
        <v>2003</v>
      </c>
      <c r="H4" s="634">
        <v>2004</v>
      </c>
      <c r="I4" s="634">
        <v>2005</v>
      </c>
      <c r="J4" s="634">
        <v>2006</v>
      </c>
      <c r="K4" s="634">
        <v>2007</v>
      </c>
      <c r="L4" s="634">
        <v>2008</v>
      </c>
      <c r="M4" s="634">
        <v>2009</v>
      </c>
      <c r="N4" s="634">
        <v>2010</v>
      </c>
      <c r="O4" s="634">
        <v>2011</v>
      </c>
      <c r="P4" s="634">
        <v>2012</v>
      </c>
      <c r="Q4" s="634">
        <v>2013</v>
      </c>
      <c r="R4" s="634">
        <v>2014</v>
      </c>
      <c r="S4" s="634">
        <v>2015</v>
      </c>
      <c r="T4" s="634">
        <v>2016</v>
      </c>
      <c r="U4" s="634">
        <v>2017</v>
      </c>
      <c r="V4" s="634">
        <v>2018</v>
      </c>
      <c r="W4" s="634">
        <v>2019</v>
      </c>
      <c r="X4" s="634">
        <v>2020</v>
      </c>
      <c r="Y4" s="634">
        <v>2021</v>
      </c>
      <c r="Z4" s="634">
        <v>2022</v>
      </c>
      <c r="AA4" s="634">
        <v>2023</v>
      </c>
      <c r="AB4" s="634">
        <v>2024</v>
      </c>
      <c r="AC4" s="634">
        <v>2025</v>
      </c>
      <c r="AD4" s="634">
        <v>2026</v>
      </c>
      <c r="AE4" s="634">
        <v>2027</v>
      </c>
      <c r="AF4" s="634">
        <v>2028</v>
      </c>
      <c r="AG4" s="634">
        <v>2029</v>
      </c>
      <c r="AH4" s="634">
        <v>2030</v>
      </c>
      <c r="AI4" s="634">
        <v>2031</v>
      </c>
      <c r="AJ4" s="634">
        <v>2032</v>
      </c>
      <c r="AK4" s="634">
        <v>2033</v>
      </c>
      <c r="AL4" s="634">
        <v>2034</v>
      </c>
      <c r="AM4" s="634">
        <v>2035</v>
      </c>
      <c r="AN4" s="634">
        <v>2036</v>
      </c>
      <c r="AO4" s="634">
        <v>2037</v>
      </c>
      <c r="AP4" s="634">
        <v>2038</v>
      </c>
      <c r="AQ4" s="634">
        <v>2039</v>
      </c>
      <c r="AR4" s="634">
        <v>2040</v>
      </c>
      <c r="AS4" s="634">
        <v>2041</v>
      </c>
      <c r="AT4" s="634">
        <v>2042</v>
      </c>
      <c r="AU4" s="634">
        <v>2043</v>
      </c>
      <c r="AV4" s="634">
        <v>2044</v>
      </c>
      <c r="AW4" s="634">
        <v>2045</v>
      </c>
      <c r="AX4" s="634">
        <v>2046</v>
      </c>
      <c r="AY4" s="634">
        <v>2047</v>
      </c>
      <c r="AZ4" s="634">
        <v>2048</v>
      </c>
      <c r="BA4" s="634">
        <v>2049</v>
      </c>
      <c r="BB4" s="634">
        <v>2050</v>
      </c>
      <c r="BC4" s="634">
        <v>2051</v>
      </c>
      <c r="BD4" s="634">
        <v>2052</v>
      </c>
      <c r="BE4" s="634">
        <v>2053</v>
      </c>
      <c r="BF4" s="634">
        <v>2054</v>
      </c>
      <c r="BG4" s="634">
        <v>2055</v>
      </c>
      <c r="BH4" s="634">
        <v>2056</v>
      </c>
      <c r="BI4" s="634">
        <v>2057</v>
      </c>
      <c r="BJ4" s="634">
        <v>2058</v>
      </c>
      <c r="BK4" s="634">
        <v>2059</v>
      </c>
      <c r="BL4" s="634">
        <v>2060</v>
      </c>
      <c r="BM4" s="634">
        <v>2061</v>
      </c>
      <c r="BN4" s="634">
        <v>2062</v>
      </c>
      <c r="BO4" s="634">
        <v>2063</v>
      </c>
      <c r="BP4" s="634">
        <v>2064</v>
      </c>
      <c r="BQ4" s="634">
        <v>2065</v>
      </c>
      <c r="BR4" s="634">
        <v>2066</v>
      </c>
      <c r="BS4" s="634">
        <v>2067</v>
      </c>
      <c r="BT4" s="634">
        <v>2068</v>
      </c>
      <c r="BU4" s="634">
        <v>2069</v>
      </c>
      <c r="BV4" s="635">
        <v>2070</v>
      </c>
    </row>
    <row r="5" spans="1:77">
      <c r="B5" s="1724" t="s">
        <v>188</v>
      </c>
      <c r="C5" s="677" t="s">
        <v>183</v>
      </c>
      <c r="D5" s="637"/>
      <c r="E5" s="678"/>
      <c r="F5" s="678"/>
      <c r="G5" s="678"/>
      <c r="H5" s="678"/>
      <c r="I5" s="678">
        <v>0.4892174528519625</v>
      </c>
      <c r="J5" s="678">
        <v>0.48884658014433513</v>
      </c>
      <c r="K5" s="678">
        <v>0.49059973370888749</v>
      </c>
      <c r="L5" s="678">
        <v>0.49465740898799282</v>
      </c>
      <c r="M5" s="678">
        <v>0.50354350683105387</v>
      </c>
      <c r="N5" s="678">
        <v>0.49752234725342154</v>
      </c>
      <c r="O5" s="678">
        <v>0.50592438210151869</v>
      </c>
      <c r="P5" s="678">
        <v>0.51304857577123952</v>
      </c>
      <c r="Q5" s="678">
        <v>0.51848518265830112</v>
      </c>
      <c r="R5" s="678">
        <v>0.51810227798530339</v>
      </c>
      <c r="S5" s="678">
        <v>0.51443930441368946</v>
      </c>
      <c r="T5" s="678">
        <v>0.51316100332882186</v>
      </c>
      <c r="U5" s="678">
        <v>0.51349191926533699</v>
      </c>
      <c r="V5" s="678"/>
      <c r="W5" s="678"/>
      <c r="X5" s="678"/>
      <c r="Y5" s="678"/>
      <c r="Z5" s="678"/>
      <c r="AA5" s="678"/>
      <c r="AB5" s="678"/>
      <c r="AC5" s="678"/>
      <c r="AD5" s="678"/>
      <c r="AE5" s="678"/>
      <c r="AF5" s="678"/>
      <c r="AG5" s="678"/>
      <c r="AH5" s="678"/>
      <c r="AI5" s="678"/>
      <c r="AJ5" s="678"/>
      <c r="AK5" s="678"/>
      <c r="AL5" s="678"/>
      <c r="AM5" s="678"/>
      <c r="AN5" s="678"/>
      <c r="AO5" s="678"/>
      <c r="AP5" s="678"/>
      <c r="AQ5" s="678"/>
      <c r="AR5" s="678"/>
      <c r="AS5" s="678"/>
      <c r="AT5" s="678"/>
      <c r="AU5" s="678"/>
      <c r="AV5" s="678"/>
      <c r="AW5" s="678"/>
      <c r="AX5" s="678"/>
      <c r="AY5" s="678"/>
      <c r="AZ5" s="678"/>
      <c r="BA5" s="678"/>
      <c r="BB5" s="678"/>
      <c r="BC5" s="678"/>
      <c r="BD5" s="678"/>
      <c r="BE5" s="678"/>
      <c r="BF5" s="678"/>
      <c r="BG5" s="678"/>
      <c r="BH5" s="678"/>
      <c r="BI5" s="678"/>
      <c r="BJ5" s="678"/>
      <c r="BK5" s="678"/>
      <c r="BL5" s="639"/>
      <c r="BM5" s="639"/>
      <c r="BN5" s="639"/>
      <c r="BO5" s="639"/>
      <c r="BP5" s="639"/>
      <c r="BQ5" s="639"/>
      <c r="BR5" s="639"/>
      <c r="BS5" s="639"/>
      <c r="BT5" s="639"/>
      <c r="BU5" s="639"/>
      <c r="BV5" s="640"/>
    </row>
    <row r="6" spans="1:77">
      <c r="B6" s="1725"/>
      <c r="C6" s="679">
        <v>1.7999999999999999E-2</v>
      </c>
      <c r="D6" s="642"/>
      <c r="E6" s="643"/>
      <c r="F6" s="643"/>
      <c r="G6" s="643"/>
      <c r="H6" s="643"/>
      <c r="I6" s="643"/>
      <c r="J6" s="643"/>
      <c r="K6" s="643"/>
      <c r="L6" s="643"/>
      <c r="M6" s="643"/>
      <c r="N6" s="643"/>
      <c r="O6" s="643"/>
      <c r="P6" s="643"/>
      <c r="Q6" s="643"/>
      <c r="R6" s="643"/>
      <c r="S6" s="643"/>
      <c r="T6" s="643"/>
      <c r="U6" s="643">
        <v>0.51349191926533699</v>
      </c>
      <c r="V6" s="643">
        <v>0.51356609120226515</v>
      </c>
      <c r="W6" s="643">
        <v>0.51034325188383534</v>
      </c>
      <c r="X6" s="643">
        <v>0.51089859978028551</v>
      </c>
      <c r="Y6" s="643">
        <v>0.50856281550519178</v>
      </c>
      <c r="Z6" s="643">
        <v>0.5065744739401552</v>
      </c>
      <c r="AA6" s="643">
        <v>0.50504862836051223</v>
      </c>
      <c r="AB6" s="643">
        <v>0.50136196029256641</v>
      </c>
      <c r="AC6" s="643">
        <v>0.49703594854538952</v>
      </c>
      <c r="AD6" s="643">
        <v>0.49163929948025442</v>
      </c>
      <c r="AE6" s="643">
        <v>0.4866454263334738</v>
      </c>
      <c r="AF6" s="643">
        <v>0.48102412179162907</v>
      </c>
      <c r="AG6" s="643">
        <v>0.47673974321237506</v>
      </c>
      <c r="AH6" s="643">
        <v>0.4717236134878956</v>
      </c>
      <c r="AI6" s="643">
        <v>0.46587871990564012</v>
      </c>
      <c r="AJ6" s="643">
        <v>0.45996665937522119</v>
      </c>
      <c r="AK6" s="643">
        <v>0.45614307111956442</v>
      </c>
      <c r="AL6" s="643">
        <v>0.45056922943567884</v>
      </c>
      <c r="AM6" s="643">
        <v>0.44549849609104625</v>
      </c>
      <c r="AN6" s="643">
        <v>0.44007815747114276</v>
      </c>
      <c r="AO6" s="643">
        <v>0.43473475524633237</v>
      </c>
      <c r="AP6" s="643">
        <v>0.42987464831215683</v>
      </c>
      <c r="AQ6" s="643">
        <v>0.42533071861521282</v>
      </c>
      <c r="AR6" s="643">
        <v>0.42052146142341557</v>
      </c>
      <c r="AS6" s="643">
        <v>0.41538106631780802</v>
      </c>
      <c r="AT6" s="643">
        <v>0.41004510582085602</v>
      </c>
      <c r="AU6" s="643">
        <v>0.405172220396953</v>
      </c>
      <c r="AV6" s="643">
        <v>0.40183439930205395</v>
      </c>
      <c r="AW6" s="643">
        <v>0.39907436783533656</v>
      </c>
      <c r="AX6" s="643">
        <v>0.39433591720198502</v>
      </c>
      <c r="AY6" s="643">
        <v>0.39015071449577404</v>
      </c>
      <c r="AZ6" s="643">
        <v>0.38588064613822842</v>
      </c>
      <c r="BA6" s="643">
        <v>0.38197729707508976</v>
      </c>
      <c r="BB6" s="643">
        <v>0.37799361540415738</v>
      </c>
      <c r="BC6" s="643">
        <v>0.37429508836904285</v>
      </c>
      <c r="BD6" s="643">
        <v>0.37034184497848122</v>
      </c>
      <c r="BE6" s="643">
        <v>0.36758245323428218</v>
      </c>
      <c r="BF6" s="643">
        <v>0.36545935590674433</v>
      </c>
      <c r="BG6" s="643">
        <v>0.36252548651407912</v>
      </c>
      <c r="BH6" s="643">
        <v>0.35962501663269608</v>
      </c>
      <c r="BI6" s="643">
        <v>0.35646257285594912</v>
      </c>
      <c r="BJ6" s="643">
        <v>0.35445019071149081</v>
      </c>
      <c r="BK6" s="643">
        <v>0.35206257040266903</v>
      </c>
      <c r="BL6" s="644">
        <v>0.34951760714973618</v>
      </c>
      <c r="BM6" s="644">
        <v>0.34775067844369434</v>
      </c>
      <c r="BN6" s="644">
        <v>0.34612938901407858</v>
      </c>
      <c r="BO6" s="644">
        <v>0.34470905649513983</v>
      </c>
      <c r="BP6" s="644">
        <v>0.34271476701110398</v>
      </c>
      <c r="BQ6" s="644">
        <v>0.34052743140701403</v>
      </c>
      <c r="BR6" s="644">
        <v>0.33928093474540738</v>
      </c>
      <c r="BS6" s="644">
        <v>0.33709627471808939</v>
      </c>
      <c r="BT6" s="644">
        <v>0.33507450558159524</v>
      </c>
      <c r="BU6" s="644">
        <v>0.33330074033172724</v>
      </c>
      <c r="BV6" s="645">
        <v>0.33068936080092248</v>
      </c>
      <c r="BX6" s="680"/>
      <c r="BY6" s="681"/>
    </row>
    <row r="7" spans="1:77">
      <c r="B7" s="1725"/>
      <c r="C7" s="679">
        <v>1.4999999999999999E-2</v>
      </c>
      <c r="D7" s="642"/>
      <c r="E7" s="643"/>
      <c r="F7" s="643"/>
      <c r="G7" s="643"/>
      <c r="H7" s="643"/>
      <c r="I7" s="643"/>
      <c r="J7" s="643"/>
      <c r="K7" s="643"/>
      <c r="L7" s="643"/>
      <c r="M7" s="643"/>
      <c r="N7" s="643"/>
      <c r="O7" s="643"/>
      <c r="P7" s="643"/>
      <c r="Q7" s="643"/>
      <c r="R7" s="643"/>
      <c r="S7" s="643"/>
      <c r="T7" s="643"/>
      <c r="U7" s="643">
        <v>0.51349191926533699</v>
      </c>
      <c r="V7" s="643">
        <v>0.51356609120226515</v>
      </c>
      <c r="W7" s="643">
        <v>0.51034325188383534</v>
      </c>
      <c r="X7" s="643">
        <v>0.51089859978028551</v>
      </c>
      <c r="Y7" s="643">
        <v>0.50856281550519178</v>
      </c>
      <c r="Z7" s="643">
        <v>0.50657449576009539</v>
      </c>
      <c r="AA7" s="643">
        <v>0.50518045221891472</v>
      </c>
      <c r="AB7" s="643">
        <v>0.50174435746100576</v>
      </c>
      <c r="AC7" s="643">
        <v>0.49777758327151927</v>
      </c>
      <c r="AD7" s="643">
        <v>0.49282568092882573</v>
      </c>
      <c r="AE7" s="643">
        <v>0.48835316395887673</v>
      </c>
      <c r="AF7" s="643">
        <v>0.48333116089271377</v>
      </c>
      <c r="AG7" s="643">
        <v>0.47974431687783148</v>
      </c>
      <c r="AH7" s="643">
        <v>0.47551005473668706</v>
      </c>
      <c r="AI7" s="643">
        <v>0.47049677981135163</v>
      </c>
      <c r="AJ7" s="643">
        <v>0.46548131126322623</v>
      </c>
      <c r="AK7" s="643">
        <v>0.46252257023874543</v>
      </c>
      <c r="AL7" s="643">
        <v>0.45774855798694025</v>
      </c>
      <c r="AM7" s="643">
        <v>0.45345202960510789</v>
      </c>
      <c r="AN7" s="643">
        <v>0.44876145984904098</v>
      </c>
      <c r="AO7" s="643">
        <v>0.44410448832694482</v>
      </c>
      <c r="AP7" s="643">
        <v>0.43990384388958254</v>
      </c>
      <c r="AQ7" s="643">
        <v>0.43599936902142528</v>
      </c>
      <c r="AR7" s="643">
        <v>0.43179615395769433</v>
      </c>
      <c r="AS7" s="643">
        <v>0.42721839162121777</v>
      </c>
      <c r="AT7" s="643">
        <v>0.42240242620438168</v>
      </c>
      <c r="AU7" s="643">
        <v>0.41802856234933217</v>
      </c>
      <c r="AV7" s="643">
        <v>0.41521005297578034</v>
      </c>
      <c r="AW7" s="643">
        <v>0.41296317062728227</v>
      </c>
      <c r="AX7" s="643">
        <v>0.40865080324015712</v>
      </c>
      <c r="AY7" s="643">
        <v>0.40487796531518067</v>
      </c>
      <c r="AZ7" s="643">
        <v>0.40098173354113148</v>
      </c>
      <c r="BA7" s="643">
        <v>0.39745162233396264</v>
      </c>
      <c r="BB7" s="643">
        <v>0.39381845913947544</v>
      </c>
      <c r="BC7" s="643">
        <v>0.39045519716656002</v>
      </c>
      <c r="BD7" s="643">
        <v>0.38679200677021114</v>
      </c>
      <c r="BE7" s="643">
        <v>0.38434361932241645</v>
      </c>
      <c r="BF7" s="643">
        <v>0.38230120332402845</v>
      </c>
      <c r="BG7" s="643">
        <v>0.37994799484632874</v>
      </c>
      <c r="BH7" s="643">
        <v>0.37726532959341691</v>
      </c>
      <c r="BI7" s="643">
        <v>0.37428182299979879</v>
      </c>
      <c r="BJ7" s="643">
        <v>0.37251168473679008</v>
      </c>
      <c r="BK7" s="643">
        <v>0.37032285314531183</v>
      </c>
      <c r="BL7" s="644">
        <v>0.36797531566036179</v>
      </c>
      <c r="BM7" s="644">
        <v>0.36642713701221574</v>
      </c>
      <c r="BN7" s="644">
        <v>0.36502201194981609</v>
      </c>
      <c r="BO7" s="644">
        <v>0.36381678148151614</v>
      </c>
      <c r="BP7" s="644">
        <v>0.36197777526508046</v>
      </c>
      <c r="BQ7" s="644">
        <v>0.35991749864838479</v>
      </c>
      <c r="BR7" s="644">
        <v>0.3588455872894864</v>
      </c>
      <c r="BS7" s="644">
        <v>0.35676024283319041</v>
      </c>
      <c r="BT7" s="644">
        <v>0.35482942997319816</v>
      </c>
      <c r="BU7" s="644">
        <v>0.35315270000374976</v>
      </c>
      <c r="BV7" s="645">
        <v>0.35057742387130969</v>
      </c>
      <c r="BX7" s="680"/>
      <c r="BY7" s="681"/>
    </row>
    <row r="8" spans="1:77">
      <c r="B8" s="1725"/>
      <c r="C8" s="679">
        <v>1.2999999999999999E-2</v>
      </c>
      <c r="D8" s="642"/>
      <c r="E8" s="643"/>
      <c r="F8" s="643"/>
      <c r="G8" s="643"/>
      <c r="H8" s="643"/>
      <c r="I8" s="643"/>
      <c r="J8" s="643"/>
      <c r="K8" s="643"/>
      <c r="L8" s="643"/>
      <c r="M8" s="643"/>
      <c r="N8" s="643"/>
      <c r="O8" s="643"/>
      <c r="P8" s="643"/>
      <c r="Q8" s="643"/>
      <c r="R8" s="643"/>
      <c r="S8" s="643"/>
      <c r="T8" s="643"/>
      <c r="U8" s="643">
        <v>0.51349191926533699</v>
      </c>
      <c r="V8" s="643">
        <v>0.51356609120226515</v>
      </c>
      <c r="W8" s="643">
        <v>0.51034325188383534</v>
      </c>
      <c r="X8" s="643">
        <v>0.51089859978028551</v>
      </c>
      <c r="Y8" s="643">
        <v>0.50856430187730828</v>
      </c>
      <c r="Z8" s="643">
        <v>0.5065744739401552</v>
      </c>
      <c r="AA8" s="643">
        <v>0.50527652737852524</v>
      </c>
      <c r="AB8" s="643">
        <v>0.50200644979673614</v>
      </c>
      <c r="AC8" s="643">
        <v>0.4982774426709819</v>
      </c>
      <c r="AD8" s="643">
        <v>0.49363088576779124</v>
      </c>
      <c r="AE8" s="643">
        <v>0.48952583255249477</v>
      </c>
      <c r="AF8" s="643">
        <v>0.48492903963685341</v>
      </c>
      <c r="AG8" s="643">
        <v>0.48183091230771491</v>
      </c>
      <c r="AH8" s="643">
        <v>0.47813413031188023</v>
      </c>
      <c r="AI8" s="643">
        <v>0.4737044341124782</v>
      </c>
      <c r="AJ8" s="643">
        <v>0.46932132126458626</v>
      </c>
      <c r="AK8" s="643">
        <v>0.46697086148703987</v>
      </c>
      <c r="AL8" s="643">
        <v>0.46276088087560019</v>
      </c>
      <c r="AM8" s="643">
        <v>0.45901408319676223</v>
      </c>
      <c r="AN8" s="643">
        <v>0.45484501603231758</v>
      </c>
      <c r="AO8" s="643">
        <v>0.45068643731208929</v>
      </c>
      <c r="AP8" s="643">
        <v>0.44696563797733124</v>
      </c>
      <c r="AQ8" s="643">
        <v>0.44352450786643649</v>
      </c>
      <c r="AR8" s="643">
        <v>0.43975578536020854</v>
      </c>
      <c r="AS8" s="643">
        <v>0.43558505936654596</v>
      </c>
      <c r="AT8" s="643">
        <v>0.43114586036681263</v>
      </c>
      <c r="AU8" s="643">
        <v>0.42713580481636665</v>
      </c>
      <c r="AV8" s="643">
        <v>0.42469475311622151</v>
      </c>
      <c r="AW8" s="643">
        <v>0.42282842491974304</v>
      </c>
      <c r="AX8" s="643">
        <v>0.41882148200444619</v>
      </c>
      <c r="AY8" s="643">
        <v>0.41535281296298898</v>
      </c>
      <c r="AZ8" s="643">
        <v>0.41173572389176039</v>
      </c>
      <c r="BA8" s="643">
        <v>0.40847780692869096</v>
      </c>
      <c r="BB8" s="643">
        <v>0.40509222849080345</v>
      </c>
      <c r="BC8" s="643">
        <v>0.40196592540438858</v>
      </c>
      <c r="BD8" s="643">
        <v>0.39850968969886491</v>
      </c>
      <c r="BE8" s="643">
        <v>0.39628250677925386</v>
      </c>
      <c r="BF8" s="643">
        <v>0.39448130915165353</v>
      </c>
      <c r="BG8" s="643">
        <v>0.39235969220005312</v>
      </c>
      <c r="BH8" s="643">
        <v>0.38985639013069245</v>
      </c>
      <c r="BI8" s="643">
        <v>0.3870241408675954</v>
      </c>
      <c r="BJ8" s="643">
        <v>0.38543031198687028</v>
      </c>
      <c r="BK8" s="643">
        <v>0.38338483531026296</v>
      </c>
      <c r="BL8" s="644">
        <v>0.38115698340433135</v>
      </c>
      <c r="BM8" s="644">
        <v>0.37973903716034774</v>
      </c>
      <c r="BN8" s="644">
        <v>0.37845139988573073</v>
      </c>
      <c r="BO8" s="644">
        <v>0.37735421742901343</v>
      </c>
      <c r="BP8" s="644">
        <v>0.37557837766136343</v>
      </c>
      <c r="BQ8" s="644">
        <v>0.37355252500191388</v>
      </c>
      <c r="BR8" s="644">
        <v>0.37253810363556883</v>
      </c>
      <c r="BS8" s="644">
        <v>0.37044966593128131</v>
      </c>
      <c r="BT8" s="644">
        <v>0.3685041409374632</v>
      </c>
      <c r="BU8" s="644">
        <v>0.36680509203522682</v>
      </c>
      <c r="BV8" s="645">
        <v>0.36415817672132927</v>
      </c>
      <c r="BX8" s="680"/>
      <c r="BY8" s="681"/>
    </row>
    <row r="9" spans="1:77" ht="15.75" thickBot="1">
      <c r="B9" s="1726"/>
      <c r="C9" s="682">
        <v>0.01</v>
      </c>
      <c r="D9" s="647"/>
      <c r="E9" s="648"/>
      <c r="F9" s="648"/>
      <c r="G9" s="648"/>
      <c r="H9" s="648"/>
      <c r="I9" s="648"/>
      <c r="J9" s="648"/>
      <c r="K9" s="648"/>
      <c r="L9" s="648"/>
      <c r="M9" s="648"/>
      <c r="N9" s="648"/>
      <c r="O9" s="648"/>
      <c r="P9" s="648"/>
      <c r="Q9" s="648"/>
      <c r="R9" s="648"/>
      <c r="S9" s="648"/>
      <c r="T9" s="648"/>
      <c r="U9" s="648">
        <v>0.51349191926533699</v>
      </c>
      <c r="V9" s="648">
        <v>0.51356609120226515</v>
      </c>
      <c r="W9" s="648">
        <v>0.51034325188383534</v>
      </c>
      <c r="X9" s="648">
        <v>0.51089859978028551</v>
      </c>
      <c r="Y9" s="648">
        <v>0.50856281550519178</v>
      </c>
      <c r="Z9" s="648">
        <v>0.50657449576009539</v>
      </c>
      <c r="AA9" s="648">
        <v>0.50541892179935988</v>
      </c>
      <c r="AB9" s="648">
        <v>0.50240241172144506</v>
      </c>
      <c r="AC9" s="648">
        <v>0.49902550697681575</v>
      </c>
      <c r="AD9" s="648">
        <v>0.49483045398867848</v>
      </c>
      <c r="AE9" s="648">
        <v>0.4912720714659049</v>
      </c>
      <c r="AF9" s="648">
        <v>0.48731063153398085</v>
      </c>
      <c r="AG9" s="648">
        <v>0.48493839585985465</v>
      </c>
      <c r="AH9" s="648">
        <v>0.48205690985067701</v>
      </c>
      <c r="AI9" s="648">
        <v>0.47851570171724833</v>
      </c>
      <c r="AJ9" s="648">
        <v>0.47508734574848116</v>
      </c>
      <c r="AK9" s="648">
        <v>0.47366188023038824</v>
      </c>
      <c r="AL9" s="648">
        <v>0.47032252737345981</v>
      </c>
      <c r="AM9" s="648">
        <v>0.46741658080043619</v>
      </c>
      <c r="AN9" s="648">
        <v>0.46406410709289736</v>
      </c>
      <c r="AO9" s="648">
        <v>0.46068019155978268</v>
      </c>
      <c r="AP9" s="648">
        <v>0.45771631989568679</v>
      </c>
      <c r="AQ9" s="648">
        <v>0.45501164943710859</v>
      </c>
      <c r="AR9" s="648">
        <v>0.45194729816714019</v>
      </c>
      <c r="AS9" s="648">
        <v>0.44843328031362117</v>
      </c>
      <c r="AT9" s="648">
        <v>0.44460567066260254</v>
      </c>
      <c r="AU9" s="648">
        <v>0.44120099027965443</v>
      </c>
      <c r="AV9" s="648">
        <v>0.43939958450020217</v>
      </c>
      <c r="AW9" s="648">
        <v>0.43815274652916364</v>
      </c>
      <c r="AX9" s="648">
        <v>0.43467312605874048</v>
      </c>
      <c r="AY9" s="648">
        <v>0.43171651383326687</v>
      </c>
      <c r="AZ9" s="648">
        <v>0.42858274305456151</v>
      </c>
      <c r="BA9" s="648">
        <v>0.42579574035656514</v>
      </c>
      <c r="BB9" s="648">
        <v>0.42284830902727283</v>
      </c>
      <c r="BC9" s="648">
        <v>0.42014865425043979</v>
      </c>
      <c r="BD9" s="648">
        <v>0.41708566117617563</v>
      </c>
      <c r="BE9" s="648">
        <v>0.41543788976185075</v>
      </c>
      <c r="BF9" s="648">
        <v>0.41385124013835334</v>
      </c>
      <c r="BG9" s="648">
        <v>0.41175332016300242</v>
      </c>
      <c r="BH9" s="648">
        <v>0.40961427569461856</v>
      </c>
      <c r="BI9" s="648">
        <v>0.4071019178236463</v>
      </c>
      <c r="BJ9" s="648">
        <v>0.4058645167114921</v>
      </c>
      <c r="BK9" s="648">
        <v>0.40412722756979963</v>
      </c>
      <c r="BL9" s="649">
        <v>0.40217088985361255</v>
      </c>
      <c r="BM9" s="649">
        <v>0.40103568334085077</v>
      </c>
      <c r="BN9" s="649">
        <v>0.40001228580245113</v>
      </c>
      <c r="BO9" s="649">
        <v>0.39916477199293898</v>
      </c>
      <c r="BP9" s="649">
        <v>0.39756810695003336</v>
      </c>
      <c r="BQ9" s="649">
        <v>0.39567470076478728</v>
      </c>
      <c r="BR9" s="649">
        <v>0.39482103551940489</v>
      </c>
      <c r="BS9" s="649">
        <v>0.39280188093779195</v>
      </c>
      <c r="BT9" s="649">
        <v>0.39091300426803016</v>
      </c>
      <c r="BU9" s="649">
        <v>0.38925819555677954</v>
      </c>
      <c r="BV9" s="650">
        <v>0.38657337720770574</v>
      </c>
      <c r="BX9" s="680"/>
      <c r="BY9" s="681"/>
    </row>
    <row r="10" spans="1:77">
      <c r="B10" s="1724" t="s">
        <v>189</v>
      </c>
      <c r="C10" s="677" t="s">
        <v>183</v>
      </c>
      <c r="D10" s="637"/>
      <c r="E10" s="683"/>
      <c r="F10" s="684">
        <v>2.1312780391996733</v>
      </c>
      <c r="G10" s="684">
        <v>2.0909121925510612</v>
      </c>
      <c r="H10" s="684">
        <v>2.0455005667449142</v>
      </c>
      <c r="I10" s="684">
        <v>2.0074534460999272</v>
      </c>
      <c r="J10" s="684">
        <v>1.9782897992079767</v>
      </c>
      <c r="K10" s="684">
        <v>1.9518045987240016</v>
      </c>
      <c r="L10" s="684">
        <v>1.9077929607261692</v>
      </c>
      <c r="M10" s="684">
        <v>1.8393857534436882</v>
      </c>
      <c r="N10" s="684">
        <v>1.8001882862329541</v>
      </c>
      <c r="O10" s="684">
        <v>1.7810586181761532</v>
      </c>
      <c r="P10" s="684">
        <v>1.7715313025547654</v>
      </c>
      <c r="Q10" s="684">
        <v>1.7553751736541698</v>
      </c>
      <c r="R10" s="684">
        <v>1.7377858020140509</v>
      </c>
      <c r="S10" s="684">
        <v>1.7222163829204373</v>
      </c>
      <c r="T10" s="685">
        <v>1.7212528893364221</v>
      </c>
      <c r="U10" s="685">
        <v>1.7287481905917828</v>
      </c>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c r="AT10" s="686"/>
      <c r="AU10" s="686"/>
      <c r="AV10" s="686"/>
      <c r="AW10" s="686"/>
      <c r="AX10" s="686"/>
      <c r="AY10" s="686"/>
      <c r="AZ10" s="686"/>
      <c r="BA10" s="686"/>
      <c r="BB10" s="686"/>
      <c r="BC10" s="686"/>
      <c r="BD10" s="686"/>
      <c r="BE10" s="686"/>
      <c r="BF10" s="686"/>
      <c r="BG10" s="686"/>
      <c r="BH10" s="686"/>
      <c r="BI10" s="686"/>
      <c r="BJ10" s="686"/>
      <c r="BK10" s="686"/>
      <c r="BL10" s="687"/>
      <c r="BM10" s="687"/>
      <c r="BN10" s="687"/>
      <c r="BO10" s="687"/>
      <c r="BP10" s="687"/>
      <c r="BQ10" s="687"/>
      <c r="BR10" s="687"/>
      <c r="BS10" s="687"/>
      <c r="BT10" s="687"/>
      <c r="BU10" s="687"/>
      <c r="BV10" s="688"/>
    </row>
    <row r="11" spans="1:77">
      <c r="B11" s="1725"/>
      <c r="C11" s="679">
        <v>1.7999999999999999E-2</v>
      </c>
      <c r="D11" s="642"/>
      <c r="E11" s="643"/>
      <c r="F11" s="689"/>
      <c r="G11" s="689"/>
      <c r="H11" s="689"/>
      <c r="I11" s="689"/>
      <c r="J11" s="689"/>
      <c r="K11" s="689"/>
      <c r="L11" s="689"/>
      <c r="M11" s="689"/>
      <c r="N11" s="689"/>
      <c r="O11" s="689"/>
      <c r="P11" s="689"/>
      <c r="Q11" s="689"/>
      <c r="R11" s="689"/>
      <c r="S11" s="690"/>
      <c r="T11" s="690"/>
      <c r="U11" s="690">
        <v>1.7287481905917828</v>
      </c>
      <c r="V11" s="690">
        <v>1.7287819819444596</v>
      </c>
      <c r="W11" s="690">
        <v>1.7293729675576293</v>
      </c>
      <c r="X11" s="690">
        <v>1.716149145243816</v>
      </c>
      <c r="Y11" s="690">
        <v>1.6989322004496112</v>
      </c>
      <c r="Z11" s="690">
        <v>1.6849743788288074</v>
      </c>
      <c r="AA11" s="690">
        <v>1.6740048683897066</v>
      </c>
      <c r="AB11" s="690">
        <v>1.6587772748457057</v>
      </c>
      <c r="AC11" s="690">
        <v>1.6428496024527195</v>
      </c>
      <c r="AD11" s="690">
        <v>1.6267924373676881</v>
      </c>
      <c r="AE11" s="690">
        <v>1.6127074720272625</v>
      </c>
      <c r="AF11" s="690">
        <v>1.5956885809503532</v>
      </c>
      <c r="AG11" s="690">
        <v>1.5847789781786312</v>
      </c>
      <c r="AH11" s="690">
        <v>1.5753734204438987</v>
      </c>
      <c r="AI11" s="690">
        <v>1.5632360089570756</v>
      </c>
      <c r="AJ11" s="690">
        <v>1.5519098685007016</v>
      </c>
      <c r="AK11" s="690">
        <v>1.5422466524887921</v>
      </c>
      <c r="AL11" s="690">
        <v>1.5297695381556371</v>
      </c>
      <c r="AM11" s="690">
        <v>1.5173199218985707</v>
      </c>
      <c r="AN11" s="690">
        <v>1.5040850949497977</v>
      </c>
      <c r="AO11" s="690">
        <v>1.4917595566398416</v>
      </c>
      <c r="AP11" s="690">
        <v>1.4809953525236568</v>
      </c>
      <c r="AQ11" s="690">
        <v>1.47255303887703</v>
      </c>
      <c r="AR11" s="690">
        <v>1.4622116437858883</v>
      </c>
      <c r="AS11" s="690">
        <v>1.4504587585157769</v>
      </c>
      <c r="AT11" s="690">
        <v>1.4378222871615376</v>
      </c>
      <c r="AU11" s="690">
        <v>1.4259470466998494</v>
      </c>
      <c r="AV11" s="690">
        <v>1.4191256087226016</v>
      </c>
      <c r="AW11" s="690">
        <v>1.4141692075455226</v>
      </c>
      <c r="AX11" s="690">
        <v>1.4029677209374929</v>
      </c>
      <c r="AY11" s="690">
        <v>1.3942986582478427</v>
      </c>
      <c r="AZ11" s="690">
        <v>1.3849404788643886</v>
      </c>
      <c r="BA11" s="690">
        <v>1.3760661863220627</v>
      </c>
      <c r="BB11" s="690">
        <v>1.3671951656119186</v>
      </c>
      <c r="BC11" s="690">
        <v>1.3587148829769977</v>
      </c>
      <c r="BD11" s="690">
        <v>1.348860789818134</v>
      </c>
      <c r="BE11" s="690">
        <v>1.3432786552612868</v>
      </c>
      <c r="BF11" s="690">
        <v>1.339206744217313</v>
      </c>
      <c r="BG11" s="690">
        <v>1.3345650767660286</v>
      </c>
      <c r="BH11" s="690">
        <v>1.3294615633089173</v>
      </c>
      <c r="BI11" s="690">
        <v>1.3226537483588108</v>
      </c>
      <c r="BJ11" s="690">
        <v>1.3203217170988888</v>
      </c>
      <c r="BK11" s="690">
        <v>1.316917225538329</v>
      </c>
      <c r="BL11" s="691">
        <v>1.3124540771886291</v>
      </c>
      <c r="BM11" s="691">
        <v>1.3101601429480736</v>
      </c>
      <c r="BN11" s="691">
        <v>1.3078230132424173</v>
      </c>
      <c r="BO11" s="691">
        <v>1.3056656055304827</v>
      </c>
      <c r="BP11" s="691">
        <v>1.30115272817049</v>
      </c>
      <c r="BQ11" s="691">
        <v>1.294787225411038</v>
      </c>
      <c r="BR11" s="691">
        <v>1.2909447389211954</v>
      </c>
      <c r="BS11" s="691">
        <v>1.2838467191667722</v>
      </c>
      <c r="BT11" s="691">
        <v>1.2767008825424815</v>
      </c>
      <c r="BU11" s="691">
        <v>1.2702278092777022</v>
      </c>
      <c r="BV11" s="692">
        <v>1.259673093431819</v>
      </c>
    </row>
    <row r="12" spans="1:77">
      <c r="B12" s="1725"/>
      <c r="C12" s="679">
        <v>1.4999999999999999E-2</v>
      </c>
      <c r="D12" s="642"/>
      <c r="E12" s="643"/>
      <c r="F12" s="689"/>
      <c r="G12" s="689"/>
      <c r="H12" s="689"/>
      <c r="I12" s="689"/>
      <c r="J12" s="689"/>
      <c r="K12" s="689"/>
      <c r="L12" s="689"/>
      <c r="M12" s="689"/>
      <c r="N12" s="689"/>
      <c r="O12" s="689"/>
      <c r="P12" s="689"/>
      <c r="Q12" s="689"/>
      <c r="R12" s="689"/>
      <c r="S12" s="690"/>
      <c r="T12" s="690"/>
      <c r="U12" s="690">
        <v>1.7287481905917828</v>
      </c>
      <c r="V12" s="690">
        <v>1.7287819819444596</v>
      </c>
      <c r="W12" s="690">
        <v>1.7293729675576293</v>
      </c>
      <c r="X12" s="690">
        <v>1.716149145243816</v>
      </c>
      <c r="Y12" s="690">
        <v>1.6989322004496112</v>
      </c>
      <c r="Z12" s="690">
        <v>1.6849743788288074</v>
      </c>
      <c r="AA12" s="690">
        <v>1.6740048683897066</v>
      </c>
      <c r="AB12" s="690">
        <v>1.6587772748457057</v>
      </c>
      <c r="AC12" s="690">
        <v>1.6428496024527195</v>
      </c>
      <c r="AD12" s="690">
        <v>1.6267924373676881</v>
      </c>
      <c r="AE12" s="690">
        <v>1.6127074720272625</v>
      </c>
      <c r="AF12" s="690">
        <v>1.5956885809503532</v>
      </c>
      <c r="AG12" s="690">
        <v>1.5847789781786312</v>
      </c>
      <c r="AH12" s="690">
        <v>1.5753734204438987</v>
      </c>
      <c r="AI12" s="690">
        <v>1.5632360089570756</v>
      </c>
      <c r="AJ12" s="690">
        <v>1.5519098685007016</v>
      </c>
      <c r="AK12" s="690">
        <v>1.5422466524887921</v>
      </c>
      <c r="AL12" s="690">
        <v>1.5297695381556371</v>
      </c>
      <c r="AM12" s="690">
        <v>1.5173199218985707</v>
      </c>
      <c r="AN12" s="690">
        <v>1.5040850949497977</v>
      </c>
      <c r="AO12" s="690">
        <v>1.4917595566398416</v>
      </c>
      <c r="AP12" s="690">
        <v>1.4809953525236568</v>
      </c>
      <c r="AQ12" s="690">
        <v>1.47255303887703</v>
      </c>
      <c r="AR12" s="690">
        <v>1.4622116437858883</v>
      </c>
      <c r="AS12" s="690">
        <v>1.4504587585157769</v>
      </c>
      <c r="AT12" s="690">
        <v>1.4378222871615376</v>
      </c>
      <c r="AU12" s="690">
        <v>1.4259470466998494</v>
      </c>
      <c r="AV12" s="690">
        <v>1.4191256087226016</v>
      </c>
      <c r="AW12" s="690">
        <v>1.4141692075455226</v>
      </c>
      <c r="AX12" s="690">
        <v>1.4029677209374929</v>
      </c>
      <c r="AY12" s="690">
        <v>1.3942986582478427</v>
      </c>
      <c r="AZ12" s="690">
        <v>1.3849404788643886</v>
      </c>
      <c r="BA12" s="690">
        <v>1.3760661863220627</v>
      </c>
      <c r="BB12" s="690">
        <v>1.3671951656119186</v>
      </c>
      <c r="BC12" s="690">
        <v>1.3587148829769977</v>
      </c>
      <c r="BD12" s="690">
        <v>1.348860789818134</v>
      </c>
      <c r="BE12" s="690">
        <v>1.3432786552612868</v>
      </c>
      <c r="BF12" s="690">
        <v>1.339206744217313</v>
      </c>
      <c r="BG12" s="690">
        <v>1.3345650767660286</v>
      </c>
      <c r="BH12" s="690">
        <v>1.3294615633089173</v>
      </c>
      <c r="BI12" s="690">
        <v>1.3226537483588108</v>
      </c>
      <c r="BJ12" s="690">
        <v>1.3203217170988888</v>
      </c>
      <c r="BK12" s="690">
        <v>1.316917225538329</v>
      </c>
      <c r="BL12" s="691">
        <v>1.3124540771886291</v>
      </c>
      <c r="BM12" s="691">
        <v>1.3101601429480736</v>
      </c>
      <c r="BN12" s="691">
        <v>1.3078230132424173</v>
      </c>
      <c r="BO12" s="691">
        <v>1.3056656055304827</v>
      </c>
      <c r="BP12" s="691">
        <v>1.30115272817049</v>
      </c>
      <c r="BQ12" s="691">
        <v>1.294787225411038</v>
      </c>
      <c r="BR12" s="691">
        <v>1.2909447389211954</v>
      </c>
      <c r="BS12" s="691">
        <v>1.2838467191667722</v>
      </c>
      <c r="BT12" s="691">
        <v>1.2767008825424815</v>
      </c>
      <c r="BU12" s="691">
        <v>1.2702278092777022</v>
      </c>
      <c r="BV12" s="692">
        <v>1.259673093431819</v>
      </c>
    </row>
    <row r="13" spans="1:77">
      <c r="B13" s="1725"/>
      <c r="C13" s="679">
        <v>1.2999999999999999E-2</v>
      </c>
      <c r="D13" s="642"/>
      <c r="E13" s="643"/>
      <c r="F13" s="689"/>
      <c r="G13" s="689"/>
      <c r="H13" s="689"/>
      <c r="I13" s="689"/>
      <c r="J13" s="689"/>
      <c r="K13" s="689"/>
      <c r="L13" s="689"/>
      <c r="M13" s="689"/>
      <c r="N13" s="689"/>
      <c r="O13" s="689"/>
      <c r="P13" s="689"/>
      <c r="Q13" s="689"/>
      <c r="R13" s="689"/>
      <c r="S13" s="690"/>
      <c r="T13" s="690"/>
      <c r="U13" s="690">
        <v>1.7287481905917828</v>
      </c>
      <c r="V13" s="690">
        <v>1.7287819819444596</v>
      </c>
      <c r="W13" s="690">
        <v>1.7293729675576293</v>
      </c>
      <c r="X13" s="690">
        <v>1.716149145243816</v>
      </c>
      <c r="Y13" s="690">
        <v>1.6989322004496112</v>
      </c>
      <c r="Z13" s="690">
        <v>1.6849743788288074</v>
      </c>
      <c r="AA13" s="690">
        <v>1.6740048683897066</v>
      </c>
      <c r="AB13" s="690">
        <v>1.6587772748457057</v>
      </c>
      <c r="AC13" s="690">
        <v>1.6428496024527195</v>
      </c>
      <c r="AD13" s="690">
        <v>1.6267924373676881</v>
      </c>
      <c r="AE13" s="690">
        <v>1.6127074720272625</v>
      </c>
      <c r="AF13" s="690">
        <v>1.5956885809503532</v>
      </c>
      <c r="AG13" s="690">
        <v>1.5847789781786312</v>
      </c>
      <c r="AH13" s="690">
        <v>1.5753734204438987</v>
      </c>
      <c r="AI13" s="690">
        <v>1.5632360089570756</v>
      </c>
      <c r="AJ13" s="690">
        <v>1.5519098685007016</v>
      </c>
      <c r="AK13" s="690">
        <v>1.5422466524887921</v>
      </c>
      <c r="AL13" s="690">
        <v>1.5297695381556371</v>
      </c>
      <c r="AM13" s="690">
        <v>1.5173199218985707</v>
      </c>
      <c r="AN13" s="690">
        <v>1.5040850949497977</v>
      </c>
      <c r="AO13" s="690">
        <v>1.4917595566398416</v>
      </c>
      <c r="AP13" s="690">
        <v>1.4809953525236568</v>
      </c>
      <c r="AQ13" s="690">
        <v>1.47255303887703</v>
      </c>
      <c r="AR13" s="690">
        <v>1.4622116437858883</v>
      </c>
      <c r="AS13" s="690">
        <v>1.4504587585157769</v>
      </c>
      <c r="AT13" s="690">
        <v>1.4378222871615376</v>
      </c>
      <c r="AU13" s="690">
        <v>1.4259470466998494</v>
      </c>
      <c r="AV13" s="690">
        <v>1.4191256087226016</v>
      </c>
      <c r="AW13" s="690">
        <v>1.4141692075455226</v>
      </c>
      <c r="AX13" s="690">
        <v>1.4029677209374929</v>
      </c>
      <c r="AY13" s="690">
        <v>1.3942986582478427</v>
      </c>
      <c r="AZ13" s="690">
        <v>1.3849404788643886</v>
      </c>
      <c r="BA13" s="690">
        <v>1.3760661863220627</v>
      </c>
      <c r="BB13" s="690">
        <v>1.3671951656119186</v>
      </c>
      <c r="BC13" s="690">
        <v>1.3587148829769977</v>
      </c>
      <c r="BD13" s="690">
        <v>1.348860789818134</v>
      </c>
      <c r="BE13" s="690">
        <v>1.3432786552612868</v>
      </c>
      <c r="BF13" s="690">
        <v>1.339206744217313</v>
      </c>
      <c r="BG13" s="690">
        <v>1.3345650767660286</v>
      </c>
      <c r="BH13" s="690">
        <v>1.3294615633089173</v>
      </c>
      <c r="BI13" s="690">
        <v>1.3226537483588108</v>
      </c>
      <c r="BJ13" s="690">
        <v>1.3203217170988888</v>
      </c>
      <c r="BK13" s="690">
        <v>1.316917225538329</v>
      </c>
      <c r="BL13" s="691">
        <v>1.3124540771886291</v>
      </c>
      <c r="BM13" s="691">
        <v>1.3101601429480736</v>
      </c>
      <c r="BN13" s="691">
        <v>1.3078230132424173</v>
      </c>
      <c r="BO13" s="691">
        <v>1.3056656055304827</v>
      </c>
      <c r="BP13" s="691">
        <v>1.30115272817049</v>
      </c>
      <c r="BQ13" s="691">
        <v>1.294787225411038</v>
      </c>
      <c r="BR13" s="691">
        <v>1.2909447389211954</v>
      </c>
      <c r="BS13" s="691">
        <v>1.2838467191667722</v>
      </c>
      <c r="BT13" s="691">
        <v>1.2767008825424815</v>
      </c>
      <c r="BU13" s="691">
        <v>1.2702278092777022</v>
      </c>
      <c r="BV13" s="692">
        <v>1.259673093431819</v>
      </c>
    </row>
    <row r="14" spans="1:77" ht="15.75" thickBot="1">
      <c r="B14" s="1726"/>
      <c r="C14" s="682">
        <v>0.01</v>
      </c>
      <c r="D14" s="647"/>
      <c r="E14" s="648"/>
      <c r="F14" s="693"/>
      <c r="G14" s="693"/>
      <c r="H14" s="693"/>
      <c r="I14" s="693"/>
      <c r="J14" s="693"/>
      <c r="K14" s="693"/>
      <c r="L14" s="693"/>
      <c r="M14" s="693"/>
      <c r="N14" s="693"/>
      <c r="O14" s="693"/>
      <c r="P14" s="693"/>
      <c r="Q14" s="693"/>
      <c r="R14" s="693"/>
      <c r="S14" s="694"/>
      <c r="T14" s="694"/>
      <c r="U14" s="694">
        <v>1.7287481905917828</v>
      </c>
      <c r="V14" s="694">
        <v>1.7287819819444596</v>
      </c>
      <c r="W14" s="694">
        <v>1.7293729675576293</v>
      </c>
      <c r="X14" s="694">
        <v>1.716149145243816</v>
      </c>
      <c r="Y14" s="694">
        <v>1.6989322004496112</v>
      </c>
      <c r="Z14" s="694">
        <v>1.6849743788288074</v>
      </c>
      <c r="AA14" s="694">
        <v>1.6740048683897066</v>
      </c>
      <c r="AB14" s="694">
        <v>1.6587772748457057</v>
      </c>
      <c r="AC14" s="694">
        <v>1.6428496024527195</v>
      </c>
      <c r="AD14" s="694">
        <v>1.6267924373676881</v>
      </c>
      <c r="AE14" s="694">
        <v>1.6127074720272625</v>
      </c>
      <c r="AF14" s="694">
        <v>1.5956885809503532</v>
      </c>
      <c r="AG14" s="694">
        <v>1.5847789781786312</v>
      </c>
      <c r="AH14" s="694">
        <v>1.5753734204438987</v>
      </c>
      <c r="AI14" s="694">
        <v>1.5632360089570756</v>
      </c>
      <c r="AJ14" s="694">
        <v>1.5519098685007016</v>
      </c>
      <c r="AK14" s="694">
        <v>1.5422466524887921</v>
      </c>
      <c r="AL14" s="694">
        <v>1.5297695381556371</v>
      </c>
      <c r="AM14" s="694">
        <v>1.5173199218985707</v>
      </c>
      <c r="AN14" s="694">
        <v>1.5040850949497977</v>
      </c>
      <c r="AO14" s="694">
        <v>1.4917595566398416</v>
      </c>
      <c r="AP14" s="694">
        <v>1.4809953525236568</v>
      </c>
      <c r="AQ14" s="694">
        <v>1.47255303887703</v>
      </c>
      <c r="AR14" s="694">
        <v>1.4622116437858883</v>
      </c>
      <c r="AS14" s="694">
        <v>1.4504587585157769</v>
      </c>
      <c r="AT14" s="694">
        <v>1.4378222871615376</v>
      </c>
      <c r="AU14" s="694">
        <v>1.4259470466998494</v>
      </c>
      <c r="AV14" s="694">
        <v>1.4191256087226016</v>
      </c>
      <c r="AW14" s="694">
        <v>1.4141692075455226</v>
      </c>
      <c r="AX14" s="694">
        <v>1.4029677209374929</v>
      </c>
      <c r="AY14" s="694">
        <v>1.3942986582478427</v>
      </c>
      <c r="AZ14" s="694">
        <v>1.3849404788643886</v>
      </c>
      <c r="BA14" s="694">
        <v>1.3760661863220627</v>
      </c>
      <c r="BB14" s="694">
        <v>1.3671951656119186</v>
      </c>
      <c r="BC14" s="694">
        <v>1.3587148829769977</v>
      </c>
      <c r="BD14" s="694">
        <v>1.348860789818134</v>
      </c>
      <c r="BE14" s="694">
        <v>1.3432786552612868</v>
      </c>
      <c r="BF14" s="694">
        <v>1.339206744217313</v>
      </c>
      <c r="BG14" s="694">
        <v>1.3345650767660286</v>
      </c>
      <c r="BH14" s="694">
        <v>1.3294615633089173</v>
      </c>
      <c r="BI14" s="694">
        <v>1.3226537483588108</v>
      </c>
      <c r="BJ14" s="694">
        <v>1.3203217170988888</v>
      </c>
      <c r="BK14" s="694">
        <v>1.316917225538329</v>
      </c>
      <c r="BL14" s="695">
        <v>1.3124540771886291</v>
      </c>
      <c r="BM14" s="695">
        <v>1.3101601429480736</v>
      </c>
      <c r="BN14" s="695">
        <v>1.3078230132424173</v>
      </c>
      <c r="BO14" s="695">
        <v>1.3056656055304827</v>
      </c>
      <c r="BP14" s="695">
        <v>1.30115272817049</v>
      </c>
      <c r="BQ14" s="695">
        <v>1.294787225411038</v>
      </c>
      <c r="BR14" s="695">
        <v>1.2909447389211954</v>
      </c>
      <c r="BS14" s="695">
        <v>1.2838467191667722</v>
      </c>
      <c r="BT14" s="695">
        <v>1.2767008825424815</v>
      </c>
      <c r="BU14" s="695">
        <v>1.2702278092777022</v>
      </c>
      <c r="BV14" s="696">
        <v>1.259673093431819</v>
      </c>
    </row>
    <row r="16" spans="1:77">
      <c r="R16" s="697"/>
      <c r="S16" s="698"/>
      <c r="T16" s="697"/>
      <c r="U16" s="697"/>
    </row>
    <row r="17" spans="18:74">
      <c r="R17" s="697"/>
      <c r="T17" s="697"/>
    </row>
    <row r="24" spans="18:74">
      <c r="V24" s="630"/>
    </row>
    <row r="25" spans="18:74">
      <c r="V25" s="630"/>
      <c r="BV25" s="699"/>
    </row>
    <row r="26" spans="18:74">
      <c r="V26" s="630"/>
      <c r="BV26" s="699"/>
    </row>
    <row r="27" spans="18:74">
      <c r="V27" s="630"/>
      <c r="BV27" s="699"/>
    </row>
    <row r="28" spans="18:74">
      <c r="V28" s="630"/>
      <c r="BV28" s="699"/>
    </row>
    <row r="29" spans="18:74">
      <c r="V29" s="630"/>
      <c r="BV29" s="699"/>
    </row>
    <row r="30" spans="18:74">
      <c r="V30" s="630"/>
    </row>
    <row r="31" spans="18:74">
      <c r="V31" s="630"/>
    </row>
    <row r="32" spans="18:74">
      <c r="V32" s="630"/>
    </row>
    <row r="33" spans="1:74">
      <c r="V33" s="630"/>
    </row>
    <row r="34" spans="1:74">
      <c r="V34" s="630"/>
    </row>
    <row r="35" spans="1:74">
      <c r="V35" s="630"/>
    </row>
    <row r="36" spans="1:74">
      <c r="V36" s="630"/>
    </row>
    <row r="37" spans="1:74">
      <c r="V37" s="630"/>
    </row>
    <row r="38" spans="1:74">
      <c r="V38" s="630"/>
    </row>
    <row r="39" spans="1:74">
      <c r="V39" s="630"/>
    </row>
    <row r="40" spans="1:74">
      <c r="V40" s="630"/>
    </row>
    <row r="41" spans="1:74">
      <c r="V41" s="630"/>
    </row>
    <row r="42" spans="1:74">
      <c r="V42" s="630"/>
    </row>
    <row r="45" spans="1:74" ht="18.75">
      <c r="A45" s="700" t="s">
        <v>190</v>
      </c>
    </row>
    <row r="46" spans="1:74" ht="15.75" thickBot="1"/>
    <row r="47" spans="1:74" s="632" customFormat="1" ht="15.75" thickBot="1">
      <c r="B47" s="633" t="s">
        <v>169</v>
      </c>
      <c r="C47" s="635"/>
      <c r="D47" s="633">
        <v>2000</v>
      </c>
      <c r="E47" s="634">
        <v>2001</v>
      </c>
      <c r="F47" s="634">
        <v>2002</v>
      </c>
      <c r="G47" s="634">
        <v>2003</v>
      </c>
      <c r="H47" s="634">
        <v>2004</v>
      </c>
      <c r="I47" s="634">
        <v>2005</v>
      </c>
      <c r="J47" s="634">
        <v>2006</v>
      </c>
      <c r="K47" s="634">
        <v>2007</v>
      </c>
      <c r="L47" s="634">
        <v>2008</v>
      </c>
      <c r="M47" s="634">
        <v>2009</v>
      </c>
      <c r="N47" s="634">
        <v>2010</v>
      </c>
      <c r="O47" s="634">
        <v>2011</v>
      </c>
      <c r="P47" s="634">
        <v>2012</v>
      </c>
      <c r="Q47" s="634">
        <v>2013</v>
      </c>
      <c r="R47" s="634">
        <v>2014</v>
      </c>
      <c r="S47" s="634">
        <v>2015</v>
      </c>
      <c r="T47" s="634">
        <v>2016</v>
      </c>
      <c r="U47" s="634">
        <v>2017</v>
      </c>
      <c r="V47" s="634">
        <v>2018</v>
      </c>
      <c r="W47" s="634">
        <v>2019</v>
      </c>
      <c r="X47" s="634">
        <v>2020</v>
      </c>
      <c r="Y47" s="634">
        <v>2021</v>
      </c>
      <c r="Z47" s="634">
        <v>2022</v>
      </c>
      <c r="AA47" s="634">
        <v>2023</v>
      </c>
      <c r="AB47" s="634">
        <v>2024</v>
      </c>
      <c r="AC47" s="634">
        <v>2025</v>
      </c>
      <c r="AD47" s="634">
        <v>2026</v>
      </c>
      <c r="AE47" s="634">
        <v>2027</v>
      </c>
      <c r="AF47" s="634">
        <v>2028</v>
      </c>
      <c r="AG47" s="634">
        <v>2029</v>
      </c>
      <c r="AH47" s="634">
        <v>2030</v>
      </c>
      <c r="AI47" s="634">
        <v>2031</v>
      </c>
      <c r="AJ47" s="634">
        <v>2032</v>
      </c>
      <c r="AK47" s="634">
        <v>2033</v>
      </c>
      <c r="AL47" s="634">
        <v>2034</v>
      </c>
      <c r="AM47" s="634">
        <v>2035</v>
      </c>
      <c r="AN47" s="634">
        <v>2036</v>
      </c>
      <c r="AO47" s="634">
        <v>2037</v>
      </c>
      <c r="AP47" s="634">
        <v>2038</v>
      </c>
      <c r="AQ47" s="634">
        <v>2039</v>
      </c>
      <c r="AR47" s="634">
        <v>2040</v>
      </c>
      <c r="AS47" s="634">
        <v>2041</v>
      </c>
      <c r="AT47" s="634">
        <v>2042</v>
      </c>
      <c r="AU47" s="634">
        <v>2043</v>
      </c>
      <c r="AV47" s="634">
        <v>2044</v>
      </c>
      <c r="AW47" s="634">
        <v>2045</v>
      </c>
      <c r="AX47" s="634">
        <v>2046</v>
      </c>
      <c r="AY47" s="634">
        <v>2047</v>
      </c>
      <c r="AZ47" s="634">
        <v>2048</v>
      </c>
      <c r="BA47" s="634">
        <v>2049</v>
      </c>
      <c r="BB47" s="634">
        <v>2050</v>
      </c>
      <c r="BC47" s="634">
        <v>2051</v>
      </c>
      <c r="BD47" s="634">
        <v>2052</v>
      </c>
      <c r="BE47" s="634">
        <v>2053</v>
      </c>
      <c r="BF47" s="634">
        <v>2054</v>
      </c>
      <c r="BG47" s="634">
        <v>2055</v>
      </c>
      <c r="BH47" s="634">
        <v>2056</v>
      </c>
      <c r="BI47" s="634">
        <v>2057</v>
      </c>
      <c r="BJ47" s="634">
        <v>2058</v>
      </c>
      <c r="BK47" s="634">
        <v>2059</v>
      </c>
      <c r="BL47" s="634">
        <v>2060</v>
      </c>
      <c r="BM47" s="634">
        <v>2061</v>
      </c>
      <c r="BN47" s="634">
        <v>2062</v>
      </c>
      <c r="BO47" s="634">
        <v>2063</v>
      </c>
      <c r="BP47" s="634">
        <v>2064</v>
      </c>
      <c r="BQ47" s="634">
        <v>2065</v>
      </c>
      <c r="BR47" s="634">
        <v>2066</v>
      </c>
      <c r="BS47" s="634">
        <v>2067</v>
      </c>
      <c r="BT47" s="634">
        <v>2068</v>
      </c>
      <c r="BU47" s="634">
        <v>2069</v>
      </c>
      <c r="BV47" s="635">
        <v>2070</v>
      </c>
    </row>
    <row r="48" spans="1:74" s="632" customFormat="1">
      <c r="B48" s="1727" t="s">
        <v>191</v>
      </c>
      <c r="C48" s="665" t="s">
        <v>185</v>
      </c>
      <c r="D48" s="666"/>
      <c r="E48" s="667"/>
      <c r="F48" s="667"/>
      <c r="G48" s="667"/>
      <c r="H48" s="667"/>
      <c r="I48" s="667"/>
      <c r="J48" s="667"/>
      <c r="K48" s="667"/>
      <c r="L48" s="667"/>
      <c r="M48" s="667"/>
      <c r="N48" s="667"/>
      <c r="O48" s="667"/>
      <c r="P48" s="667"/>
      <c r="Q48" s="667"/>
      <c r="R48" s="667"/>
      <c r="S48" s="667"/>
      <c r="T48" s="701">
        <v>0.51316100332882186</v>
      </c>
      <c r="U48" s="701">
        <v>0.51349191926533699</v>
      </c>
      <c r="V48" s="701">
        <v>0.51356609120226515</v>
      </c>
      <c r="W48" s="701">
        <v>0.51034325188383534</v>
      </c>
      <c r="X48" s="701">
        <v>0.51089859978028551</v>
      </c>
      <c r="Y48" s="701">
        <v>0.50856281550519178</v>
      </c>
      <c r="Z48" s="701">
        <v>0.50657889952158086</v>
      </c>
      <c r="AA48" s="701">
        <v>0.50537525525730298</v>
      </c>
      <c r="AB48" s="701">
        <v>0.50203161536350005</v>
      </c>
      <c r="AC48" s="701">
        <v>0.49805875151327889</v>
      </c>
      <c r="AD48" s="701">
        <v>0.49299274922880315</v>
      </c>
      <c r="AE48" s="701">
        <v>0.48832411582714152</v>
      </c>
      <c r="AF48" s="701">
        <v>0.48300615983640022</v>
      </c>
      <c r="AG48" s="701">
        <v>0.47906461248876536</v>
      </c>
      <c r="AH48" s="701">
        <v>0.47437617269609456</v>
      </c>
      <c r="AI48" s="701">
        <v>0.46878592148792747</v>
      </c>
      <c r="AJ48" s="701">
        <v>0.46312352353729563</v>
      </c>
      <c r="AK48" s="701">
        <v>0.45928648078635104</v>
      </c>
      <c r="AL48" s="701">
        <v>0.45359934023630216</v>
      </c>
      <c r="AM48" s="701">
        <v>0.4484687706682316</v>
      </c>
      <c r="AN48" s="701">
        <v>0.44301368693452398</v>
      </c>
      <c r="AO48" s="701">
        <v>0.43758643616463355</v>
      </c>
      <c r="AP48" s="701">
        <v>0.43266209603068484</v>
      </c>
      <c r="AQ48" s="701">
        <v>0.42808735294577677</v>
      </c>
      <c r="AR48" s="701">
        <v>0.42320916382873003</v>
      </c>
      <c r="AS48" s="701">
        <v>0.41807031890303986</v>
      </c>
      <c r="AT48" s="701">
        <v>0.41270046343054395</v>
      </c>
      <c r="AU48" s="701">
        <v>0.40780220178447979</v>
      </c>
      <c r="AV48" s="701">
        <v>0.40442843194298295</v>
      </c>
      <c r="AW48" s="701">
        <v>0.40167428826350793</v>
      </c>
      <c r="AX48" s="701">
        <v>0.39694466016360958</v>
      </c>
      <c r="AY48" s="701">
        <v>0.39277506343912894</v>
      </c>
      <c r="AZ48" s="701">
        <v>0.38856648585908915</v>
      </c>
      <c r="BA48" s="701">
        <v>0.38475217410829154</v>
      </c>
      <c r="BB48" s="701">
        <v>0.3808630166940894</v>
      </c>
      <c r="BC48" s="701">
        <v>0.37722658436325945</v>
      </c>
      <c r="BD48" s="701">
        <v>0.373317148084015</v>
      </c>
      <c r="BE48" s="701">
        <v>0.3706295318036632</v>
      </c>
      <c r="BF48" s="701">
        <v>0.36822380067328281</v>
      </c>
      <c r="BG48" s="701">
        <v>0.36576064174898359</v>
      </c>
      <c r="BH48" s="701">
        <v>0.36281180269627356</v>
      </c>
      <c r="BI48" s="701">
        <v>0.3596964597329429</v>
      </c>
      <c r="BJ48" s="701">
        <v>0.35774468804676862</v>
      </c>
      <c r="BK48" s="701">
        <v>0.35541183611038835</v>
      </c>
      <c r="BL48" s="702">
        <v>0.35292450438926243</v>
      </c>
      <c r="BM48" s="702">
        <v>0.3512257072445259</v>
      </c>
      <c r="BN48" s="702">
        <v>0.34967689078257869</v>
      </c>
      <c r="BO48" s="702">
        <v>0.3483281543647424</v>
      </c>
      <c r="BP48" s="702">
        <v>0.34639344727823457</v>
      </c>
      <c r="BQ48" s="702">
        <v>0.34426641133331237</v>
      </c>
      <c r="BR48" s="702">
        <v>0.34309713058254404</v>
      </c>
      <c r="BS48" s="702">
        <v>0.34097819201904245</v>
      </c>
      <c r="BT48" s="702">
        <v>0.33901853666953363</v>
      </c>
      <c r="BU48" s="702">
        <v>0.33731033883641703</v>
      </c>
      <c r="BV48" s="703">
        <v>0.3347577900951586</v>
      </c>
    </row>
    <row r="49" spans="2:74" s="632" customFormat="1" ht="15.75" thickBot="1">
      <c r="B49" s="1728"/>
      <c r="C49" s="670" t="s">
        <v>186</v>
      </c>
      <c r="D49" s="704"/>
      <c r="E49" s="705"/>
      <c r="F49" s="705"/>
      <c r="G49" s="705"/>
      <c r="H49" s="705"/>
      <c r="I49" s="705"/>
      <c r="J49" s="705"/>
      <c r="K49" s="705"/>
      <c r="L49" s="705"/>
      <c r="M49" s="705"/>
      <c r="N49" s="705"/>
      <c r="O49" s="705"/>
      <c r="P49" s="705"/>
      <c r="Q49" s="705"/>
      <c r="R49" s="705"/>
      <c r="S49" s="706"/>
      <c r="T49" s="706">
        <v>0.51316100332882186</v>
      </c>
      <c r="U49" s="706">
        <v>0.51349191926533699</v>
      </c>
      <c r="V49" s="706">
        <v>0.51356609120226515</v>
      </c>
      <c r="W49" s="706">
        <v>0.51034325188383534</v>
      </c>
      <c r="X49" s="706">
        <v>0.51089859978028551</v>
      </c>
      <c r="Y49" s="706">
        <v>0.50856281550519178</v>
      </c>
      <c r="Z49" s="706">
        <v>0.50657449576009539</v>
      </c>
      <c r="AA49" s="706">
        <v>0.50501280262981774</v>
      </c>
      <c r="AB49" s="706">
        <v>0.50157485827906267</v>
      </c>
      <c r="AC49" s="706">
        <v>0.4977996006035309</v>
      </c>
      <c r="AD49" s="706">
        <v>0.4932235922179336</v>
      </c>
      <c r="AE49" s="706">
        <v>0.48929944980174322</v>
      </c>
      <c r="AF49" s="706">
        <v>0.48499371388733131</v>
      </c>
      <c r="AG49" s="706">
        <v>0.48222156294044016</v>
      </c>
      <c r="AH49" s="706">
        <v>0.47894787315557213</v>
      </c>
      <c r="AI49" s="706">
        <v>0.47508012407721856</v>
      </c>
      <c r="AJ49" s="706">
        <v>0.47134183415716413</v>
      </c>
      <c r="AK49" s="706">
        <v>0.46994687627460896</v>
      </c>
      <c r="AL49" s="706">
        <v>0.46669250871952139</v>
      </c>
      <c r="AM49" s="706">
        <v>0.46382043387418875</v>
      </c>
      <c r="AN49" s="706">
        <v>0.46050555439995122</v>
      </c>
      <c r="AO49" s="706">
        <v>0.45720105312075221</v>
      </c>
      <c r="AP49" s="706">
        <v>0.45429919626219983</v>
      </c>
      <c r="AQ49" s="706">
        <v>0.45162855944957253</v>
      </c>
      <c r="AR49" s="706">
        <v>0.44859833280694528</v>
      </c>
      <c r="AS49" s="706">
        <v>0.44512639523955355</v>
      </c>
      <c r="AT49" s="706">
        <v>0.44135890368994612</v>
      </c>
      <c r="AU49" s="706">
        <v>0.43798822562280471</v>
      </c>
      <c r="AV49" s="706">
        <v>0.43618563251498726</v>
      </c>
      <c r="AW49" s="706">
        <v>0.43493480322339106</v>
      </c>
      <c r="AX49" s="706">
        <v>0.43144063965852447</v>
      </c>
      <c r="AY49" s="706">
        <v>0.42846808288808413</v>
      </c>
      <c r="AZ49" s="706">
        <v>0.42526996885041884</v>
      </c>
      <c r="BA49" s="706">
        <v>0.42239183307628936</v>
      </c>
      <c r="BB49" s="706">
        <v>0.41937363600189542</v>
      </c>
      <c r="BC49" s="706">
        <v>0.41655340511739269</v>
      </c>
      <c r="BD49" s="706">
        <v>0.41342369896765174</v>
      </c>
      <c r="BE49" s="706">
        <v>0.41152712344804465</v>
      </c>
      <c r="BF49" s="706">
        <v>0.40992935376727857</v>
      </c>
      <c r="BG49" s="706">
        <v>0.40800334471370631</v>
      </c>
      <c r="BH49" s="706">
        <v>0.40569594085369937</v>
      </c>
      <c r="BI49" s="706">
        <v>0.40302520573140277</v>
      </c>
      <c r="BJ49" s="706">
        <v>0.40161739802747853</v>
      </c>
      <c r="BK49" s="706">
        <v>0.3997168528613177</v>
      </c>
      <c r="BL49" s="707">
        <v>0.3976019767921774</v>
      </c>
      <c r="BM49" s="707">
        <v>0.39630165816796409</v>
      </c>
      <c r="BN49" s="707">
        <v>0.39511206660932441</v>
      </c>
      <c r="BO49" s="707">
        <v>0.39409345984957722</v>
      </c>
      <c r="BP49" s="707">
        <v>0.39235174646181953</v>
      </c>
      <c r="BQ49" s="707">
        <v>0.3903144648259107</v>
      </c>
      <c r="BR49" s="707">
        <v>0.38930227545647345</v>
      </c>
      <c r="BS49" s="707">
        <v>0.38715487336356835</v>
      </c>
      <c r="BT49" s="707">
        <v>0.3851382445634064</v>
      </c>
      <c r="BU49" s="707">
        <v>0.38334754955856981</v>
      </c>
      <c r="BV49" s="708">
        <v>0.3805503007799837</v>
      </c>
    </row>
    <row r="50" spans="2:74" s="632" customFormat="1" ht="15.75" customHeight="1">
      <c r="B50" s="1729" t="s">
        <v>192</v>
      </c>
      <c r="C50" s="665" t="s">
        <v>185</v>
      </c>
      <c r="D50" s="709"/>
      <c r="E50" s="710"/>
      <c r="F50" s="710"/>
      <c r="G50" s="710"/>
      <c r="H50" s="710"/>
      <c r="I50" s="710"/>
      <c r="J50" s="710"/>
      <c r="K50" s="710"/>
      <c r="L50" s="710"/>
      <c r="M50" s="710"/>
      <c r="N50" s="710"/>
      <c r="O50" s="710"/>
      <c r="P50" s="710"/>
      <c r="Q50" s="710"/>
      <c r="R50" s="711"/>
      <c r="S50" s="711"/>
      <c r="T50" s="712">
        <v>1.7212528893364221</v>
      </c>
      <c r="U50" s="712">
        <v>1.7287481905917828</v>
      </c>
      <c r="V50" s="712">
        <v>1.7287819819444596</v>
      </c>
      <c r="W50" s="712">
        <v>1.7293729675576293</v>
      </c>
      <c r="X50" s="712">
        <v>1.716149145243816</v>
      </c>
      <c r="Y50" s="712">
        <v>1.6989322004496112</v>
      </c>
      <c r="Z50" s="712">
        <v>1.6849743788288074</v>
      </c>
      <c r="AA50" s="712">
        <v>1.6732276849431498</v>
      </c>
      <c r="AB50" s="712">
        <v>1.657250714129179</v>
      </c>
      <c r="AC50" s="712">
        <v>1.6411313707801327</v>
      </c>
      <c r="AD50" s="712">
        <v>1.6322117533713028</v>
      </c>
      <c r="AE50" s="712">
        <v>1.6258716225426997</v>
      </c>
      <c r="AF50" s="712">
        <v>1.616821277573133</v>
      </c>
      <c r="AG50" s="712">
        <v>1.6108893580360368</v>
      </c>
      <c r="AH50" s="712">
        <v>1.6057664694061109</v>
      </c>
      <c r="AI50" s="712">
        <v>1.5972984489394673</v>
      </c>
      <c r="AJ50" s="712">
        <v>1.5895835564652581</v>
      </c>
      <c r="AK50" s="712">
        <v>1.579883320704291</v>
      </c>
      <c r="AL50" s="712">
        <v>1.5673730492507696</v>
      </c>
      <c r="AM50" s="712">
        <v>1.5547529819812338</v>
      </c>
      <c r="AN50" s="712">
        <v>1.5414142528751622</v>
      </c>
      <c r="AO50" s="712">
        <v>1.5290478060477961</v>
      </c>
      <c r="AP50" s="712">
        <v>1.5182248295417684</v>
      </c>
      <c r="AQ50" s="712">
        <v>1.5098333982786607</v>
      </c>
      <c r="AR50" s="712">
        <v>1.4994724260813941</v>
      </c>
      <c r="AS50" s="712">
        <v>1.4877583100634217</v>
      </c>
      <c r="AT50" s="712">
        <v>1.4751900506086404</v>
      </c>
      <c r="AU50" s="712">
        <v>1.4633499796898994</v>
      </c>
      <c r="AV50" s="712">
        <v>1.4565549842113787</v>
      </c>
      <c r="AW50" s="712">
        <v>1.4516834362393656</v>
      </c>
      <c r="AX50" s="712">
        <v>1.4403827686687014</v>
      </c>
      <c r="AY50" s="712">
        <v>1.4316302175396187</v>
      </c>
      <c r="AZ50" s="712">
        <v>1.422021955949974</v>
      </c>
      <c r="BA50" s="712">
        <v>1.4129158916393627</v>
      </c>
      <c r="BB50" s="712">
        <v>1.4038139918170962</v>
      </c>
      <c r="BC50" s="712">
        <v>1.3951112021055647</v>
      </c>
      <c r="BD50" s="712">
        <v>1.384995932212137</v>
      </c>
      <c r="BE50" s="712">
        <v>1.3792637330347979</v>
      </c>
      <c r="BF50" s="712">
        <v>1.3750836564948319</v>
      </c>
      <c r="BG50" s="712">
        <v>1.3703186294859686</v>
      </c>
      <c r="BH50" s="712">
        <v>1.3650801799142791</v>
      </c>
      <c r="BI50" s="712">
        <v>1.3580928589210901</v>
      </c>
      <c r="BJ50" s="712">
        <v>1.3557007542454873</v>
      </c>
      <c r="BK50" s="712">
        <v>1.3522117276029642</v>
      </c>
      <c r="BL50" s="713">
        <v>1.347634544311197</v>
      </c>
      <c r="BM50" s="713">
        <v>1.3452831031326171</v>
      </c>
      <c r="BN50" s="713">
        <v>1.3428815883569776</v>
      </c>
      <c r="BO50" s="713">
        <v>1.3406691242071522</v>
      </c>
      <c r="BP50" s="713">
        <v>1.3360386811880223</v>
      </c>
      <c r="BQ50" s="713">
        <v>1.3295038859685107</v>
      </c>
      <c r="BR50" s="713">
        <v>1.3255622017818465</v>
      </c>
      <c r="BS50" s="713">
        <v>1.318277734108215</v>
      </c>
      <c r="BT50" s="713">
        <v>1.310944875250962</v>
      </c>
      <c r="BU50" s="713">
        <v>1.30429872920463</v>
      </c>
      <c r="BV50" s="714">
        <v>1.2934615293865057</v>
      </c>
    </row>
    <row r="51" spans="2:74" s="632" customFormat="1" ht="15.75" thickBot="1">
      <c r="B51" s="1730"/>
      <c r="C51" s="670" t="s">
        <v>186</v>
      </c>
      <c r="D51" s="715"/>
      <c r="E51" s="716"/>
      <c r="F51" s="716"/>
      <c r="G51" s="716"/>
      <c r="H51" s="716"/>
      <c r="I51" s="716"/>
      <c r="J51" s="716"/>
      <c r="K51" s="716"/>
      <c r="L51" s="716"/>
      <c r="M51" s="716"/>
      <c r="N51" s="716"/>
      <c r="O51" s="716"/>
      <c r="P51" s="716"/>
      <c r="Q51" s="716"/>
      <c r="R51" s="717"/>
      <c r="S51" s="717"/>
      <c r="T51" s="718">
        <v>1.7212528893364221</v>
      </c>
      <c r="U51" s="718">
        <v>1.7287481905917828</v>
      </c>
      <c r="V51" s="718">
        <v>1.7287819819444596</v>
      </c>
      <c r="W51" s="718">
        <v>1.7293729675576293</v>
      </c>
      <c r="X51" s="718">
        <v>1.716149145243816</v>
      </c>
      <c r="Y51" s="718">
        <v>1.6989322004496112</v>
      </c>
      <c r="Z51" s="718">
        <v>1.6849743788288074</v>
      </c>
      <c r="AA51" s="718">
        <v>1.6659507303413563</v>
      </c>
      <c r="AB51" s="718">
        <v>1.6428912986798179</v>
      </c>
      <c r="AC51" s="718">
        <v>1.619793293045932</v>
      </c>
      <c r="AD51" s="718">
        <v>1.6011411827137385</v>
      </c>
      <c r="AE51" s="718">
        <v>1.5852647328018334</v>
      </c>
      <c r="AF51" s="718">
        <v>1.5669541568068395</v>
      </c>
      <c r="AG51" s="718">
        <v>1.5520167939719816</v>
      </c>
      <c r="AH51" s="718">
        <v>1.5380183200609598</v>
      </c>
      <c r="AI51" s="718">
        <v>1.5215858349342373</v>
      </c>
      <c r="AJ51" s="718">
        <v>1.5060900175002911</v>
      </c>
      <c r="AK51" s="718">
        <v>1.4966064365362197</v>
      </c>
      <c r="AL51" s="718">
        <v>1.4841626373993737</v>
      </c>
      <c r="AM51" s="718">
        <v>1.4718383164339428</v>
      </c>
      <c r="AN51" s="718">
        <v>1.4588429714225848</v>
      </c>
      <c r="AO51" s="718">
        <v>1.4466373833478323</v>
      </c>
      <c r="AP51" s="718">
        <v>1.435924974081688</v>
      </c>
      <c r="AQ51" s="718">
        <v>1.4275602198566419</v>
      </c>
      <c r="AR51" s="718">
        <v>1.4172269792902725</v>
      </c>
      <c r="AS51" s="718">
        <v>1.4057994733290913</v>
      </c>
      <c r="AT51" s="718">
        <v>1.3933910640779523</v>
      </c>
      <c r="AU51" s="718">
        <v>1.3817628074017754</v>
      </c>
      <c r="AV51" s="718">
        <v>1.3748818405318168</v>
      </c>
      <c r="AW51" s="718">
        <v>1.369899796239004</v>
      </c>
      <c r="AX51" s="718">
        <v>1.3588503563867524</v>
      </c>
      <c r="AY51" s="718">
        <v>1.350306493143733</v>
      </c>
      <c r="AZ51" s="718">
        <v>1.3412432211085321</v>
      </c>
      <c r="BA51" s="718">
        <v>1.3326453961158222</v>
      </c>
      <c r="BB51" s="718">
        <v>1.3240504460199767</v>
      </c>
      <c r="BC51" s="718">
        <v>1.3158351063658018</v>
      </c>
      <c r="BD51" s="718">
        <v>1.3062903919902946</v>
      </c>
      <c r="BE51" s="718">
        <v>1.3008844047071799</v>
      </c>
      <c r="BF51" s="718">
        <v>1.2969400794453023</v>
      </c>
      <c r="BG51" s="718">
        <v>1.2924436667333667</v>
      </c>
      <c r="BH51" s="718">
        <v>1.2874993788717277</v>
      </c>
      <c r="BI51" s="718">
        <v>1.2809037792337323</v>
      </c>
      <c r="BJ51" s="718">
        <v>1.2786424230397722</v>
      </c>
      <c r="BK51" s="718">
        <v>1.2753400510839525</v>
      </c>
      <c r="BL51" s="719">
        <v>1.27101319323111</v>
      </c>
      <c r="BM51" s="719">
        <v>1.2687867162078681</v>
      </c>
      <c r="BN51" s="719">
        <v>1.2665228319900352</v>
      </c>
      <c r="BO51" s="719">
        <v>1.264430869919255</v>
      </c>
      <c r="BP51" s="719">
        <v>1.2600576646218293</v>
      </c>
      <c r="BQ51" s="719">
        <v>1.2538926198376994</v>
      </c>
      <c r="BR51" s="719">
        <v>1.2501688925949699</v>
      </c>
      <c r="BS51" s="719">
        <v>1.2432922420436046</v>
      </c>
      <c r="BT51" s="719">
        <v>1.236369255696115</v>
      </c>
      <c r="BU51" s="719">
        <v>1.2301002681309088</v>
      </c>
      <c r="BV51" s="720">
        <v>1.2198788911550975</v>
      </c>
    </row>
  </sheetData>
  <mergeCells count="4">
    <mergeCell ref="B5:B9"/>
    <mergeCell ref="B10:B14"/>
    <mergeCell ref="B48:B49"/>
    <mergeCell ref="B50:B51"/>
  </mergeCells>
  <pageMargins left="0.7" right="0.7" top="0.75" bottom="0.75" header="0.3" footer="0.3"/>
  <pageSetup paperSize="9" orientation="portrait"/>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AP37"/>
  <sheetViews>
    <sheetView zoomScaleNormal="100" workbookViewId="0"/>
  </sheetViews>
  <sheetFormatPr baseColWidth="10" defaultColWidth="11.42578125" defaultRowHeight="15"/>
  <cols>
    <col min="1" max="1" width="11.42578125" style="1082"/>
    <col min="2" max="2" width="36.42578125" style="1082" customWidth="1"/>
    <col min="3" max="3" width="11.5703125" style="1082" customWidth="1"/>
    <col min="4" max="31" width="8.7109375" style="1082" customWidth="1"/>
    <col min="32" max="16384" width="11.42578125" style="1082"/>
  </cols>
  <sheetData>
    <row r="1" spans="1:31" ht="15.75">
      <c r="A1" s="1085" t="s">
        <v>411</v>
      </c>
      <c r="P1" s="1083"/>
      <c r="Q1" s="1083"/>
      <c r="R1" s="1083"/>
      <c r="S1" s="1083"/>
      <c r="T1" s="1083"/>
      <c r="U1" s="1083"/>
      <c r="V1" s="1083"/>
      <c r="W1" s="1083"/>
      <c r="X1" s="1083"/>
    </row>
    <row r="2" spans="1:31">
      <c r="P2" s="1083"/>
      <c r="Q2" s="1083"/>
      <c r="R2" s="1083"/>
      <c r="S2" s="1083"/>
      <c r="T2" s="1083"/>
      <c r="U2" s="1083"/>
      <c r="V2" s="1083"/>
      <c r="W2" s="1083"/>
      <c r="X2" s="1083"/>
    </row>
    <row r="3" spans="1:31" ht="15.75" thickBot="1">
      <c r="P3" s="1083"/>
      <c r="Q3" s="1083"/>
      <c r="R3" s="1083"/>
      <c r="S3" s="1083"/>
      <c r="T3" s="1083"/>
      <c r="U3" s="1083"/>
      <c r="V3" s="1083"/>
      <c r="W3" s="1083"/>
      <c r="X3" s="1083"/>
    </row>
    <row r="4" spans="1:31" s="1108" customFormat="1" ht="15.75" thickBot="1">
      <c r="B4" s="1109"/>
      <c r="C4" s="1110"/>
      <c r="D4" s="1111">
        <v>1996</v>
      </c>
      <c r="E4" s="1112">
        <v>1997</v>
      </c>
      <c r="F4" s="1112">
        <v>1998</v>
      </c>
      <c r="G4" s="1112">
        <v>1999</v>
      </c>
      <c r="H4" s="1112">
        <v>2000</v>
      </c>
      <c r="I4" s="1112">
        <v>2001</v>
      </c>
      <c r="J4" s="1112">
        <v>2002</v>
      </c>
      <c r="K4" s="1112">
        <v>2003</v>
      </c>
      <c r="L4" s="1112">
        <v>2004</v>
      </c>
      <c r="M4" s="1112">
        <v>2005</v>
      </c>
      <c r="N4" s="1112">
        <v>2006</v>
      </c>
      <c r="O4" s="1112">
        <v>2007</v>
      </c>
      <c r="P4" s="1112">
        <v>2008</v>
      </c>
      <c r="Q4" s="1112">
        <v>2009</v>
      </c>
      <c r="R4" s="1112">
        <v>2010</v>
      </c>
      <c r="S4" s="1112">
        <v>2011</v>
      </c>
      <c r="T4" s="1112">
        <v>2012</v>
      </c>
      <c r="U4" s="1113">
        <v>2013</v>
      </c>
      <c r="V4" s="1113">
        <v>2014</v>
      </c>
      <c r="W4" s="1113">
        <v>2015</v>
      </c>
      <c r="X4" s="1112">
        <v>2016</v>
      </c>
      <c r="Y4" s="1114">
        <v>2017</v>
      </c>
      <c r="AA4" s="1111" t="s">
        <v>126</v>
      </c>
      <c r="AB4" s="1112" t="s">
        <v>127</v>
      </c>
      <c r="AC4" s="1112" t="s">
        <v>128</v>
      </c>
      <c r="AD4" s="1112" t="s">
        <v>129</v>
      </c>
      <c r="AE4" s="1047" t="s">
        <v>130</v>
      </c>
    </row>
    <row r="5" spans="1:31" s="1108" customFormat="1">
      <c r="B5" s="1793" t="s">
        <v>412</v>
      </c>
      <c r="C5" s="1115" t="s">
        <v>98</v>
      </c>
      <c r="D5" s="1116"/>
      <c r="E5" s="1117"/>
      <c r="F5" s="1117"/>
      <c r="G5" s="1117"/>
      <c r="H5" s="1117"/>
      <c r="I5" s="1117"/>
      <c r="J5" s="1117"/>
      <c r="K5" s="1117"/>
      <c r="L5" s="1117"/>
      <c r="M5" s="1117"/>
      <c r="N5" s="1117"/>
      <c r="O5" s="1117"/>
      <c r="P5" s="1117"/>
      <c r="Q5" s="1117">
        <v>0.6362350499475341</v>
      </c>
      <c r="R5" s="1117">
        <v>0.62804149402198062</v>
      </c>
      <c r="S5" s="1117">
        <v>0.63825667905647299</v>
      </c>
      <c r="T5" s="1117">
        <v>0.64918341765799081</v>
      </c>
      <c r="U5" s="1118">
        <v>0.65976250087796995</v>
      </c>
      <c r="V5" s="1118">
        <v>0.66034941515530732</v>
      </c>
      <c r="W5" s="1118">
        <v>0.6557674673109396</v>
      </c>
      <c r="X5" s="1117">
        <v>0.65622104709747175</v>
      </c>
      <c r="Y5" s="1119">
        <v>0.65783293627030726</v>
      </c>
      <c r="AA5" s="1081"/>
      <c r="AB5" s="1081"/>
      <c r="AC5" s="1081"/>
      <c r="AD5" s="1081"/>
      <c r="AE5" s="1081"/>
    </row>
    <row r="6" spans="1:31" s="1108" customFormat="1">
      <c r="B6" s="1794"/>
      <c r="C6" s="1120" t="s">
        <v>413</v>
      </c>
      <c r="D6" s="1121"/>
      <c r="E6" s="1122"/>
      <c r="F6" s="1122"/>
      <c r="G6" s="1122"/>
      <c r="H6" s="1122"/>
      <c r="I6" s="1122"/>
      <c r="J6" s="1122"/>
      <c r="K6" s="1122"/>
      <c r="L6" s="1122"/>
      <c r="M6" s="1122"/>
      <c r="N6" s="1122"/>
      <c r="O6" s="1122"/>
      <c r="P6" s="1122"/>
      <c r="Q6" s="1122">
        <v>0.51778888784835031</v>
      </c>
      <c r="R6" s="1122">
        <v>0.51285553722091504</v>
      </c>
      <c r="S6" s="1122">
        <v>0.52092143150174586</v>
      </c>
      <c r="T6" s="1122">
        <v>0.53420661875121622</v>
      </c>
      <c r="U6" s="1123">
        <v>0.55024228771398687</v>
      </c>
      <c r="V6" s="1123">
        <v>0.55244837956869886</v>
      </c>
      <c r="W6" s="1123">
        <v>0.54948105614525866</v>
      </c>
      <c r="X6" s="1122">
        <v>0.55165685244872276</v>
      </c>
      <c r="Y6" s="1124">
        <v>0.55524726094061894</v>
      </c>
      <c r="AA6" s="1081"/>
      <c r="AB6" s="1081"/>
      <c r="AC6" s="1081"/>
      <c r="AD6" s="1081"/>
      <c r="AE6" s="1081"/>
    </row>
    <row r="7" spans="1:31" s="1108" customFormat="1" ht="15.75" thickBot="1">
      <c r="B7" s="1794"/>
      <c r="C7" s="1125" t="s">
        <v>414</v>
      </c>
      <c r="D7" s="1126"/>
      <c r="E7" s="1127"/>
      <c r="F7" s="1127"/>
      <c r="G7" s="1127"/>
      <c r="H7" s="1127"/>
      <c r="I7" s="1127"/>
      <c r="J7" s="1127"/>
      <c r="K7" s="1127"/>
      <c r="L7" s="1127"/>
      <c r="M7" s="1127"/>
      <c r="N7" s="1127"/>
      <c r="O7" s="1127"/>
      <c r="P7" s="1127"/>
      <c r="Q7" s="1127">
        <v>0.77039206734084054</v>
      </c>
      <c r="R7" s="1127">
        <v>0.76007882209675448</v>
      </c>
      <c r="S7" s="1127">
        <v>0.7748007314344858</v>
      </c>
      <c r="T7" s="1127">
        <v>0.7840866080057477</v>
      </c>
      <c r="U7" s="1128">
        <v>0.78758748704021442</v>
      </c>
      <c r="V7" s="1128">
        <v>0.78577303777444474</v>
      </c>
      <c r="W7" s="1128">
        <v>0.77937299417907746</v>
      </c>
      <c r="X7" s="1127">
        <v>0.77805883403361176</v>
      </c>
      <c r="Y7" s="1129">
        <v>0.77776621104332211</v>
      </c>
    </row>
    <row r="8" spans="1:31" ht="15" customHeight="1">
      <c r="B8" s="1795" t="s">
        <v>415</v>
      </c>
      <c r="C8" s="1130" t="s">
        <v>98</v>
      </c>
      <c r="D8" s="1131">
        <v>1.0236460717009916</v>
      </c>
      <c r="E8" s="1132">
        <v>1.0218524121701127</v>
      </c>
      <c r="F8" s="1132">
        <v>1.0272277227722773</v>
      </c>
      <c r="G8" s="1132">
        <v>1.0304249839021249</v>
      </c>
      <c r="H8" s="1132">
        <v>1.0301365562706011</v>
      </c>
      <c r="I8" s="1132">
        <v>1.019009658132761</v>
      </c>
      <c r="J8" s="1132">
        <v>1.0149659863945579</v>
      </c>
      <c r="K8" s="1132">
        <v>1.0142835663809953</v>
      </c>
      <c r="L8" s="1132">
        <v>1.0168092450847965</v>
      </c>
      <c r="M8" s="1132">
        <v>1.0240320427236316</v>
      </c>
      <c r="N8" s="1132">
        <v>1.0258055110074356</v>
      </c>
      <c r="O8" s="1132">
        <v>1.0262932266361817</v>
      </c>
      <c r="P8" s="1132">
        <v>1.0197628458498025</v>
      </c>
      <c r="Q8" s="1132">
        <v>1.0204367301231803</v>
      </c>
      <c r="R8" s="1132">
        <v>1.020940946530783</v>
      </c>
      <c r="S8" s="1132">
        <v>1.0253182263253602</v>
      </c>
      <c r="T8" s="1132">
        <v>1.0356801322597253</v>
      </c>
      <c r="U8" s="1133"/>
      <c r="V8" s="1133"/>
      <c r="W8" s="1133"/>
      <c r="X8" s="1132"/>
      <c r="Y8" s="1134"/>
      <c r="AA8" s="1135">
        <v>1.0521335590606786</v>
      </c>
      <c r="AB8" s="1136">
        <v>1.0592047751447018</v>
      </c>
      <c r="AC8" s="1136">
        <v>1.0613718090380553</v>
      </c>
      <c r="AD8" s="1136">
        <v>1.0564160864004546</v>
      </c>
      <c r="AE8" s="1137">
        <v>1.0560866794136392</v>
      </c>
    </row>
    <row r="9" spans="1:31">
      <c r="B9" s="1796"/>
      <c r="C9" s="1138" t="s">
        <v>413</v>
      </c>
      <c r="D9" s="1139">
        <v>0.99733319234736739</v>
      </c>
      <c r="E9" s="1140">
        <v>0.99363089014285655</v>
      </c>
      <c r="F9" s="1140">
        <v>0.99596314389260787</v>
      </c>
      <c r="G9" s="1140">
        <v>1.0005147769646514</v>
      </c>
      <c r="H9" s="1140">
        <v>1.0035533595801205</v>
      </c>
      <c r="I9" s="1140">
        <v>0.99276821900227874</v>
      </c>
      <c r="J9" s="1140">
        <v>0.98838977652889359</v>
      </c>
      <c r="K9" s="1140">
        <v>0.98387404833373537</v>
      </c>
      <c r="L9" s="1140">
        <v>0.98836821920131857</v>
      </c>
      <c r="M9" s="1140">
        <v>0.99508585404850147</v>
      </c>
      <c r="N9" s="1140">
        <v>0.99872094395704913</v>
      </c>
      <c r="O9" s="1140">
        <v>0.99797413198621054</v>
      </c>
      <c r="P9" s="1140">
        <v>0.99145728814672318</v>
      </c>
      <c r="Q9" s="1140">
        <v>0.99472452375401754</v>
      </c>
      <c r="R9" s="1140">
        <v>0.99805962456307273</v>
      </c>
      <c r="S9" s="1140">
        <v>1.004280730077129</v>
      </c>
      <c r="T9" s="1140">
        <v>1.0155371944832587</v>
      </c>
      <c r="U9" s="1141"/>
      <c r="V9" s="1141"/>
      <c r="W9" s="1141"/>
      <c r="X9" s="1140"/>
      <c r="Y9" s="1142"/>
      <c r="AA9" s="1143">
        <v>1.0339465545593205</v>
      </c>
      <c r="AB9" s="1140">
        <v>1.0392068221036435</v>
      </c>
      <c r="AC9" s="1140">
        <v>1.0407096061411121</v>
      </c>
      <c r="AD9" s="1140">
        <v>1.0328453928396124</v>
      </c>
      <c r="AE9" s="1144">
        <v>1.0328411542543483</v>
      </c>
    </row>
    <row r="10" spans="1:31" ht="15.75" thickBot="1">
      <c r="B10" s="1797"/>
      <c r="C10" s="1145" t="s">
        <v>414</v>
      </c>
      <c r="D10" s="1146">
        <v>1.0554817170202302</v>
      </c>
      <c r="E10" s="1147">
        <v>1.0559598613474446</v>
      </c>
      <c r="F10" s="1147">
        <v>1.0649237260396289</v>
      </c>
      <c r="G10" s="1147">
        <v>1.0666118034710559</v>
      </c>
      <c r="H10" s="1147">
        <v>1.0624000684973378</v>
      </c>
      <c r="I10" s="1147">
        <v>1.0512234409205201</v>
      </c>
      <c r="J10" s="1147">
        <v>1.047851436299621</v>
      </c>
      <c r="K10" s="1147">
        <v>1.0520800225836224</v>
      </c>
      <c r="L10" s="1147">
        <v>1.0521575709959494</v>
      </c>
      <c r="M10" s="1147">
        <v>1.0596538449948079</v>
      </c>
      <c r="N10" s="1147">
        <v>1.0588278389186789</v>
      </c>
      <c r="O10" s="1147">
        <v>1.0606224760259906</v>
      </c>
      <c r="P10" s="1147">
        <v>1.0541898231413114</v>
      </c>
      <c r="Q10" s="1147">
        <v>1.0518229114796087</v>
      </c>
      <c r="R10" s="1147">
        <v>1.0489809283356579</v>
      </c>
      <c r="S10" s="1147">
        <v>1.0512113230755096</v>
      </c>
      <c r="T10" s="1147">
        <v>1.0605027142004551</v>
      </c>
      <c r="U10" s="1148"/>
      <c r="V10" s="1148"/>
      <c r="W10" s="1148"/>
      <c r="X10" s="1147"/>
      <c r="Y10" s="1149"/>
      <c r="AA10" s="1150">
        <v>1.0745666781896113</v>
      </c>
      <c r="AB10" s="1151">
        <v>1.0838341139681653</v>
      </c>
      <c r="AC10" s="1151">
        <v>1.0867537180609073</v>
      </c>
      <c r="AD10" s="1151">
        <v>1.0852881335665558</v>
      </c>
      <c r="AE10" s="1152">
        <v>1.0845430453022129</v>
      </c>
    </row>
    <row r="12" spans="1:31">
      <c r="Z12" s="1083"/>
      <c r="AA12" s="1083"/>
      <c r="AB12" s="1083"/>
      <c r="AC12" s="1083"/>
      <c r="AD12" s="1083"/>
    </row>
    <row r="13" spans="1:31">
      <c r="Z13" s="1083"/>
      <c r="AA13" s="1083"/>
      <c r="AB13" s="1083"/>
      <c r="AC13" s="1083"/>
      <c r="AD13" s="1083"/>
    </row>
    <row r="14" spans="1:31">
      <c r="Z14" s="1083"/>
      <c r="AA14" s="1083"/>
      <c r="AB14" s="1083"/>
      <c r="AC14" s="1083"/>
      <c r="AD14" s="1083"/>
    </row>
    <row r="15" spans="1:31">
      <c r="Q15" s="1153"/>
      <c r="R15" s="1153"/>
      <c r="S15" s="1153"/>
      <c r="T15" s="1153"/>
      <c r="U15" s="1153"/>
      <c r="V15" s="1153"/>
      <c r="W15" s="1153"/>
      <c r="X15" s="1153"/>
    </row>
    <row r="16" spans="1:31" ht="15.75">
      <c r="D16" s="1798" t="s">
        <v>416</v>
      </c>
      <c r="E16" s="1798"/>
      <c r="F16" s="1798"/>
      <c r="G16" s="1798"/>
      <c r="H16" s="1798"/>
      <c r="I16" s="1798"/>
      <c r="J16" s="1154"/>
      <c r="K16" s="1798"/>
      <c r="L16" s="1798"/>
      <c r="M16" s="1798"/>
      <c r="N16" s="1798"/>
      <c r="O16" s="1798"/>
      <c r="P16" s="1798"/>
      <c r="Q16" s="1155"/>
      <c r="R16" s="1155"/>
      <c r="S16" s="1155"/>
      <c r="T16" s="1155"/>
      <c r="U16" s="1155"/>
      <c r="V16" s="1155"/>
      <c r="W16" s="1155"/>
      <c r="X16" s="1155"/>
      <c r="Y16" s="1155"/>
    </row>
    <row r="17" spans="2:42" ht="15" customHeight="1">
      <c r="D17" s="1798"/>
      <c r="E17" s="1798"/>
      <c r="F17" s="1798"/>
      <c r="G17" s="1798"/>
      <c r="H17" s="1798"/>
      <c r="I17" s="1798"/>
      <c r="K17" s="1798"/>
      <c r="L17" s="1798"/>
      <c r="M17" s="1798"/>
      <c r="N17" s="1798"/>
      <c r="O17" s="1798"/>
      <c r="P17" s="1798"/>
      <c r="Q17" s="1155"/>
      <c r="R17" s="1155"/>
      <c r="S17" s="1155"/>
      <c r="T17" s="1155"/>
      <c r="U17" s="1155"/>
      <c r="V17" s="1155"/>
      <c r="W17" s="1155"/>
      <c r="X17" s="1155"/>
      <c r="Y17" s="1155"/>
    </row>
    <row r="18" spans="2:42">
      <c r="Q18" s="1155"/>
      <c r="R18" s="1155"/>
      <c r="S18" s="1155"/>
      <c r="T18" s="1155"/>
      <c r="U18" s="1155"/>
      <c r="V18" s="1155"/>
      <c r="W18" s="1155"/>
      <c r="X18" s="1155"/>
      <c r="Y18" s="1155"/>
    </row>
    <row r="19" spans="2:42">
      <c r="Q19" s="1155"/>
      <c r="R19" s="1155"/>
      <c r="S19" s="1155"/>
      <c r="T19" s="1155"/>
      <c r="U19" s="1155"/>
      <c r="V19" s="1155"/>
      <c r="W19" s="1155"/>
      <c r="X19" s="1155"/>
      <c r="Y19" s="1155"/>
    </row>
    <row r="28" spans="2:42">
      <c r="Y28" s="1156"/>
      <c r="Z28" s="1156"/>
      <c r="AA28" s="1156"/>
      <c r="AB28" s="1156"/>
      <c r="AC28" s="1156"/>
      <c r="AD28" s="1156"/>
      <c r="AE28" s="1156"/>
    </row>
    <row r="29" spans="2:42">
      <c r="Q29" s="1156"/>
      <c r="R29" s="1156"/>
      <c r="S29" s="1156"/>
      <c r="T29" s="1156"/>
      <c r="U29" s="1156"/>
      <c r="V29" s="1156"/>
      <c r="W29" s="1156"/>
      <c r="X29" s="1156"/>
      <c r="Y29" s="1156"/>
      <c r="Z29" s="1156"/>
      <c r="AA29" s="1156"/>
      <c r="AB29" s="1156"/>
      <c r="AC29" s="1156"/>
      <c r="AD29" s="1156"/>
      <c r="AE29" s="1156"/>
      <c r="AF29" s="1156"/>
      <c r="AG29" s="1156"/>
      <c r="AH29" s="1156"/>
      <c r="AI29" s="1156"/>
      <c r="AJ29" s="1156"/>
      <c r="AK29" s="1156"/>
      <c r="AL29" s="1156"/>
      <c r="AM29" s="1156"/>
      <c r="AN29" s="1156"/>
      <c r="AO29" s="1156"/>
      <c r="AP29" s="1156"/>
    </row>
    <row r="30" spans="2:42">
      <c r="Q30" s="1156"/>
      <c r="R30" s="1156"/>
      <c r="S30" s="1156"/>
      <c r="T30" s="1156"/>
      <c r="U30" s="1156"/>
      <c r="V30" s="1156"/>
      <c r="W30" s="1156"/>
      <c r="X30" s="1156"/>
      <c r="Y30" s="1156"/>
      <c r="Z30" s="1156"/>
      <c r="AA30" s="1156"/>
      <c r="AB30" s="1156"/>
      <c r="AC30" s="1156"/>
      <c r="AD30" s="1156"/>
      <c r="AE30" s="1156"/>
      <c r="AF30" s="1156"/>
      <c r="AG30" s="1156"/>
      <c r="AH30" s="1156"/>
      <c r="AI30" s="1156"/>
      <c r="AJ30" s="1156"/>
      <c r="AK30" s="1156"/>
      <c r="AL30" s="1156"/>
      <c r="AM30" s="1156"/>
      <c r="AN30" s="1156"/>
      <c r="AO30" s="1156"/>
      <c r="AP30" s="1156"/>
    </row>
    <row r="31" spans="2:42" s="1108" customFormat="1">
      <c r="B31" s="1157" t="s">
        <v>417</v>
      </c>
      <c r="Q31" s="1158"/>
      <c r="R31" s="1158"/>
      <c r="S31" s="1158"/>
      <c r="T31" s="1158"/>
      <c r="U31" s="1158"/>
      <c r="V31" s="1158"/>
      <c r="W31" s="1158"/>
      <c r="X31" s="1158"/>
      <c r="Y31" s="1158"/>
      <c r="Z31" s="1158"/>
      <c r="AA31" s="1158"/>
      <c r="AB31" s="1158"/>
      <c r="AC31" s="1158"/>
      <c r="AD31" s="1158"/>
      <c r="AE31" s="1158"/>
      <c r="AF31" s="1158"/>
      <c r="AG31" s="1158"/>
      <c r="AH31" s="1158"/>
      <c r="AI31" s="1158"/>
      <c r="AJ31" s="1158"/>
      <c r="AK31" s="1158"/>
      <c r="AL31" s="1158"/>
      <c r="AM31" s="1158"/>
      <c r="AN31" s="1158"/>
      <c r="AO31" s="1158"/>
      <c r="AP31" s="1158"/>
    </row>
    <row r="32" spans="2:42" s="1108" customFormat="1" ht="15.75" thickBot="1"/>
    <row r="33" spans="2:31" s="1108" customFormat="1" ht="15.75" thickBot="1">
      <c r="B33" s="1159"/>
      <c r="C33" s="1160"/>
      <c r="D33" s="1161">
        <v>1996</v>
      </c>
      <c r="E33" s="1162">
        <v>1997</v>
      </c>
      <c r="F33" s="1162">
        <v>1998</v>
      </c>
      <c r="G33" s="1162">
        <v>1999</v>
      </c>
      <c r="H33" s="1162">
        <v>2000</v>
      </c>
      <c r="I33" s="1162">
        <v>2001</v>
      </c>
      <c r="J33" s="1162">
        <v>2002</v>
      </c>
      <c r="K33" s="1162">
        <v>2003</v>
      </c>
      <c r="L33" s="1162">
        <v>2004</v>
      </c>
      <c r="M33" s="1162">
        <v>2005</v>
      </c>
      <c r="N33" s="1162">
        <v>2006</v>
      </c>
      <c r="O33" s="1162">
        <v>2007</v>
      </c>
      <c r="P33" s="1162">
        <v>2008</v>
      </c>
      <c r="Q33" s="1162">
        <v>2009</v>
      </c>
      <c r="R33" s="1162">
        <v>2010</v>
      </c>
      <c r="S33" s="1162">
        <v>2011</v>
      </c>
      <c r="T33" s="1162">
        <v>2012</v>
      </c>
      <c r="U33" s="1163">
        <v>2013</v>
      </c>
      <c r="V33" s="1163">
        <v>2014</v>
      </c>
      <c r="W33" s="1163">
        <v>2015</v>
      </c>
      <c r="X33" s="1163">
        <v>2016</v>
      </c>
      <c r="Y33" s="1164">
        <v>2017</v>
      </c>
      <c r="AA33" s="1165" t="s">
        <v>126</v>
      </c>
      <c r="AB33" s="1166" t="s">
        <v>127</v>
      </c>
      <c r="AC33" s="1166" t="s">
        <v>128</v>
      </c>
      <c r="AD33" s="1167" t="s">
        <v>129</v>
      </c>
      <c r="AE33" s="1168" t="s">
        <v>130</v>
      </c>
    </row>
    <row r="34" spans="2:31" s="1169" customFormat="1" ht="15.75" customHeight="1">
      <c r="B34" s="1799" t="s">
        <v>418</v>
      </c>
      <c r="C34" s="1170" t="s">
        <v>98</v>
      </c>
      <c r="D34" s="1171"/>
      <c r="E34" s="1172"/>
      <c r="F34" s="1172"/>
      <c r="G34" s="1172"/>
      <c r="H34" s="1172"/>
      <c r="I34" s="1172"/>
      <c r="J34" s="1172"/>
      <c r="K34" s="1172"/>
      <c r="L34" s="1172"/>
      <c r="M34" s="1172"/>
      <c r="N34" s="1172"/>
      <c r="O34" s="1172"/>
      <c r="P34" s="1173"/>
      <c r="Q34" s="1173">
        <v>1498.2857062935966</v>
      </c>
      <c r="R34" s="1173">
        <v>1497.1774534588071</v>
      </c>
      <c r="S34" s="1173">
        <v>1513.01376953968</v>
      </c>
      <c r="T34" s="1173">
        <v>1525.7127331358556</v>
      </c>
      <c r="U34" s="1174">
        <v>1531.4206197817082</v>
      </c>
      <c r="V34" s="1174">
        <v>1529.0585010970826</v>
      </c>
      <c r="W34" s="1174">
        <v>1533.7995969275908</v>
      </c>
      <c r="X34" s="1174">
        <v>1550.9949952025372</v>
      </c>
      <c r="Y34" s="1175">
        <v>1568.4821101013197</v>
      </c>
    </row>
    <row r="35" spans="2:31" s="1169" customFormat="1" ht="15.75" customHeight="1">
      <c r="B35" s="1800"/>
      <c r="C35" s="1176" t="s">
        <v>413</v>
      </c>
      <c r="D35" s="1177"/>
      <c r="E35" s="1178"/>
      <c r="F35" s="1178"/>
      <c r="G35" s="1178"/>
      <c r="H35" s="1178"/>
      <c r="I35" s="1178"/>
      <c r="J35" s="1178"/>
      <c r="K35" s="1178"/>
      <c r="L35" s="1178"/>
      <c r="M35" s="1178"/>
      <c r="N35" s="1178"/>
      <c r="O35" s="1178"/>
      <c r="P35" s="1179"/>
      <c r="Q35" s="1179">
        <v>1219.3539001109982</v>
      </c>
      <c r="R35" s="1179">
        <v>1222.5876068974908</v>
      </c>
      <c r="S35" s="1179">
        <v>1234.865728119903</v>
      </c>
      <c r="T35" s="1179">
        <v>1255.4939300430076</v>
      </c>
      <c r="U35" s="1180">
        <v>1277.2056371189794</v>
      </c>
      <c r="V35" s="1180">
        <v>1279.2104782861907</v>
      </c>
      <c r="W35" s="1180">
        <v>1285.2022469045789</v>
      </c>
      <c r="X35" s="1180">
        <v>1303.8548839626969</v>
      </c>
      <c r="Y35" s="1181">
        <v>1323.8853627576109</v>
      </c>
    </row>
    <row r="36" spans="2:31" s="1169" customFormat="1" ht="15.75" customHeight="1" thickBot="1">
      <c r="B36" s="1801"/>
      <c r="C36" s="1182" t="s">
        <v>414</v>
      </c>
      <c r="D36" s="1183"/>
      <c r="E36" s="1184"/>
      <c r="F36" s="1184"/>
      <c r="G36" s="1184"/>
      <c r="H36" s="1184"/>
      <c r="I36" s="1184"/>
      <c r="J36" s="1184"/>
      <c r="K36" s="1184"/>
      <c r="L36" s="1184"/>
      <c r="M36" s="1184"/>
      <c r="N36" s="1184"/>
      <c r="O36" s="1184"/>
      <c r="P36" s="1185"/>
      <c r="Q36" s="1185">
        <v>1814.2153954484897</v>
      </c>
      <c r="R36" s="1185">
        <v>1811.9389978633496</v>
      </c>
      <c r="S36" s="1185">
        <v>1836.6970746671477</v>
      </c>
      <c r="T36" s="1185">
        <v>1842.7625986372827</v>
      </c>
      <c r="U36" s="1186">
        <v>1828.1240839399106</v>
      </c>
      <c r="V36" s="1186">
        <v>1819.4805897712729</v>
      </c>
      <c r="W36" s="1186">
        <v>1822.9052887146429</v>
      </c>
      <c r="X36" s="1186">
        <v>1838.9616774665969</v>
      </c>
      <c r="Y36" s="1187">
        <v>1854.441029935706</v>
      </c>
    </row>
    <row r="37" spans="2:31" s="1108" customFormat="1"/>
  </sheetData>
  <mergeCells count="5">
    <mergeCell ref="B5:B7"/>
    <mergeCell ref="B8:B10"/>
    <mergeCell ref="D16:I17"/>
    <mergeCell ref="K16:P17"/>
    <mergeCell ref="B34:B36"/>
  </mergeCell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Y15"/>
  <sheetViews>
    <sheetView zoomScaleNormal="100" workbookViewId="0"/>
  </sheetViews>
  <sheetFormatPr baseColWidth="10" defaultColWidth="11.42578125" defaultRowHeight="15"/>
  <cols>
    <col min="1" max="1" width="11.42578125" style="1082"/>
    <col min="2" max="2" width="44.5703125" style="1082" customWidth="1"/>
    <col min="3" max="20" width="12.7109375" style="1082" customWidth="1"/>
    <col min="21" max="16384" width="11.42578125" style="1082"/>
  </cols>
  <sheetData>
    <row r="1" spans="1:25" s="1038" customFormat="1" ht="15.75">
      <c r="A1" s="1085" t="s">
        <v>342</v>
      </c>
      <c r="B1" s="1036"/>
      <c r="C1" s="1037"/>
      <c r="D1" s="1037"/>
      <c r="E1" s="1037"/>
      <c r="F1" s="1037"/>
      <c r="G1" s="1345"/>
      <c r="H1" s="1037"/>
      <c r="I1" s="1037"/>
      <c r="J1" s="1037"/>
      <c r="K1" s="1037"/>
    </row>
    <row r="2" spans="1:25" s="1038" customFormat="1" ht="16.5" thickBot="1">
      <c r="A2" s="1085"/>
      <c r="B2" s="1036"/>
      <c r="C2" s="1037"/>
      <c r="D2" s="1037"/>
      <c r="E2" s="1037"/>
      <c r="F2" s="1037"/>
      <c r="G2" s="1037"/>
      <c r="H2" s="1037"/>
      <c r="I2" s="1037"/>
      <c r="J2" s="1037"/>
      <c r="K2" s="1037"/>
    </row>
    <row r="3" spans="1:25" s="1048" customFormat="1" ht="39" customHeight="1" thickBot="1">
      <c r="A3" s="1039"/>
      <c r="B3" s="1086" t="s">
        <v>419</v>
      </c>
      <c r="C3" s="1188">
        <v>1996</v>
      </c>
      <c r="D3" s="1189">
        <v>1997</v>
      </c>
      <c r="E3" s="1189">
        <v>1998</v>
      </c>
      <c r="F3" s="1189">
        <v>1999</v>
      </c>
      <c r="G3" s="1189">
        <v>2000</v>
      </c>
      <c r="H3" s="1189">
        <v>2001</v>
      </c>
      <c r="I3" s="1189">
        <v>2002</v>
      </c>
      <c r="J3" s="1189">
        <v>2003</v>
      </c>
      <c r="K3" s="1189">
        <v>2004</v>
      </c>
      <c r="L3" s="1189">
        <v>2005</v>
      </c>
      <c r="M3" s="1189">
        <v>2006</v>
      </c>
      <c r="N3" s="1189">
        <v>2007</v>
      </c>
      <c r="O3" s="1189">
        <v>2008</v>
      </c>
      <c r="P3" s="1189">
        <v>2009</v>
      </c>
      <c r="Q3" s="1189">
        <v>2010</v>
      </c>
      <c r="R3" s="1189">
        <v>2011</v>
      </c>
      <c r="S3" s="1190">
        <v>2012</v>
      </c>
      <c r="T3" s="1038"/>
      <c r="U3" s="1044" t="s">
        <v>126</v>
      </c>
      <c r="V3" s="1191" t="s">
        <v>127</v>
      </c>
      <c r="W3" s="1046" t="s">
        <v>128</v>
      </c>
      <c r="X3" s="1046" t="s">
        <v>129</v>
      </c>
      <c r="Y3" s="1168" t="s">
        <v>130</v>
      </c>
    </row>
    <row r="4" spans="1:25" s="1048" customFormat="1">
      <c r="A4" s="1039"/>
      <c r="B4" s="1086" t="s">
        <v>139</v>
      </c>
      <c r="C4" s="1051">
        <v>1684.9299750000002</v>
      </c>
      <c r="D4" s="1052">
        <v>1699.0674500000002</v>
      </c>
      <c r="E4" s="1052">
        <v>1730.7696666666668</v>
      </c>
      <c r="F4" s="1052">
        <v>1774.1817111111113</v>
      </c>
      <c r="G4" s="1052">
        <v>1819.5929944444447</v>
      </c>
      <c r="H4" s="1052">
        <v>1863.005038888889</v>
      </c>
      <c r="I4" s="1052">
        <v>1889.2807500000001</v>
      </c>
      <c r="J4" s="1052">
        <v>1899.5625500000001</v>
      </c>
      <c r="K4" s="1052">
        <v>1902.9898166666667</v>
      </c>
      <c r="L4" s="1052">
        <v>1925.2670500000002</v>
      </c>
      <c r="M4" s="1052">
        <v>1958.9685055555556</v>
      </c>
      <c r="N4" s="1052">
        <v>1998.667677777778</v>
      </c>
      <c r="O4" s="1052">
        <v>2023.2297555555556</v>
      </c>
      <c r="P4" s="1052">
        <v>2040.366088888889</v>
      </c>
      <c r="Q4" s="1052">
        <v>2045.7925944444448</v>
      </c>
      <c r="R4" s="1052">
        <v>2041.7941166666667</v>
      </c>
      <c r="S4" s="1053">
        <v>2023.2586776371311</v>
      </c>
      <c r="T4" s="1079"/>
      <c r="U4" s="1055">
        <v>2028.393851945855</v>
      </c>
      <c r="V4" s="1056">
        <v>2007.8070555555555</v>
      </c>
      <c r="W4" s="1057">
        <v>2001.809338888889</v>
      </c>
      <c r="X4" s="1057">
        <v>2009.8062944444448</v>
      </c>
      <c r="Y4" s="1058">
        <v>2016.5180250000001</v>
      </c>
    </row>
    <row r="5" spans="1:25" s="1048" customFormat="1">
      <c r="A5" s="1039"/>
      <c r="B5" s="1192" t="s">
        <v>409</v>
      </c>
      <c r="C5" s="1193">
        <v>1790.7468333333336</v>
      </c>
      <c r="D5" s="1194">
        <v>1808.1687722222223</v>
      </c>
      <c r="E5" s="1194">
        <v>1841.2990166666668</v>
      </c>
      <c r="F5" s="1194">
        <v>1886.4246944444449</v>
      </c>
      <c r="G5" s="1194">
        <v>1934.4064277777779</v>
      </c>
      <c r="H5" s="1194">
        <v>1984.1017944444447</v>
      </c>
      <c r="I5" s="1194">
        <v>2013.5191666666667</v>
      </c>
      <c r="J5" s="1194">
        <v>2024.0865722222225</v>
      </c>
      <c r="K5" s="1194">
        <v>2026.0858111111113</v>
      </c>
      <c r="L5" s="1194">
        <v>2045.2213833333335</v>
      </c>
      <c r="M5" s="1194">
        <v>2081.4932888888889</v>
      </c>
      <c r="N5" s="1194">
        <v>2122.0492777777781</v>
      </c>
      <c r="O5" s="1194">
        <v>2153.4658888888889</v>
      </c>
      <c r="P5" s="1194">
        <v>2168.3173777777783</v>
      </c>
      <c r="Q5" s="1194">
        <v>2176.3143333333333</v>
      </c>
      <c r="R5" s="1194">
        <v>2167.7461666666668</v>
      </c>
      <c r="S5" s="1195">
        <v>2146.0663154714475</v>
      </c>
      <c r="T5" s="1079"/>
      <c r="U5" s="1196">
        <v>2150.3498809713901</v>
      </c>
      <c r="V5" s="1197">
        <v>2125.1909388888889</v>
      </c>
      <c r="W5" s="1198">
        <v>2123.4773055555556</v>
      </c>
      <c r="X5" s="1198">
        <v>2137.186372222222</v>
      </c>
      <c r="Y5" s="1199">
        <v>2148.8962000000001</v>
      </c>
    </row>
    <row r="6" spans="1:25" s="1048" customFormat="1" ht="15.75" thickBot="1">
      <c r="A6" s="1039"/>
      <c r="B6" s="1068" t="s">
        <v>410</v>
      </c>
      <c r="C6" s="1200">
        <v>1724.7719500000001</v>
      </c>
      <c r="D6" s="1201">
        <v>1736.1961722222225</v>
      </c>
      <c r="E6" s="1201">
        <v>1777.8945833333337</v>
      </c>
      <c r="F6" s="1201">
        <v>1828.1611611111114</v>
      </c>
      <c r="G6" s="1201">
        <v>1874.4292611111114</v>
      </c>
      <c r="H6" s="1201">
        <v>1898.4201277777779</v>
      </c>
      <c r="I6" s="1201">
        <v>1917.5557000000001</v>
      </c>
      <c r="J6" s="1201">
        <v>1926.6950777777779</v>
      </c>
      <c r="K6" s="1201">
        <v>1934.977638888889</v>
      </c>
      <c r="L6" s="1201">
        <v>1971.5351500000002</v>
      </c>
      <c r="M6" s="1201">
        <v>2009.520688888889</v>
      </c>
      <c r="N6" s="1201">
        <v>2051.2191000000003</v>
      </c>
      <c r="O6" s="1201">
        <v>2063.2145333333337</v>
      </c>
      <c r="P6" s="1201">
        <v>2082.0645000000004</v>
      </c>
      <c r="Q6" s="1201">
        <v>2088.6334277777778</v>
      </c>
      <c r="R6" s="1201">
        <v>2093.4887222222223</v>
      </c>
      <c r="S6" s="1202">
        <v>2095.4488148508608</v>
      </c>
      <c r="T6" s="1079"/>
      <c r="U6" s="1203">
        <v>2134.1412426245915</v>
      </c>
      <c r="V6" s="1204">
        <v>2126.6788208136677</v>
      </c>
      <c r="W6" s="1205">
        <v>2124.6639993657736</v>
      </c>
      <c r="X6" s="1205">
        <v>2123.1917000000003</v>
      </c>
      <c r="Y6" s="1206">
        <v>2129.6178250000003</v>
      </c>
    </row>
    <row r="7" spans="1:25" s="1048" customFormat="1">
      <c r="A7" s="1039"/>
      <c r="B7" s="1077"/>
      <c r="C7" s="1081"/>
      <c r="D7" s="1081"/>
      <c r="E7" s="1081"/>
      <c r="F7" s="1081"/>
      <c r="G7" s="1081"/>
      <c r="H7" s="1081"/>
      <c r="I7" s="1081"/>
      <c r="J7" s="1081"/>
      <c r="K7" s="1081"/>
    </row>
    <row r="8" spans="1:25">
      <c r="C8" s="1083"/>
    </row>
    <row r="15" spans="1:25" ht="15.75">
      <c r="C15" s="1792"/>
      <c r="D15" s="1792"/>
      <c r="E15" s="1792"/>
      <c r="F15" s="1792"/>
      <c r="G15" s="1792"/>
      <c r="J15" s="1792"/>
      <c r="K15" s="1792"/>
    </row>
  </sheetData>
  <mergeCells count="2">
    <mergeCell ref="C15:G15"/>
    <mergeCell ref="J15:K15"/>
  </mergeCell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AP37"/>
  <sheetViews>
    <sheetView topLeftCell="A7" zoomScaleNormal="100" workbookViewId="0"/>
  </sheetViews>
  <sheetFormatPr baseColWidth="10" defaultColWidth="11.42578125" defaultRowHeight="15"/>
  <cols>
    <col min="1" max="1" width="11.42578125" style="1082"/>
    <col min="2" max="2" width="36.42578125" style="1082" customWidth="1"/>
    <col min="3" max="3" width="11.5703125" style="1082" customWidth="1"/>
    <col min="4" max="31" width="8.7109375" style="1082" customWidth="1"/>
    <col min="32" max="16384" width="11.42578125" style="1082"/>
  </cols>
  <sheetData>
    <row r="1" spans="1:31" ht="15.75">
      <c r="A1" s="1085" t="s">
        <v>420</v>
      </c>
      <c r="P1" s="1083"/>
      <c r="Q1" s="1083"/>
      <c r="R1" s="1083"/>
      <c r="S1" s="1083"/>
      <c r="T1" s="1083"/>
      <c r="U1" s="1083"/>
      <c r="V1" s="1083"/>
      <c r="W1" s="1083"/>
      <c r="X1" s="1083"/>
    </row>
    <row r="2" spans="1:31">
      <c r="P2" s="1083"/>
      <c r="Q2" s="1083"/>
      <c r="R2" s="1083"/>
      <c r="S2" s="1083"/>
      <c r="T2" s="1083"/>
      <c r="U2" s="1083"/>
      <c r="V2" s="1083"/>
      <c r="W2" s="1083"/>
      <c r="X2" s="1083"/>
    </row>
    <row r="3" spans="1:31" ht="15.75" thickBot="1">
      <c r="P3" s="1083"/>
      <c r="Q3" s="1083"/>
      <c r="R3" s="1083"/>
      <c r="S3" s="1083"/>
      <c r="T3" s="1083"/>
      <c r="U3" s="1083"/>
      <c r="V3" s="1083"/>
      <c r="W3" s="1083"/>
      <c r="X3" s="1083"/>
    </row>
    <row r="4" spans="1:31" s="1108" customFormat="1" ht="15.75" thickBot="1">
      <c r="B4" s="1109"/>
      <c r="C4" s="1110"/>
      <c r="D4" s="1165">
        <v>1996</v>
      </c>
      <c r="E4" s="1166">
        <v>1997</v>
      </c>
      <c r="F4" s="1166">
        <v>1998</v>
      </c>
      <c r="G4" s="1166">
        <v>1999</v>
      </c>
      <c r="H4" s="1166">
        <v>2000</v>
      </c>
      <c r="I4" s="1166">
        <v>2001</v>
      </c>
      <c r="J4" s="1166">
        <v>2002</v>
      </c>
      <c r="K4" s="1166">
        <v>2003</v>
      </c>
      <c r="L4" s="1166">
        <v>2004</v>
      </c>
      <c r="M4" s="1166">
        <v>2005</v>
      </c>
      <c r="N4" s="1166">
        <v>2006</v>
      </c>
      <c r="O4" s="1166">
        <v>2007</v>
      </c>
      <c r="P4" s="1166">
        <v>2008</v>
      </c>
      <c r="Q4" s="1166">
        <v>2009</v>
      </c>
      <c r="R4" s="1166">
        <v>2010</v>
      </c>
      <c r="S4" s="1166">
        <v>2011</v>
      </c>
      <c r="T4" s="1166">
        <v>2012</v>
      </c>
      <c r="U4" s="1167">
        <v>2013</v>
      </c>
      <c r="V4" s="1167">
        <v>2014</v>
      </c>
      <c r="W4" s="1167">
        <v>2015</v>
      </c>
      <c r="X4" s="1166">
        <v>2016</v>
      </c>
      <c r="Y4" s="1207">
        <v>2017</v>
      </c>
      <c r="AA4" s="1165" t="s">
        <v>126</v>
      </c>
      <c r="AB4" s="1166" t="s">
        <v>127</v>
      </c>
      <c r="AC4" s="1166" t="s">
        <v>128</v>
      </c>
      <c r="AD4" s="1166" t="s">
        <v>129</v>
      </c>
      <c r="AE4" s="1168" t="s">
        <v>130</v>
      </c>
    </row>
    <row r="5" spans="1:31" ht="15" customHeight="1">
      <c r="B5" s="1802" t="s">
        <v>415</v>
      </c>
      <c r="C5" s="1208" t="s">
        <v>98</v>
      </c>
      <c r="D5" s="1131">
        <v>1.0236460717009916</v>
      </c>
      <c r="E5" s="1132">
        <v>1.0218524121701127</v>
      </c>
      <c r="F5" s="1132">
        <v>1.0272277227722773</v>
      </c>
      <c r="G5" s="1132">
        <v>1.0304249839021249</v>
      </c>
      <c r="H5" s="1132">
        <v>1.0301365562706011</v>
      </c>
      <c r="I5" s="1132">
        <v>1.019009658132761</v>
      </c>
      <c r="J5" s="1132">
        <v>1.0149659863945579</v>
      </c>
      <c r="K5" s="1132">
        <v>1.0142835663809953</v>
      </c>
      <c r="L5" s="1132">
        <v>1.0168092450847965</v>
      </c>
      <c r="M5" s="1132">
        <v>1.0240320427236316</v>
      </c>
      <c r="N5" s="1132">
        <v>1.0258055110074356</v>
      </c>
      <c r="O5" s="1132">
        <v>1.0262932266361817</v>
      </c>
      <c r="P5" s="1132">
        <v>1.0197628458498025</v>
      </c>
      <c r="Q5" s="1132">
        <v>1.0204367301231803</v>
      </c>
      <c r="R5" s="1132">
        <v>1.020940946530783</v>
      </c>
      <c r="S5" s="1132">
        <v>1.0253182263253602</v>
      </c>
      <c r="T5" s="1132">
        <v>1.0356801322597253</v>
      </c>
      <c r="U5" s="1133"/>
      <c r="V5" s="1133"/>
      <c r="W5" s="1133"/>
      <c r="X5" s="1132"/>
      <c r="Y5" s="1134"/>
      <c r="AA5" s="1135">
        <v>1.0521335590606786</v>
      </c>
      <c r="AB5" s="1136">
        <v>1.0592047751447018</v>
      </c>
      <c r="AC5" s="1136">
        <v>1.0613718090380553</v>
      </c>
      <c r="AD5" s="1136">
        <v>1.0564160864004546</v>
      </c>
      <c r="AE5" s="1137">
        <v>1.0560866794136392</v>
      </c>
    </row>
    <row r="6" spans="1:31">
      <c r="B6" s="1803"/>
      <c r="C6" s="1138" t="s">
        <v>413</v>
      </c>
      <c r="D6" s="1139">
        <v>0.99733319234736739</v>
      </c>
      <c r="E6" s="1140">
        <v>0.99363089014285655</v>
      </c>
      <c r="F6" s="1140">
        <v>0.99596314389260787</v>
      </c>
      <c r="G6" s="1140">
        <v>1.0005147769646514</v>
      </c>
      <c r="H6" s="1140">
        <v>1.0035533595801205</v>
      </c>
      <c r="I6" s="1140">
        <v>0.99276821900227874</v>
      </c>
      <c r="J6" s="1140">
        <v>0.98838977652889359</v>
      </c>
      <c r="K6" s="1140">
        <v>0.98387404833373537</v>
      </c>
      <c r="L6" s="1140">
        <v>0.98836821920131857</v>
      </c>
      <c r="M6" s="1140">
        <v>0.99508585404850147</v>
      </c>
      <c r="N6" s="1140">
        <v>0.99872094395704913</v>
      </c>
      <c r="O6" s="1140">
        <v>0.99797413198621054</v>
      </c>
      <c r="P6" s="1140">
        <v>0.99145728814672318</v>
      </c>
      <c r="Q6" s="1140">
        <v>0.99472452375401754</v>
      </c>
      <c r="R6" s="1140">
        <v>0.99805962456307273</v>
      </c>
      <c r="S6" s="1140">
        <v>1.004280730077129</v>
      </c>
      <c r="T6" s="1140">
        <v>1.0155371944832587</v>
      </c>
      <c r="U6" s="1141"/>
      <c r="V6" s="1141"/>
      <c r="W6" s="1141"/>
      <c r="X6" s="1140"/>
      <c r="Y6" s="1142"/>
      <c r="AA6" s="1143">
        <v>1.0339465545593205</v>
      </c>
      <c r="AB6" s="1140">
        <v>1.0392068221036435</v>
      </c>
      <c r="AC6" s="1140">
        <v>1.0407096061411121</v>
      </c>
      <c r="AD6" s="1140">
        <v>1.0328453928396124</v>
      </c>
      <c r="AE6" s="1144">
        <v>1.0328411542543483</v>
      </c>
    </row>
    <row r="7" spans="1:31" ht="15.75" thickBot="1">
      <c r="B7" s="1804"/>
      <c r="C7" s="1145" t="s">
        <v>414</v>
      </c>
      <c r="D7" s="1146">
        <v>1.0554817170202302</v>
      </c>
      <c r="E7" s="1147">
        <v>1.0559598613474446</v>
      </c>
      <c r="F7" s="1147">
        <v>1.0649237260396289</v>
      </c>
      <c r="G7" s="1147">
        <v>1.0666118034710559</v>
      </c>
      <c r="H7" s="1147">
        <v>1.0624000684973378</v>
      </c>
      <c r="I7" s="1147">
        <v>1.0512234409205201</v>
      </c>
      <c r="J7" s="1147">
        <v>1.047851436299621</v>
      </c>
      <c r="K7" s="1147">
        <v>1.0520800225836224</v>
      </c>
      <c r="L7" s="1147">
        <v>1.0521575709959494</v>
      </c>
      <c r="M7" s="1147">
        <v>1.0596538449948079</v>
      </c>
      <c r="N7" s="1147">
        <v>1.0588278389186789</v>
      </c>
      <c r="O7" s="1147">
        <v>1.0606224760259906</v>
      </c>
      <c r="P7" s="1147">
        <v>1.0541898231413114</v>
      </c>
      <c r="Q7" s="1147">
        <v>1.0518229114796087</v>
      </c>
      <c r="R7" s="1147">
        <v>1.0489809283356579</v>
      </c>
      <c r="S7" s="1147">
        <v>1.0512113230755096</v>
      </c>
      <c r="T7" s="1147">
        <v>1.0605027142004551</v>
      </c>
      <c r="U7" s="1148"/>
      <c r="V7" s="1148"/>
      <c r="W7" s="1148"/>
      <c r="X7" s="1147"/>
      <c r="Y7" s="1149"/>
      <c r="AA7" s="1150">
        <v>1.0745666781896113</v>
      </c>
      <c r="AB7" s="1151">
        <v>1.0838341139681653</v>
      </c>
      <c r="AC7" s="1151">
        <v>1.0867537180609073</v>
      </c>
      <c r="AD7" s="1151">
        <v>1.0852881335665558</v>
      </c>
      <c r="AE7" s="1152">
        <v>1.0845430453022129</v>
      </c>
    </row>
    <row r="9" spans="1:31">
      <c r="Z9" s="1083"/>
      <c r="AA9" s="1083"/>
      <c r="AB9" s="1083"/>
      <c r="AC9" s="1083"/>
      <c r="AD9" s="1083"/>
    </row>
    <row r="10" spans="1:31">
      <c r="Z10" s="1083"/>
      <c r="AA10" s="1083"/>
      <c r="AB10" s="1083"/>
      <c r="AC10" s="1083"/>
      <c r="AD10" s="1083"/>
    </row>
    <row r="11" spans="1:31">
      <c r="Z11" s="1083"/>
      <c r="AA11" s="1083"/>
      <c r="AB11" s="1083"/>
      <c r="AC11" s="1083"/>
      <c r="AD11" s="1083"/>
    </row>
    <row r="16" spans="1:31" ht="15.75">
      <c r="D16" s="1798"/>
      <c r="E16" s="1798"/>
      <c r="F16" s="1798"/>
      <c r="G16" s="1798"/>
      <c r="H16" s="1798"/>
      <c r="I16" s="1798"/>
      <c r="J16" s="1154"/>
      <c r="K16" s="1798" t="s">
        <v>421</v>
      </c>
      <c r="L16" s="1798"/>
      <c r="M16" s="1798"/>
      <c r="N16" s="1798"/>
      <c r="O16" s="1798"/>
      <c r="P16" s="1798"/>
      <c r="Q16" s="1155"/>
      <c r="R16" s="1155"/>
      <c r="S16" s="1155"/>
      <c r="T16" s="1155"/>
      <c r="U16" s="1155"/>
      <c r="V16" s="1155"/>
      <c r="W16" s="1155"/>
      <c r="X16" s="1155"/>
      <c r="Y16" s="1155"/>
    </row>
    <row r="17" spans="2:42" ht="15" customHeight="1">
      <c r="D17" s="1798"/>
      <c r="E17" s="1798"/>
      <c r="F17" s="1798"/>
      <c r="G17" s="1798"/>
      <c r="H17" s="1798"/>
      <c r="I17" s="1798"/>
      <c r="K17" s="1798"/>
      <c r="L17" s="1798"/>
      <c r="M17" s="1798"/>
      <c r="N17" s="1798"/>
      <c r="O17" s="1798"/>
      <c r="P17" s="1798"/>
      <c r="Q17" s="1155"/>
      <c r="R17" s="1155"/>
      <c r="S17" s="1155"/>
      <c r="T17" s="1155"/>
      <c r="U17" s="1155"/>
      <c r="V17" s="1155"/>
      <c r="W17" s="1155"/>
      <c r="X17" s="1155"/>
      <c r="Y17" s="1155"/>
    </row>
    <row r="18" spans="2:42">
      <c r="Q18" s="1155"/>
      <c r="R18" s="1155"/>
      <c r="S18" s="1155"/>
      <c r="T18" s="1155"/>
      <c r="U18" s="1155"/>
      <c r="V18" s="1155"/>
      <c r="W18" s="1155"/>
      <c r="X18" s="1155"/>
      <c r="Y18" s="1155"/>
    </row>
    <row r="19" spans="2:42">
      <c r="Q19" s="1155"/>
      <c r="R19" s="1155"/>
      <c r="S19" s="1155"/>
      <c r="T19" s="1155"/>
      <c r="U19" s="1155"/>
      <c r="V19" s="1155"/>
      <c r="W19" s="1155"/>
      <c r="X19" s="1155"/>
      <c r="Y19" s="1155"/>
    </row>
    <row r="28" spans="2:42">
      <c r="Y28" s="1156"/>
      <c r="Z28" s="1156"/>
      <c r="AA28" s="1156"/>
      <c r="AB28" s="1156"/>
      <c r="AC28" s="1156"/>
      <c r="AD28" s="1156"/>
      <c r="AE28" s="1156"/>
    </row>
    <row r="29" spans="2:42">
      <c r="Q29" s="1156"/>
      <c r="R29" s="1156"/>
      <c r="S29" s="1156"/>
      <c r="T29" s="1156"/>
      <c r="U29" s="1156"/>
      <c r="V29" s="1156"/>
      <c r="W29" s="1156"/>
      <c r="X29" s="1156"/>
      <c r="Y29" s="1156"/>
      <c r="Z29" s="1156"/>
      <c r="AA29" s="1156"/>
      <c r="AB29" s="1156"/>
      <c r="AC29" s="1156"/>
      <c r="AD29" s="1156"/>
      <c r="AE29" s="1156"/>
      <c r="AF29" s="1156"/>
      <c r="AG29" s="1156"/>
      <c r="AH29" s="1156"/>
      <c r="AI29" s="1156"/>
      <c r="AJ29" s="1156"/>
      <c r="AK29" s="1156"/>
      <c r="AL29" s="1156"/>
      <c r="AM29" s="1156"/>
      <c r="AN29" s="1156"/>
      <c r="AO29" s="1156"/>
      <c r="AP29" s="1156"/>
    </row>
    <row r="30" spans="2:42">
      <c r="Q30" s="1156"/>
      <c r="R30" s="1156"/>
      <c r="S30" s="1156"/>
      <c r="T30" s="1156"/>
      <c r="U30" s="1156"/>
      <c r="V30" s="1156"/>
      <c r="W30" s="1156"/>
      <c r="X30" s="1156"/>
      <c r="Y30" s="1156"/>
      <c r="Z30" s="1156"/>
      <c r="AA30" s="1156"/>
      <c r="AB30" s="1156"/>
      <c r="AC30" s="1156"/>
      <c r="AD30" s="1156"/>
      <c r="AE30" s="1156"/>
      <c r="AF30" s="1156"/>
      <c r="AG30" s="1156"/>
      <c r="AH30" s="1156"/>
      <c r="AI30" s="1156"/>
      <c r="AJ30" s="1156"/>
      <c r="AK30" s="1156"/>
      <c r="AL30" s="1156"/>
      <c r="AM30" s="1156"/>
      <c r="AN30" s="1156"/>
      <c r="AO30" s="1156"/>
      <c r="AP30" s="1156"/>
    </row>
    <row r="31" spans="2:42" s="1108" customFormat="1">
      <c r="B31" s="1157" t="s">
        <v>417</v>
      </c>
      <c r="Q31" s="1158"/>
      <c r="R31" s="1158"/>
      <c r="S31" s="1158"/>
      <c r="T31" s="1158"/>
      <c r="U31" s="1158"/>
      <c r="V31" s="1158"/>
      <c r="W31" s="1158"/>
      <c r="X31" s="1158"/>
      <c r="Y31" s="1158"/>
      <c r="Z31" s="1158"/>
      <c r="AA31" s="1158"/>
      <c r="AB31" s="1158"/>
      <c r="AC31" s="1158"/>
      <c r="AD31" s="1158"/>
      <c r="AE31" s="1158"/>
      <c r="AF31" s="1158"/>
      <c r="AG31" s="1158"/>
      <c r="AH31" s="1158"/>
      <c r="AI31" s="1158"/>
      <c r="AJ31" s="1158"/>
      <c r="AK31" s="1158"/>
      <c r="AL31" s="1158"/>
      <c r="AM31" s="1158"/>
      <c r="AN31" s="1158"/>
      <c r="AO31" s="1158"/>
      <c r="AP31" s="1158"/>
    </row>
    <row r="32" spans="2:42" s="1108" customFormat="1" ht="15.75" thickBot="1"/>
    <row r="33" spans="2:31" s="1108" customFormat="1" ht="15.75" thickBot="1">
      <c r="B33" s="1159"/>
      <c r="C33" s="1160"/>
      <c r="D33" s="1161">
        <v>1996</v>
      </c>
      <c r="E33" s="1162">
        <v>1997</v>
      </c>
      <c r="F33" s="1162">
        <v>1998</v>
      </c>
      <c r="G33" s="1162">
        <v>1999</v>
      </c>
      <c r="H33" s="1162">
        <v>2000</v>
      </c>
      <c r="I33" s="1162">
        <v>2001</v>
      </c>
      <c r="J33" s="1162">
        <v>2002</v>
      </c>
      <c r="K33" s="1162">
        <v>2003</v>
      </c>
      <c r="L33" s="1162">
        <v>2004</v>
      </c>
      <c r="M33" s="1162">
        <v>2005</v>
      </c>
      <c r="N33" s="1162">
        <v>2006</v>
      </c>
      <c r="O33" s="1162">
        <v>2007</v>
      </c>
      <c r="P33" s="1162">
        <v>2008</v>
      </c>
      <c r="Q33" s="1162">
        <v>2009</v>
      </c>
      <c r="R33" s="1162">
        <v>2010</v>
      </c>
      <c r="S33" s="1162">
        <v>2011</v>
      </c>
      <c r="T33" s="1162">
        <v>2012</v>
      </c>
      <c r="U33" s="1163">
        <v>2013</v>
      </c>
      <c r="V33" s="1163">
        <v>2014</v>
      </c>
      <c r="W33" s="1163">
        <v>2015</v>
      </c>
      <c r="X33" s="1163">
        <v>2016</v>
      </c>
      <c r="Y33" s="1164">
        <v>2017</v>
      </c>
      <c r="AA33" s="1165" t="s">
        <v>126</v>
      </c>
      <c r="AB33" s="1209" t="s">
        <v>127</v>
      </c>
      <c r="AC33" s="1209" t="s">
        <v>128</v>
      </c>
      <c r="AD33" s="1210" t="s">
        <v>129</v>
      </c>
      <c r="AE33" s="1211" t="s">
        <v>130</v>
      </c>
    </row>
    <row r="34" spans="2:31" s="1169" customFormat="1" ht="15.75" customHeight="1">
      <c r="B34" s="1799" t="s">
        <v>422</v>
      </c>
      <c r="C34" s="1170" t="s">
        <v>98</v>
      </c>
      <c r="D34" s="1212">
        <v>1724.7719500000001</v>
      </c>
      <c r="E34" s="1173">
        <v>1736.1961722222225</v>
      </c>
      <c r="F34" s="1173">
        <v>1777.8945833333337</v>
      </c>
      <c r="G34" s="1173">
        <v>1828.1611611111114</v>
      </c>
      <c r="H34" s="1173">
        <v>1874.4292611111114</v>
      </c>
      <c r="I34" s="1173">
        <v>1898.4201277777779</v>
      </c>
      <c r="J34" s="1173">
        <v>1917.5557000000001</v>
      </c>
      <c r="K34" s="1173">
        <v>1926.6950777777779</v>
      </c>
      <c r="L34" s="1173">
        <v>1934.977638888889</v>
      </c>
      <c r="M34" s="1173">
        <v>1971.5351500000002</v>
      </c>
      <c r="N34" s="1173">
        <v>2009.520688888889</v>
      </c>
      <c r="O34" s="1173">
        <v>2051.2191000000003</v>
      </c>
      <c r="P34" s="1173">
        <v>2063.2145333333337</v>
      </c>
      <c r="Q34" s="1173">
        <v>2082.0645000000004</v>
      </c>
      <c r="R34" s="1173">
        <v>2088.6334277777778</v>
      </c>
      <c r="S34" s="1173">
        <v>2093.4887222222223</v>
      </c>
      <c r="T34" s="1173">
        <v>2095.4488148508608</v>
      </c>
      <c r="U34" s="1174"/>
      <c r="V34" s="1174"/>
      <c r="W34" s="1174"/>
      <c r="X34" s="1174"/>
      <c r="Y34" s="1213"/>
      <c r="AA34" s="1214">
        <v>2134.1412426245915</v>
      </c>
      <c r="AB34" s="1215">
        <v>2126.6788208136677</v>
      </c>
      <c r="AC34" s="1215">
        <v>2124.6639993657736</v>
      </c>
      <c r="AD34" s="1216">
        <v>2123.1917000000003</v>
      </c>
      <c r="AE34" s="1217">
        <v>2129.6178250000003</v>
      </c>
    </row>
    <row r="35" spans="2:31" s="1169" customFormat="1" ht="15.75" customHeight="1">
      <c r="B35" s="1800"/>
      <c r="C35" s="1176" t="s">
        <v>413</v>
      </c>
      <c r="D35" s="1218">
        <v>1680.4365908485202</v>
      </c>
      <c r="E35" s="1179">
        <v>1688.2459027562536</v>
      </c>
      <c r="F35" s="1179">
        <v>1723.7827985672943</v>
      </c>
      <c r="G35" s="1179">
        <v>1775.0950189870973</v>
      </c>
      <c r="H35" s="1179">
        <v>1826.0586626431741</v>
      </c>
      <c r="I35" s="1179">
        <v>1849.5321944499933</v>
      </c>
      <c r="J35" s="1179">
        <v>1867.3457782928406</v>
      </c>
      <c r="K35" s="1179">
        <v>1868.9302961316537</v>
      </c>
      <c r="L35" s="1179">
        <v>1880.8546562570771</v>
      </c>
      <c r="M35" s="1179">
        <v>1915.8060067206891</v>
      </c>
      <c r="N35" s="1179">
        <v>1956.4628750505742</v>
      </c>
      <c r="O35" s="1179">
        <v>1994.618640859173</v>
      </c>
      <c r="P35" s="1179">
        <v>2005.9458867408689</v>
      </c>
      <c r="Q35" s="1179">
        <v>2029.6021860538474</v>
      </c>
      <c r="R35" s="1179">
        <v>2041.8229887451371</v>
      </c>
      <c r="S35" s="1179">
        <v>2050.5344861531867</v>
      </c>
      <c r="T35" s="1179">
        <v>2054.69444120152</v>
      </c>
      <c r="U35" s="1180"/>
      <c r="V35" s="1180"/>
      <c r="W35" s="1180"/>
      <c r="X35" s="1180"/>
      <c r="Y35" s="1219"/>
      <c r="AA35" s="1220">
        <v>2097.2508345087249</v>
      </c>
      <c r="AB35" s="1221">
        <v>2086.5267896011624</v>
      </c>
      <c r="AC35" s="1221">
        <v>2083.3022086446558</v>
      </c>
      <c r="AD35" s="1222">
        <v>2075.819171716998</v>
      </c>
      <c r="AE35" s="1223">
        <v>2082.7428045156989</v>
      </c>
    </row>
    <row r="36" spans="2:31" s="1169" customFormat="1" ht="15.75" customHeight="1" thickBot="1">
      <c r="B36" s="1801"/>
      <c r="C36" s="1182" t="s">
        <v>414</v>
      </c>
      <c r="D36" s="1224">
        <v>1778.4127830718539</v>
      </c>
      <c r="E36" s="1185">
        <v>1794.1470289219562</v>
      </c>
      <c r="F36" s="1185">
        <v>1843.1376823430335</v>
      </c>
      <c r="G36" s="1185">
        <v>1892.3631545735866</v>
      </c>
      <c r="H36" s="1185">
        <v>1933.1357219350543</v>
      </c>
      <c r="I36" s="1185">
        <v>1958.4345674330452</v>
      </c>
      <c r="J36" s="1185">
        <v>1979.6855474607255</v>
      </c>
      <c r="K36" s="1185">
        <v>1998.4918105030038</v>
      </c>
      <c r="L36" s="1185">
        <v>2002.2451431340273</v>
      </c>
      <c r="M36" s="1185">
        <v>2040.1166321743112</v>
      </c>
      <c r="N36" s="1185">
        <v>2074.2103892471428</v>
      </c>
      <c r="O36" s="1185">
        <v>2119.8318611577838</v>
      </c>
      <c r="P36" s="1185">
        <v>2132.8682181833501</v>
      </c>
      <c r="Q36" s="1185">
        <v>2146.1038000993731</v>
      </c>
      <c r="R36" s="1185">
        <v>2145.9974149025479</v>
      </c>
      <c r="S36" s="1185">
        <v>2146.357094828958</v>
      </c>
      <c r="T36" s="1185">
        <v>2145.6713191638009</v>
      </c>
      <c r="U36" s="1186"/>
      <c r="V36" s="1186"/>
      <c r="W36" s="1186"/>
      <c r="X36" s="1186"/>
      <c r="Y36" s="1225"/>
      <c r="AA36" s="1226">
        <v>2179.6444435456874</v>
      </c>
      <c r="AB36" s="1227">
        <v>2176.1297810770866</v>
      </c>
      <c r="AC36" s="1227">
        <v>2175.473741886547</v>
      </c>
      <c r="AD36" s="1228">
        <v>2181.2189221279273</v>
      </c>
      <c r="AE36" s="1229">
        <v>2187.0005997403041</v>
      </c>
    </row>
    <row r="37" spans="2:31" s="1108" customFormat="1"/>
  </sheetData>
  <mergeCells count="4">
    <mergeCell ref="B5:B7"/>
    <mergeCell ref="D16:I17"/>
    <mergeCell ref="K16:P17"/>
    <mergeCell ref="B34:B36"/>
  </mergeCell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BO38"/>
  <sheetViews>
    <sheetView zoomScaleNormal="100" workbookViewId="0"/>
  </sheetViews>
  <sheetFormatPr baseColWidth="10" defaultColWidth="11.42578125" defaultRowHeight="15"/>
  <cols>
    <col min="1" max="1" width="11.42578125" style="1036"/>
    <col min="2" max="2" width="32.28515625" style="1036" customWidth="1"/>
    <col min="3" max="3" width="42.42578125" style="1036" customWidth="1"/>
    <col min="4" max="4" width="9.85546875" style="1036" customWidth="1"/>
    <col min="5" max="16384" width="11.42578125" style="1036"/>
  </cols>
  <sheetData>
    <row r="1" spans="1:66" ht="15.75">
      <c r="A1" s="1230" t="s">
        <v>343</v>
      </c>
    </row>
    <row r="2" spans="1:66" s="1039" customFormat="1">
      <c r="E2" s="1231"/>
      <c r="F2" s="1231"/>
      <c r="G2" s="1231"/>
      <c r="H2" s="1231"/>
      <c r="I2" s="1231"/>
      <c r="J2" s="1231"/>
      <c r="K2" s="1231"/>
      <c r="L2" s="1232"/>
    </row>
    <row r="3" spans="1:66" s="1082" customFormat="1" ht="15.75" thickBot="1">
      <c r="D3" s="1233"/>
    </row>
    <row r="4" spans="1:66" s="1082" customFormat="1" ht="15.75" thickBot="1">
      <c r="B4" s="1805"/>
      <c r="C4" s="1806"/>
      <c r="D4" s="1807"/>
      <c r="E4" s="1234">
        <v>2009</v>
      </c>
      <c r="F4" s="1234">
        <v>2010</v>
      </c>
      <c r="G4" s="1234">
        <v>2011</v>
      </c>
      <c r="H4" s="1234">
        <v>2012</v>
      </c>
      <c r="I4" s="1234">
        <v>2013</v>
      </c>
      <c r="J4" s="1234">
        <v>2014</v>
      </c>
      <c r="K4" s="1234">
        <v>2015</v>
      </c>
      <c r="L4" s="1234">
        <v>2016</v>
      </c>
      <c r="M4" s="1234">
        <v>2017</v>
      </c>
      <c r="N4" s="1234">
        <v>2018</v>
      </c>
      <c r="O4" s="1234">
        <v>2019</v>
      </c>
      <c r="P4" s="1234">
        <v>2020</v>
      </c>
      <c r="Q4" s="1234">
        <v>2021</v>
      </c>
      <c r="R4" s="1234">
        <v>2022</v>
      </c>
      <c r="S4" s="1234">
        <v>2023</v>
      </c>
      <c r="T4" s="1234">
        <v>2024</v>
      </c>
      <c r="U4" s="1234">
        <v>2025</v>
      </c>
      <c r="V4" s="1234">
        <v>2026</v>
      </c>
      <c r="W4" s="1234">
        <v>2027</v>
      </c>
      <c r="X4" s="1234">
        <v>2028</v>
      </c>
      <c r="Y4" s="1234">
        <v>2029</v>
      </c>
      <c r="Z4" s="1234">
        <v>2030</v>
      </c>
      <c r="AA4" s="1234">
        <v>2031</v>
      </c>
      <c r="AB4" s="1234">
        <v>2032</v>
      </c>
      <c r="AC4" s="1234">
        <v>2033</v>
      </c>
      <c r="AD4" s="1234">
        <v>2034</v>
      </c>
      <c r="AE4" s="1234">
        <v>2035</v>
      </c>
      <c r="AF4" s="1234">
        <v>2036</v>
      </c>
      <c r="AG4" s="1234">
        <v>2037</v>
      </c>
      <c r="AH4" s="1234">
        <v>2038</v>
      </c>
      <c r="AI4" s="1234">
        <v>2039</v>
      </c>
      <c r="AJ4" s="1234">
        <v>2040</v>
      </c>
      <c r="AK4" s="1234">
        <v>2041</v>
      </c>
      <c r="AL4" s="1234">
        <v>2042</v>
      </c>
      <c r="AM4" s="1234">
        <v>2043</v>
      </c>
      <c r="AN4" s="1234">
        <v>2044</v>
      </c>
      <c r="AO4" s="1234">
        <v>2045</v>
      </c>
      <c r="AP4" s="1234">
        <v>2046</v>
      </c>
      <c r="AQ4" s="1234">
        <v>2047</v>
      </c>
      <c r="AR4" s="1234">
        <v>2048</v>
      </c>
      <c r="AS4" s="1234">
        <v>2049</v>
      </c>
      <c r="AT4" s="1234">
        <v>2050</v>
      </c>
      <c r="AU4" s="1234">
        <v>2051</v>
      </c>
      <c r="AV4" s="1234">
        <v>2052</v>
      </c>
      <c r="AW4" s="1234">
        <v>2053</v>
      </c>
      <c r="AX4" s="1234">
        <v>2054</v>
      </c>
      <c r="AY4" s="1234">
        <v>2055</v>
      </c>
      <c r="AZ4" s="1234">
        <v>2056</v>
      </c>
      <c r="BA4" s="1234">
        <v>2057</v>
      </c>
      <c r="BB4" s="1234">
        <v>2058</v>
      </c>
      <c r="BC4" s="1234">
        <v>2059</v>
      </c>
      <c r="BD4" s="1234">
        <v>2060</v>
      </c>
      <c r="BE4" s="1234">
        <v>2061</v>
      </c>
      <c r="BF4" s="1234">
        <v>2062</v>
      </c>
      <c r="BG4" s="1234">
        <v>2063</v>
      </c>
      <c r="BH4" s="1234">
        <v>2064</v>
      </c>
      <c r="BI4" s="1234">
        <v>2065</v>
      </c>
      <c r="BJ4" s="1234">
        <v>2066</v>
      </c>
      <c r="BK4" s="1234">
        <v>2067</v>
      </c>
      <c r="BL4" s="1234">
        <v>2068</v>
      </c>
      <c r="BM4" s="1234">
        <v>2069</v>
      </c>
      <c r="BN4" s="1235">
        <v>2070</v>
      </c>
    </row>
    <row r="5" spans="1:66" s="1082" customFormat="1" ht="15" customHeight="1">
      <c r="B5" s="1808" t="s">
        <v>423</v>
      </c>
      <c r="C5" s="1236" t="s">
        <v>424</v>
      </c>
      <c r="D5" s="1237" t="s">
        <v>183</v>
      </c>
      <c r="E5" s="1238">
        <v>1498.2857062935966</v>
      </c>
      <c r="F5" s="1238">
        <v>1497.1774534588071</v>
      </c>
      <c r="G5" s="1238">
        <v>1513.01376953968</v>
      </c>
      <c r="H5" s="1238">
        <v>1525.7127331358556</v>
      </c>
      <c r="I5" s="1238">
        <v>1531.4206197817082</v>
      </c>
      <c r="J5" s="1238">
        <v>1529.0585010970826</v>
      </c>
      <c r="K5" s="1238">
        <v>1533.7995969275908</v>
      </c>
      <c r="L5" s="1238">
        <v>1550.9949952025372</v>
      </c>
      <c r="M5" s="1238">
        <v>1568.4821101013197</v>
      </c>
      <c r="N5" s="1238"/>
      <c r="O5" s="1238"/>
      <c r="P5" s="1238"/>
      <c r="Q5" s="1238"/>
      <c r="R5" s="1238"/>
      <c r="S5" s="1238"/>
      <c r="T5" s="1238"/>
      <c r="U5" s="1238"/>
      <c r="V5" s="1238"/>
      <c r="W5" s="1238"/>
      <c r="X5" s="1238"/>
      <c r="Y5" s="1238"/>
      <c r="Z5" s="1238"/>
      <c r="AA5" s="1238"/>
      <c r="AB5" s="1238"/>
      <c r="AC5" s="1238"/>
      <c r="AD5" s="1238"/>
      <c r="AE5" s="1238"/>
      <c r="AF5" s="1238"/>
      <c r="AG5" s="1238"/>
      <c r="AH5" s="1238"/>
      <c r="AI5" s="1238"/>
      <c r="AJ5" s="1238"/>
      <c r="AK5" s="1238"/>
      <c r="AL5" s="1238"/>
      <c r="AM5" s="1238"/>
      <c r="AN5" s="1238"/>
      <c r="AO5" s="1238"/>
      <c r="AP5" s="1238"/>
      <c r="AQ5" s="1238"/>
      <c r="AR5" s="1238"/>
      <c r="AS5" s="1238"/>
      <c r="AT5" s="1238"/>
      <c r="AU5" s="1238"/>
      <c r="AV5" s="1238"/>
      <c r="AW5" s="1238"/>
      <c r="AX5" s="1238"/>
      <c r="AY5" s="1238"/>
      <c r="AZ5" s="1238"/>
      <c r="BA5" s="1238"/>
      <c r="BB5" s="1238"/>
      <c r="BC5" s="1238"/>
      <c r="BD5" s="1238"/>
      <c r="BE5" s="1238"/>
      <c r="BF5" s="1238"/>
      <c r="BG5" s="1238"/>
      <c r="BH5" s="1238"/>
      <c r="BI5" s="1238"/>
      <c r="BJ5" s="1238"/>
      <c r="BK5" s="1238"/>
      <c r="BL5" s="1238"/>
      <c r="BM5" s="1238"/>
      <c r="BN5" s="1239"/>
    </row>
    <row r="6" spans="1:66" s="1082" customFormat="1">
      <c r="B6" s="1809"/>
      <c r="C6" s="1240">
        <v>1.7999999999999999E-2</v>
      </c>
      <c r="D6" s="1241">
        <v>1.7999999999999999E-2</v>
      </c>
      <c r="E6" s="1242"/>
      <c r="F6" s="1242"/>
      <c r="G6" s="1242"/>
      <c r="H6" s="1242"/>
      <c r="I6" s="1242"/>
      <c r="J6" s="1242"/>
      <c r="K6" s="1242"/>
      <c r="L6" s="1243"/>
      <c r="M6" s="1242">
        <v>1568.4821101013197</v>
      </c>
      <c r="N6" s="1242">
        <v>1543.4919868885274</v>
      </c>
      <c r="O6" s="1242">
        <v>1552.1150251126664</v>
      </c>
      <c r="P6" s="1242">
        <v>1563.1268375578563</v>
      </c>
      <c r="Q6" s="1242">
        <v>1569.9841798638702</v>
      </c>
      <c r="R6" s="1242">
        <v>1579.4844306716616</v>
      </c>
      <c r="S6" s="1242">
        <v>1594.0960294008105</v>
      </c>
      <c r="T6" s="1242">
        <v>1603.1899406735374</v>
      </c>
      <c r="U6" s="1242">
        <v>1611.4488433594206</v>
      </c>
      <c r="V6" s="1242">
        <v>1617.3833725376762</v>
      </c>
      <c r="W6" s="1242">
        <v>1625.7694434553771</v>
      </c>
      <c r="X6" s="1242">
        <v>1633.1839059043718</v>
      </c>
      <c r="Y6" s="1242">
        <v>1643.8882322959998</v>
      </c>
      <c r="Z6" s="1242">
        <v>1653.2677777408867</v>
      </c>
      <c r="AA6" s="1242">
        <v>1660.866822647833</v>
      </c>
      <c r="AB6" s="1242">
        <v>1669.3064340681324</v>
      </c>
      <c r="AC6" s="1242">
        <v>1685.2276438273591</v>
      </c>
      <c r="AD6" s="1242">
        <v>1694.5984293525273</v>
      </c>
      <c r="AE6" s="1242">
        <v>1705.6868078828675</v>
      </c>
      <c r="AF6" s="1242">
        <v>1715.2626854596742</v>
      </c>
      <c r="AG6" s="1242">
        <v>1724.9359195103696</v>
      </c>
      <c r="AH6" s="1242">
        <v>1736.3537758201464</v>
      </c>
      <c r="AI6" s="1242">
        <v>1748.9238897386649</v>
      </c>
      <c r="AJ6" s="1242">
        <v>1759.729071571667</v>
      </c>
      <c r="AK6" s="1242">
        <v>1769.6819221136154</v>
      </c>
      <c r="AL6" s="1242">
        <v>1779.344982062031</v>
      </c>
      <c r="AM6" s="1242">
        <v>1791.4639546228457</v>
      </c>
      <c r="AN6" s="1242">
        <v>1807.2986307014476</v>
      </c>
      <c r="AO6" s="1242">
        <v>1823.2795277057728</v>
      </c>
      <c r="AP6" s="1242">
        <v>1837.932109396761</v>
      </c>
      <c r="AQ6" s="1242">
        <v>1850.1643026506722</v>
      </c>
      <c r="AR6" s="1242">
        <v>1863.5818865089091</v>
      </c>
      <c r="AS6" s="1242">
        <v>1877.2132509220598</v>
      </c>
      <c r="AT6" s="1242">
        <v>1891.6833131208539</v>
      </c>
      <c r="AU6" s="1242">
        <v>1905.9783172651298</v>
      </c>
      <c r="AV6" s="1242">
        <v>1922.3059177780199</v>
      </c>
      <c r="AW6" s="1242">
        <v>1941.3861768202248</v>
      </c>
      <c r="AX6" s="1242">
        <v>1962.3281340904371</v>
      </c>
      <c r="AY6" s="1242">
        <v>1983.1296880948273</v>
      </c>
      <c r="AZ6" s="1242">
        <v>2002.1218797668437</v>
      </c>
      <c r="BA6" s="1242">
        <v>2022.9128812885076</v>
      </c>
      <c r="BB6" s="1242">
        <v>2044.7879539187938</v>
      </c>
      <c r="BC6" s="1242">
        <v>2067.9868033795897</v>
      </c>
      <c r="BD6" s="1242">
        <v>2091.8624855226508</v>
      </c>
      <c r="BE6" s="1242">
        <v>2117.4855224198709</v>
      </c>
      <c r="BF6" s="1242">
        <v>2145.6692276139397</v>
      </c>
      <c r="BG6" s="1242">
        <v>2173.6961094633311</v>
      </c>
      <c r="BH6" s="1242">
        <v>2200.8197851027085</v>
      </c>
      <c r="BI6" s="1242">
        <v>2228.6122518717648</v>
      </c>
      <c r="BJ6" s="1242">
        <v>2256.2610012656987</v>
      </c>
      <c r="BK6" s="1242">
        <v>2284.5475886431964</v>
      </c>
      <c r="BL6" s="1242">
        <v>2311.9242192315692</v>
      </c>
      <c r="BM6" s="1242">
        <v>2338.5327826576408</v>
      </c>
      <c r="BN6" s="1244">
        <v>2365.447591263252</v>
      </c>
    </row>
    <row r="7" spans="1:66" s="1082" customFormat="1">
      <c r="B7" s="1809"/>
      <c r="C7" s="1240">
        <v>1.4999999999999999E-2</v>
      </c>
      <c r="D7" s="1241">
        <v>1.4999999999999999E-2</v>
      </c>
      <c r="E7" s="1242"/>
      <c r="F7" s="1242"/>
      <c r="G7" s="1242"/>
      <c r="H7" s="1242"/>
      <c r="I7" s="1242"/>
      <c r="J7" s="1242"/>
      <c r="K7" s="1242"/>
      <c r="L7" s="1243"/>
      <c r="M7" s="1242">
        <v>1568.4821101013197</v>
      </c>
      <c r="N7" s="1242">
        <v>1543.4919868885274</v>
      </c>
      <c r="O7" s="1242">
        <v>1552.1150251126664</v>
      </c>
      <c r="P7" s="1242">
        <v>1563.1268375578563</v>
      </c>
      <c r="Q7" s="1242">
        <v>1569.9841798638702</v>
      </c>
      <c r="R7" s="1242">
        <v>1579.4844987055985</v>
      </c>
      <c r="S7" s="1242">
        <v>1594.0395665541437</v>
      </c>
      <c r="T7" s="1242">
        <v>1602.9873266222758</v>
      </c>
      <c r="U7" s="1242">
        <v>1610.9882462818152</v>
      </c>
      <c r="V7" s="1242">
        <v>1616.4940881352034</v>
      </c>
      <c r="W7" s="1242">
        <v>1624.2495338056738</v>
      </c>
      <c r="X7" s="1242">
        <v>1630.8559102644435</v>
      </c>
      <c r="Y7" s="1242">
        <v>1640.6063498336075</v>
      </c>
      <c r="Z7" s="1242">
        <v>1648.8919926593485</v>
      </c>
      <c r="AA7" s="1242">
        <v>1655.1646834143505</v>
      </c>
      <c r="AB7" s="1242">
        <v>1662.0835341609099</v>
      </c>
      <c r="AC7" s="1242">
        <v>1676.2916072326088</v>
      </c>
      <c r="AD7" s="1242">
        <v>1683.8742951808063</v>
      </c>
      <c r="AE7" s="1242">
        <v>1693.0901178785632</v>
      </c>
      <c r="AF7" s="1242">
        <v>1700.7102107825901</v>
      </c>
      <c r="AG7" s="1242">
        <v>1708.3072012894718</v>
      </c>
      <c r="AH7" s="1242">
        <v>1717.5310946099419</v>
      </c>
      <c r="AI7" s="1242">
        <v>1727.8210254017768</v>
      </c>
      <c r="AJ7" s="1242">
        <v>1736.2694602865297</v>
      </c>
      <c r="AK7" s="1242">
        <v>1743.8000391097632</v>
      </c>
      <c r="AL7" s="1242">
        <v>1750.9421099881959</v>
      </c>
      <c r="AM7" s="1242">
        <v>1760.3963913041437</v>
      </c>
      <c r="AN7" s="1242">
        <v>1773.3922970629244</v>
      </c>
      <c r="AO7" s="1242">
        <v>1786.4313303385024</v>
      </c>
      <c r="AP7" s="1242">
        <v>1798.0611724951361</v>
      </c>
      <c r="AQ7" s="1242">
        <v>1807.2085018115135</v>
      </c>
      <c r="AR7" s="1242">
        <v>1817.4045414892869</v>
      </c>
      <c r="AS7" s="1242">
        <v>1827.7142315466435</v>
      </c>
      <c r="AT7" s="1242">
        <v>1838.7522141108864</v>
      </c>
      <c r="AU7" s="1242">
        <v>1849.4971075716305</v>
      </c>
      <c r="AV7" s="1242">
        <v>1862.0624159217041</v>
      </c>
      <c r="AW7" s="1242">
        <v>1876.7442572887405</v>
      </c>
      <c r="AX7" s="1242">
        <v>1893.5932346834854</v>
      </c>
      <c r="AY7" s="1242">
        <v>1910.1250888780198</v>
      </c>
      <c r="AZ7" s="1242">
        <v>1925.1247385702566</v>
      </c>
      <c r="BA7" s="1242">
        <v>1941.1696751913735</v>
      </c>
      <c r="BB7" s="1242">
        <v>1958.1265070060253</v>
      </c>
      <c r="BC7" s="1242">
        <v>1976.2722485555121</v>
      </c>
      <c r="BD7" s="1242">
        <v>1994.934882264708</v>
      </c>
      <c r="BE7" s="1242">
        <v>2015.1510880459732</v>
      </c>
      <c r="BF7" s="1242">
        <v>2037.6441217197928</v>
      </c>
      <c r="BG7" s="1242">
        <v>2059.8035577555765</v>
      </c>
      <c r="BH7" s="1242">
        <v>2080.9092879692362</v>
      </c>
      <c r="BI7" s="1242">
        <v>2102.4587564575277</v>
      </c>
      <c r="BJ7" s="1242">
        <v>2123.6928690716099</v>
      </c>
      <c r="BK7" s="1242">
        <v>2145.3425256882315</v>
      </c>
      <c r="BL7" s="1242">
        <v>2165.9461624786509</v>
      </c>
      <c r="BM7" s="1242">
        <v>2185.661309868739</v>
      </c>
      <c r="BN7" s="1244">
        <v>2205.555910951327</v>
      </c>
    </row>
    <row r="8" spans="1:66" s="1082" customFormat="1">
      <c r="B8" s="1809"/>
      <c r="C8" s="1240">
        <v>1.2999999999999999E-2</v>
      </c>
      <c r="D8" s="1241">
        <v>1.2999999999999999E-2</v>
      </c>
      <c r="E8" s="1242"/>
      <c r="F8" s="1242"/>
      <c r="G8" s="1242"/>
      <c r="H8" s="1242"/>
      <c r="I8" s="1242"/>
      <c r="J8" s="1242"/>
      <c r="K8" s="1242"/>
      <c r="L8" s="1243"/>
      <c r="M8" s="1242">
        <v>1568.4821101013197</v>
      </c>
      <c r="N8" s="1242">
        <v>1543.4919868885274</v>
      </c>
      <c r="O8" s="1242">
        <v>1552.1150251126664</v>
      </c>
      <c r="P8" s="1242">
        <v>1563.1268375578563</v>
      </c>
      <c r="Q8" s="1242">
        <v>1569.9887684429741</v>
      </c>
      <c r="R8" s="1242">
        <v>1579.4844306716614</v>
      </c>
      <c r="S8" s="1242">
        <v>1594.0276333191655</v>
      </c>
      <c r="T8" s="1242">
        <v>1602.874220844209</v>
      </c>
      <c r="U8" s="1242">
        <v>1610.695741563065</v>
      </c>
      <c r="V8" s="1242">
        <v>1615.9406970086509</v>
      </c>
      <c r="W8" s="1242">
        <v>1623.3350048751465</v>
      </c>
      <c r="X8" s="1242">
        <v>1629.4790229010609</v>
      </c>
      <c r="Y8" s="1242">
        <v>1638.6592943422872</v>
      </c>
      <c r="Z8" s="1242">
        <v>1646.2503818867031</v>
      </c>
      <c r="AA8" s="1242">
        <v>1651.7123000287722</v>
      </c>
      <c r="AB8" s="1242">
        <v>1657.7028455659265</v>
      </c>
      <c r="AC8" s="1242">
        <v>1670.84293082402</v>
      </c>
      <c r="AD8" s="1242">
        <v>1677.3045617510734</v>
      </c>
      <c r="AE8" s="1242">
        <v>1685.3524817865371</v>
      </c>
      <c r="AF8" s="1242">
        <v>1691.7555894711143</v>
      </c>
      <c r="AG8" s="1242">
        <v>1698.0798713624956</v>
      </c>
      <c r="AH8" s="1242">
        <v>1705.9535698810321</v>
      </c>
      <c r="AI8" s="1242">
        <v>1714.8263115277023</v>
      </c>
      <c r="AJ8" s="1242">
        <v>1721.7866955065272</v>
      </c>
      <c r="AK8" s="1242">
        <v>1727.7901440701387</v>
      </c>
      <c r="AL8" s="1242">
        <v>1733.3459220178165</v>
      </c>
      <c r="AM8" s="1242">
        <v>1741.1225031853164</v>
      </c>
      <c r="AN8" s="1242">
        <v>1752.3415507648049</v>
      </c>
      <c r="AO8" s="1242">
        <v>1763.5286844987293</v>
      </c>
      <c r="AP8" s="1242">
        <v>1773.2585406061773</v>
      </c>
      <c r="AQ8" s="1242">
        <v>1780.463044138739</v>
      </c>
      <c r="AR8" s="1242">
        <v>1788.6371547692834</v>
      </c>
      <c r="AS8" s="1242">
        <v>1796.8449848381663</v>
      </c>
      <c r="AT8" s="1242">
        <v>1805.6917775131085</v>
      </c>
      <c r="AU8" s="1242">
        <v>1814.1639768468617</v>
      </c>
      <c r="AV8" s="1242">
        <v>1824.3282408222583</v>
      </c>
      <c r="AW8" s="1242">
        <v>1836.5023576772253</v>
      </c>
      <c r="AX8" s="1242">
        <v>1850.7571481157152</v>
      </c>
      <c r="AY8" s="1242">
        <v>1864.6277044414051</v>
      </c>
      <c r="AZ8" s="1242">
        <v>1876.889851888649</v>
      </c>
      <c r="BA8" s="1242">
        <v>1890.0301201831353</v>
      </c>
      <c r="BB8" s="1242">
        <v>1903.9473228318855</v>
      </c>
      <c r="BC8" s="1242">
        <v>1918.9028259340237</v>
      </c>
      <c r="BD8" s="1242">
        <v>1934.2334396482383</v>
      </c>
      <c r="BE8" s="1242">
        <v>1950.9376699845814</v>
      </c>
      <c r="BF8" s="1242">
        <v>1969.705429978233</v>
      </c>
      <c r="BG8" s="1242">
        <v>1987.9975267586074</v>
      </c>
      <c r="BH8" s="1242">
        <v>2005.1143197355498</v>
      </c>
      <c r="BI8" s="1242">
        <v>2022.5025648291628</v>
      </c>
      <c r="BJ8" s="1242">
        <v>2039.426547792998</v>
      </c>
      <c r="BK8" s="1242">
        <v>2056.5901230515597</v>
      </c>
      <c r="BL8" s="1242">
        <v>2072.5836918760951</v>
      </c>
      <c r="BM8" s="1242">
        <v>2087.5736580949651</v>
      </c>
      <c r="BN8" s="1244">
        <v>2102.6720392782699</v>
      </c>
    </row>
    <row r="9" spans="1:66" s="1082" customFormat="1" ht="15.75" thickBot="1">
      <c r="B9" s="1810"/>
      <c r="C9" s="1245">
        <v>0.01</v>
      </c>
      <c r="D9" s="1246">
        <v>0.01</v>
      </c>
      <c r="E9" s="1247"/>
      <c r="F9" s="1247"/>
      <c r="G9" s="1247"/>
      <c r="H9" s="1247"/>
      <c r="I9" s="1247"/>
      <c r="J9" s="1247"/>
      <c r="K9" s="1247"/>
      <c r="L9" s="1248"/>
      <c r="M9" s="1247">
        <v>1568.4821101013197</v>
      </c>
      <c r="N9" s="1247">
        <v>1543.4919868885274</v>
      </c>
      <c r="O9" s="1247">
        <v>1552.1150251126664</v>
      </c>
      <c r="P9" s="1247">
        <v>1563.1268375578563</v>
      </c>
      <c r="Q9" s="1247">
        <v>1569.9841798638702</v>
      </c>
      <c r="R9" s="1247">
        <v>1579.4844987055985</v>
      </c>
      <c r="S9" s="1247">
        <v>1594.0040895166633</v>
      </c>
      <c r="T9" s="1247">
        <v>1602.712178285951</v>
      </c>
      <c r="U9" s="1247">
        <v>1610.2468308106709</v>
      </c>
      <c r="V9" s="1247">
        <v>1615.0724752834003</v>
      </c>
      <c r="W9" s="1247">
        <v>1621.8980744547202</v>
      </c>
      <c r="X9" s="1247">
        <v>1627.3211024853535</v>
      </c>
      <c r="Y9" s="1247">
        <v>1635.5932710293018</v>
      </c>
      <c r="Z9" s="1247">
        <v>1642.1333826804944</v>
      </c>
      <c r="AA9" s="1247">
        <v>1646.3709113759687</v>
      </c>
      <c r="AB9" s="1247">
        <v>1650.9211368239464</v>
      </c>
      <c r="AC9" s="1247">
        <v>1662.4273429839027</v>
      </c>
      <c r="AD9" s="1247">
        <v>1667.2141727725636</v>
      </c>
      <c r="AE9" s="1247">
        <v>1673.4822122509026</v>
      </c>
      <c r="AF9" s="1247">
        <v>1678.0942120335035</v>
      </c>
      <c r="AG9" s="1247">
        <v>1682.5162703850422</v>
      </c>
      <c r="AH9" s="1247">
        <v>1688.4084040300502</v>
      </c>
      <c r="AI9" s="1247">
        <v>1695.2158226441093</v>
      </c>
      <c r="AJ9" s="1247">
        <v>1700.0429910614364</v>
      </c>
      <c r="AK9" s="1247">
        <v>1703.852928619307</v>
      </c>
      <c r="AL9" s="1247">
        <v>1707.1422345960943</v>
      </c>
      <c r="AM9" s="1247">
        <v>1712.5569237614363</v>
      </c>
      <c r="AN9" s="1247">
        <v>1721.2735822132624</v>
      </c>
      <c r="AO9" s="1247">
        <v>1729.8696576045329</v>
      </c>
      <c r="AP9" s="1247">
        <v>1736.9251143556112</v>
      </c>
      <c r="AQ9" s="1247">
        <v>1741.4279705304345</v>
      </c>
      <c r="AR9" s="1247">
        <v>1746.7861112954577</v>
      </c>
      <c r="AS9" s="1247">
        <v>1752.09002144851</v>
      </c>
      <c r="AT9" s="1247">
        <v>1757.925862782567</v>
      </c>
      <c r="AU9" s="1247">
        <v>1763.3150398377427</v>
      </c>
      <c r="AV9" s="1247">
        <v>1770.4831070981556</v>
      </c>
      <c r="AW9" s="1247">
        <v>1779.2088186428823</v>
      </c>
      <c r="AX9" s="1247">
        <v>1789.3099610257036</v>
      </c>
      <c r="AY9" s="1247">
        <v>1798.7188264216054</v>
      </c>
      <c r="AZ9" s="1247">
        <v>1806.7758756618307</v>
      </c>
      <c r="BA9" s="1247">
        <v>1816.1023277667423</v>
      </c>
      <c r="BB9" s="1247">
        <v>1826.0361233283629</v>
      </c>
      <c r="BC9" s="1247">
        <v>1836.8198598009053</v>
      </c>
      <c r="BD9" s="1247">
        <v>1847.8012266790008</v>
      </c>
      <c r="BE9" s="1247">
        <v>1859.9232832505352</v>
      </c>
      <c r="BF9" s="1247">
        <v>1873.8303242566958</v>
      </c>
      <c r="BG9" s="1247">
        <v>1887.0980981923899</v>
      </c>
      <c r="BH9" s="1247">
        <v>1899.0548191966739</v>
      </c>
      <c r="BI9" s="1247">
        <v>1911.0625460130307</v>
      </c>
      <c r="BJ9" s="1247">
        <v>1922.4288786125708</v>
      </c>
      <c r="BK9" s="1247">
        <v>1933.8328533725989</v>
      </c>
      <c r="BL9" s="1247">
        <v>1943.9546767617553</v>
      </c>
      <c r="BM9" s="1247">
        <v>1952.9612960770464</v>
      </c>
      <c r="BN9" s="1249">
        <v>1962.0096443443858</v>
      </c>
    </row>
    <row r="10" spans="1:66" s="1082" customFormat="1" ht="15" customHeight="1">
      <c r="B10" s="1808" t="s">
        <v>425</v>
      </c>
      <c r="C10" s="1236" t="s">
        <v>424</v>
      </c>
      <c r="D10" s="1237" t="s">
        <v>183</v>
      </c>
      <c r="E10" s="1238">
        <v>2352.4099859024127</v>
      </c>
      <c r="F10" s="1238">
        <v>2381.2598022454763</v>
      </c>
      <c r="G10" s="1238">
        <v>2367.7013241994864</v>
      </c>
      <c r="H10" s="1238">
        <v>2347.3401477214261</v>
      </c>
      <c r="I10" s="1238">
        <v>2318.5250151420651</v>
      </c>
      <c r="J10" s="1238">
        <v>2312.8823412804873</v>
      </c>
      <c r="K10" s="1238">
        <v>2337.1992624771879</v>
      </c>
      <c r="L10" s="1238">
        <v>2361.5322478634826</v>
      </c>
      <c r="M10" s="1238">
        <v>2383.2056895991809</v>
      </c>
      <c r="N10" s="1238"/>
      <c r="O10" s="1238"/>
      <c r="P10" s="1238"/>
      <c r="Q10" s="1238"/>
      <c r="R10" s="1238"/>
      <c r="S10" s="1238"/>
      <c r="T10" s="1238"/>
      <c r="U10" s="1238"/>
      <c r="V10" s="1238"/>
      <c r="W10" s="1238"/>
      <c r="X10" s="1238"/>
      <c r="Y10" s="1238"/>
      <c r="Z10" s="1238"/>
      <c r="AA10" s="1238"/>
      <c r="AB10" s="1238"/>
      <c r="AC10" s="1238"/>
      <c r="AD10" s="1238"/>
      <c r="AE10" s="1238"/>
      <c r="AF10" s="1238"/>
      <c r="AG10" s="1238"/>
      <c r="AH10" s="1238"/>
      <c r="AI10" s="1238"/>
      <c r="AJ10" s="1238"/>
      <c r="AK10" s="1238"/>
      <c r="AL10" s="1238"/>
      <c r="AM10" s="1238"/>
      <c r="AN10" s="1238"/>
      <c r="AO10" s="1238"/>
      <c r="AP10" s="1238"/>
      <c r="AQ10" s="1238"/>
      <c r="AR10" s="1238"/>
      <c r="AS10" s="1238"/>
      <c r="AT10" s="1238"/>
      <c r="AU10" s="1238"/>
      <c r="AV10" s="1238"/>
      <c r="AW10" s="1238"/>
      <c r="AX10" s="1238"/>
      <c r="AY10" s="1238"/>
      <c r="AZ10" s="1238"/>
      <c r="BA10" s="1238"/>
      <c r="BB10" s="1238"/>
      <c r="BC10" s="1238"/>
      <c r="BD10" s="1238"/>
      <c r="BE10" s="1238"/>
      <c r="BF10" s="1238"/>
      <c r="BG10" s="1238"/>
      <c r="BH10" s="1238"/>
      <c r="BI10" s="1238"/>
      <c r="BJ10" s="1238"/>
      <c r="BK10" s="1238"/>
      <c r="BL10" s="1238"/>
      <c r="BM10" s="1238"/>
      <c r="BN10" s="1239"/>
    </row>
    <row r="11" spans="1:66" s="1082" customFormat="1">
      <c r="B11" s="1809"/>
      <c r="C11" s="1240">
        <v>1.7999999999999999E-2</v>
      </c>
      <c r="D11" s="1241">
        <v>1.7999999999999999E-2</v>
      </c>
      <c r="E11" s="1242"/>
      <c r="F11" s="1242"/>
      <c r="G11" s="1242"/>
      <c r="H11" s="1242"/>
      <c r="I11" s="1242"/>
      <c r="J11" s="1242"/>
      <c r="K11" s="1242"/>
      <c r="L11" s="1242"/>
      <c r="M11" s="1242">
        <v>2383.2056895991809</v>
      </c>
      <c r="N11" s="1242">
        <v>2391.3803130574383</v>
      </c>
      <c r="O11" s="1242">
        <v>2422.9654472668512</v>
      </c>
      <c r="P11" s="1242">
        <v>2436.5257423009652</v>
      </c>
      <c r="Q11" s="1242">
        <v>2458.044321267032</v>
      </c>
      <c r="R11" s="1242">
        <v>2482.6247644797027</v>
      </c>
      <c r="S11" s="1242">
        <v>2513.1610490828025</v>
      </c>
      <c r="T11" s="1242">
        <v>2546.0834588257871</v>
      </c>
      <c r="U11" s="1242">
        <v>2581.4740189034665</v>
      </c>
      <c r="V11" s="1242">
        <v>2619.4216869813472</v>
      </c>
      <c r="W11" s="1242">
        <v>2660.022723129558</v>
      </c>
      <c r="X11" s="1242">
        <v>2703.3810935165698</v>
      </c>
      <c r="Y11" s="1242">
        <v>2745.5538385754289</v>
      </c>
      <c r="Z11" s="1242">
        <v>2790.580921528066</v>
      </c>
      <c r="AA11" s="1242">
        <v>2838.5789133783483</v>
      </c>
      <c r="AB11" s="1242">
        <v>2889.6733338191589</v>
      </c>
      <c r="AC11" s="1242">
        <v>2941.6874538279044</v>
      </c>
      <c r="AD11" s="1242">
        <v>2994.6378279968062</v>
      </c>
      <c r="AE11" s="1242">
        <v>3048.5413089007493</v>
      </c>
      <c r="AF11" s="1242">
        <v>3103.4150524609622</v>
      </c>
      <c r="AG11" s="1242">
        <v>3159.2765234052599</v>
      </c>
      <c r="AH11" s="1242">
        <v>3216.1435008265557</v>
      </c>
      <c r="AI11" s="1242">
        <v>3274.0340838414331</v>
      </c>
      <c r="AJ11" s="1242">
        <v>3332.9666973505782</v>
      </c>
      <c r="AK11" s="1242">
        <v>3392.9600979028887</v>
      </c>
      <c r="AL11" s="1242">
        <v>3454.0333796651416</v>
      </c>
      <c r="AM11" s="1242">
        <v>3516.2059804991145</v>
      </c>
      <c r="AN11" s="1242">
        <v>3579.497688148098</v>
      </c>
      <c r="AO11" s="1242">
        <v>3643.9286465347641</v>
      </c>
      <c r="AP11" s="1242">
        <v>3709.5193621723906</v>
      </c>
      <c r="AQ11" s="1242">
        <v>3776.2907106914927</v>
      </c>
      <c r="AR11" s="1242">
        <v>3844.2639434839402</v>
      </c>
      <c r="AS11" s="1242">
        <v>3913.4606944666511</v>
      </c>
      <c r="AT11" s="1242">
        <v>3983.9029869670512</v>
      </c>
      <c r="AU11" s="1242">
        <v>4055.6132407324581</v>
      </c>
      <c r="AV11" s="1242">
        <v>4128.6142790656422</v>
      </c>
      <c r="AW11" s="1242">
        <v>4202.9293360888241</v>
      </c>
      <c r="AX11" s="1242">
        <v>4278.5820641384225</v>
      </c>
      <c r="AY11" s="1242">
        <v>4355.5965412929145</v>
      </c>
      <c r="AZ11" s="1242">
        <v>4433.9972790361862</v>
      </c>
      <c r="BA11" s="1242">
        <v>4513.8092300588387</v>
      </c>
      <c r="BB11" s="1242">
        <v>4595.057796199897</v>
      </c>
      <c r="BC11" s="1242">
        <v>4677.7688365314953</v>
      </c>
      <c r="BD11" s="1242">
        <v>4761.9686755890634</v>
      </c>
      <c r="BE11" s="1242">
        <v>4847.684111749667</v>
      </c>
      <c r="BF11" s="1242">
        <v>4934.9424257611608</v>
      </c>
      <c r="BG11" s="1242">
        <v>5023.7713894248627</v>
      </c>
      <c r="BH11" s="1242">
        <v>5114.1992744345098</v>
      </c>
      <c r="BI11" s="1242">
        <v>5206.2548613743311</v>
      </c>
      <c r="BJ11" s="1242">
        <v>5299.9674488790688</v>
      </c>
      <c r="BK11" s="1242">
        <v>5395.3668629588919</v>
      </c>
      <c r="BL11" s="1242">
        <v>5492.4834664921536</v>
      </c>
      <c r="BM11" s="1242">
        <v>5591.3481688890106</v>
      </c>
      <c r="BN11" s="1244">
        <v>5691.9924359290126</v>
      </c>
    </row>
    <row r="12" spans="1:66" s="1082" customFormat="1">
      <c r="B12" s="1809"/>
      <c r="C12" s="1240">
        <v>1.4999999999999999E-2</v>
      </c>
      <c r="D12" s="1241">
        <v>1.4999999999999999E-2</v>
      </c>
      <c r="E12" s="1242"/>
      <c r="F12" s="1242"/>
      <c r="G12" s="1242"/>
      <c r="H12" s="1242"/>
      <c r="I12" s="1242"/>
      <c r="J12" s="1242"/>
      <c r="K12" s="1242"/>
      <c r="L12" s="1242"/>
      <c r="M12" s="1242">
        <v>2383.2056895991809</v>
      </c>
      <c r="N12" s="1242">
        <v>2391.3803130574383</v>
      </c>
      <c r="O12" s="1242">
        <v>2422.9654472668512</v>
      </c>
      <c r="P12" s="1242">
        <v>2436.5257423009652</v>
      </c>
      <c r="Q12" s="1242">
        <v>2458.044321267032</v>
      </c>
      <c r="R12" s="1242">
        <v>2482.6247644797027</v>
      </c>
      <c r="S12" s="1242">
        <v>2512.4162616534591</v>
      </c>
      <c r="T12" s="1242">
        <v>2543.8214649241272</v>
      </c>
      <c r="U12" s="1242">
        <v>2576.891143968141</v>
      </c>
      <c r="V12" s="1242">
        <v>2611.6791744117113</v>
      </c>
      <c r="W12" s="1242">
        <v>2648.2426828534749</v>
      </c>
      <c r="X12" s="1242">
        <v>2686.6422017548498</v>
      </c>
      <c r="Y12" s="1242">
        <v>2722.9118714785404</v>
      </c>
      <c r="Z12" s="1242">
        <v>2761.0326376792405</v>
      </c>
      <c r="AA12" s="1242">
        <v>2801.0676109255896</v>
      </c>
      <c r="AB12" s="1242">
        <v>2843.0836250894731</v>
      </c>
      <c r="AC12" s="1242">
        <v>2885.7298794658145</v>
      </c>
      <c r="AD12" s="1242">
        <v>2929.0158276578022</v>
      </c>
      <c r="AE12" s="1242">
        <v>2972.9510650726684</v>
      </c>
      <c r="AF12" s="1242">
        <v>3017.5453310487583</v>
      </c>
      <c r="AG12" s="1242">
        <v>3062.8085110144889</v>
      </c>
      <c r="AH12" s="1242">
        <v>3108.7506386797058</v>
      </c>
      <c r="AI12" s="1242">
        <v>3155.3818982599014</v>
      </c>
      <c r="AJ12" s="1242">
        <v>3202.7126267337985</v>
      </c>
      <c r="AK12" s="1242">
        <v>3250.7533161348065</v>
      </c>
      <c r="AL12" s="1242">
        <v>3299.5146158768275</v>
      </c>
      <c r="AM12" s="1242">
        <v>3349.0073351149795</v>
      </c>
      <c r="AN12" s="1242">
        <v>3399.2424451417041</v>
      </c>
      <c r="AO12" s="1242">
        <v>3450.2310818188294</v>
      </c>
      <c r="AP12" s="1242">
        <v>3501.9845480461122</v>
      </c>
      <c r="AQ12" s="1242">
        <v>3554.5143162668028</v>
      </c>
      <c r="AR12" s="1242">
        <v>3607.8320310108056</v>
      </c>
      <c r="AS12" s="1242">
        <v>3661.9495114759661</v>
      </c>
      <c r="AT12" s="1242">
        <v>3716.8787541481061</v>
      </c>
      <c r="AU12" s="1242">
        <v>3772.6319354603261</v>
      </c>
      <c r="AV12" s="1242">
        <v>3829.2214144922305</v>
      </c>
      <c r="AW12" s="1242">
        <v>3886.6597357096139</v>
      </c>
      <c r="AX12" s="1242">
        <v>3944.959631745257</v>
      </c>
      <c r="AY12" s="1242">
        <v>4004.1340262214358</v>
      </c>
      <c r="AZ12" s="1242">
        <v>4064.1960366147573</v>
      </c>
      <c r="BA12" s="1242">
        <v>4125.1589771639783</v>
      </c>
      <c r="BB12" s="1242">
        <v>4187.0363618214378</v>
      </c>
      <c r="BC12" s="1242">
        <v>4249.8419072487586</v>
      </c>
      <c r="BD12" s="1242">
        <v>4313.5895358574899</v>
      </c>
      <c r="BE12" s="1242">
        <v>4378.2933788953524</v>
      </c>
      <c r="BF12" s="1242">
        <v>4443.9677795787811</v>
      </c>
      <c r="BG12" s="1242">
        <v>4510.6272962724624</v>
      </c>
      <c r="BH12" s="1242">
        <v>4578.2867057165486</v>
      </c>
      <c r="BI12" s="1242">
        <v>4646.9610063022965</v>
      </c>
      <c r="BJ12" s="1242">
        <v>4716.6654213968313</v>
      </c>
      <c r="BK12" s="1242">
        <v>4787.4154027177838</v>
      </c>
      <c r="BL12" s="1242">
        <v>4859.2266337585488</v>
      </c>
      <c r="BM12" s="1242">
        <v>4932.1150332649268</v>
      </c>
      <c r="BN12" s="1244">
        <v>5006.0967587639007</v>
      </c>
    </row>
    <row r="13" spans="1:66" s="1082" customFormat="1">
      <c r="B13" s="1809"/>
      <c r="C13" s="1240">
        <v>1.2999999999999999E-2</v>
      </c>
      <c r="D13" s="1241">
        <v>1.2999999999999999E-2</v>
      </c>
      <c r="E13" s="1242"/>
      <c r="F13" s="1242"/>
      <c r="G13" s="1242"/>
      <c r="H13" s="1242"/>
      <c r="I13" s="1242"/>
      <c r="J13" s="1242"/>
      <c r="K13" s="1242"/>
      <c r="L13" s="1242"/>
      <c r="M13" s="1242">
        <v>2383.2056895991809</v>
      </c>
      <c r="N13" s="1242">
        <v>2391.3803130574383</v>
      </c>
      <c r="O13" s="1242">
        <v>2422.9654472668512</v>
      </c>
      <c r="P13" s="1242">
        <v>2436.5257423009652</v>
      </c>
      <c r="Q13" s="1242">
        <v>2458.044321267032</v>
      </c>
      <c r="R13" s="1242">
        <v>2482.6247644797027</v>
      </c>
      <c r="S13" s="1242">
        <v>2511.9197367005631</v>
      </c>
      <c r="T13" s="1242">
        <v>2542.3139655146392</v>
      </c>
      <c r="U13" s="1242">
        <v>2573.8386586870215</v>
      </c>
      <c r="V13" s="1242">
        <v>2606.5264096523456</v>
      </c>
      <c r="W13" s="1242">
        <v>2640.4112529778258</v>
      </c>
      <c r="X13" s="1242">
        <v>2675.5287226424311</v>
      </c>
      <c r="Y13" s="1242">
        <v>2707.9026201864049</v>
      </c>
      <c r="Z13" s="1242">
        <v>2741.4806126767162</v>
      </c>
      <c r="AA13" s="1242">
        <v>2776.2974164577108</v>
      </c>
      <c r="AB13" s="1242">
        <v>2812.3892828716603</v>
      </c>
      <c r="AC13" s="1242">
        <v>2848.9503435489924</v>
      </c>
      <c r="AD13" s="1242">
        <v>2885.9866980151292</v>
      </c>
      <c r="AE13" s="1242">
        <v>2923.5045250893259</v>
      </c>
      <c r="AF13" s="1242">
        <v>2961.510083915487</v>
      </c>
      <c r="AG13" s="1242">
        <v>3000.009715006388</v>
      </c>
      <c r="AH13" s="1242">
        <v>3039.0098413014712</v>
      </c>
      <c r="AI13" s="1242">
        <v>3078.5169692383893</v>
      </c>
      <c r="AJ13" s="1242">
        <v>3118.5376898384879</v>
      </c>
      <c r="AK13" s="1242">
        <v>3159.0786798063887</v>
      </c>
      <c r="AL13" s="1242">
        <v>3200.1467026438709</v>
      </c>
      <c r="AM13" s="1242">
        <v>3241.7486097782412</v>
      </c>
      <c r="AN13" s="1242">
        <v>3283.8913417053577</v>
      </c>
      <c r="AO13" s="1242">
        <v>3326.5819291475273</v>
      </c>
      <c r="AP13" s="1242">
        <v>3369.8274942264452</v>
      </c>
      <c r="AQ13" s="1242">
        <v>3413.6352516513884</v>
      </c>
      <c r="AR13" s="1242">
        <v>3458.0125099228558</v>
      </c>
      <c r="AS13" s="1242">
        <v>3502.9666725518523</v>
      </c>
      <c r="AT13" s="1242">
        <v>3548.5052392950265</v>
      </c>
      <c r="AU13" s="1242">
        <v>3594.6358074058621</v>
      </c>
      <c r="AV13" s="1242">
        <v>3641.3660729021371</v>
      </c>
      <c r="AW13" s="1242">
        <v>3688.7038318498639</v>
      </c>
      <c r="AX13" s="1242">
        <v>3736.6569816639126</v>
      </c>
      <c r="AY13" s="1242">
        <v>3785.2335224255426</v>
      </c>
      <c r="AZ13" s="1242">
        <v>3834.441558217075</v>
      </c>
      <c r="BA13" s="1242">
        <v>3884.2892984738969</v>
      </c>
      <c r="BB13" s="1242">
        <v>3934.7850593540561</v>
      </c>
      <c r="BC13" s="1242">
        <v>3985.9372651256585</v>
      </c>
      <c r="BD13" s="1242">
        <v>4037.7544495722914</v>
      </c>
      <c r="BE13" s="1242">
        <v>4090.2452574167323</v>
      </c>
      <c r="BF13" s="1242">
        <v>4143.4184457631491</v>
      </c>
      <c r="BG13" s="1242">
        <v>4197.2828855580683</v>
      </c>
      <c r="BH13" s="1242">
        <v>4251.8475630703233</v>
      </c>
      <c r="BI13" s="1242">
        <v>4307.1215813902372</v>
      </c>
      <c r="BJ13" s="1242">
        <v>4363.1141619483096</v>
      </c>
      <c r="BK13" s="1242">
        <v>4419.8346460536377</v>
      </c>
      <c r="BL13" s="1242">
        <v>4477.2924964523354</v>
      </c>
      <c r="BM13" s="1242">
        <v>4535.4972989062144</v>
      </c>
      <c r="BN13" s="1244">
        <v>4594.458763791994</v>
      </c>
    </row>
    <row r="14" spans="1:66" s="1082" customFormat="1" ht="15.75" thickBot="1">
      <c r="B14" s="1810"/>
      <c r="C14" s="1245">
        <v>0.01</v>
      </c>
      <c r="D14" s="1246">
        <v>0.01</v>
      </c>
      <c r="E14" s="1247"/>
      <c r="F14" s="1247"/>
      <c r="G14" s="1247"/>
      <c r="H14" s="1247"/>
      <c r="I14" s="1247"/>
      <c r="J14" s="1247"/>
      <c r="K14" s="1247"/>
      <c r="L14" s="1247"/>
      <c r="M14" s="1247">
        <v>2383.2056895991809</v>
      </c>
      <c r="N14" s="1247">
        <v>2391.3803130574383</v>
      </c>
      <c r="O14" s="1247">
        <v>2422.9654472668512</v>
      </c>
      <c r="P14" s="1247">
        <v>2436.5257423009652</v>
      </c>
      <c r="Q14" s="1247">
        <v>2458.044321267032</v>
      </c>
      <c r="R14" s="1247">
        <v>2482.6247644797027</v>
      </c>
      <c r="S14" s="1247">
        <v>2511.1749492712192</v>
      </c>
      <c r="T14" s="1247">
        <v>2540.0534611878384</v>
      </c>
      <c r="U14" s="1247">
        <v>2569.2640759914984</v>
      </c>
      <c r="V14" s="1247">
        <v>2598.8106128654013</v>
      </c>
      <c r="W14" s="1247">
        <v>2628.6969349133533</v>
      </c>
      <c r="X14" s="1247">
        <v>2658.9269496648571</v>
      </c>
      <c r="Y14" s="1247">
        <v>2685.516219161505</v>
      </c>
      <c r="Z14" s="1247">
        <v>2712.3713813531203</v>
      </c>
      <c r="AA14" s="1247">
        <v>2739.4950951666515</v>
      </c>
      <c r="AB14" s="1247">
        <v>2766.890046118318</v>
      </c>
      <c r="AC14" s="1247">
        <v>2794.5589465795015</v>
      </c>
      <c r="AD14" s="1247">
        <v>2822.5045360452964</v>
      </c>
      <c r="AE14" s="1247">
        <v>2850.7295814057493</v>
      </c>
      <c r="AF14" s="1247">
        <v>2879.2368772198065</v>
      </c>
      <c r="AG14" s="1247">
        <v>2908.0292459920051</v>
      </c>
      <c r="AH14" s="1247">
        <v>2937.1095384519253</v>
      </c>
      <c r="AI14" s="1247">
        <v>2966.4806338364451</v>
      </c>
      <c r="AJ14" s="1247">
        <v>2996.1454401748101</v>
      </c>
      <c r="AK14" s="1247">
        <v>3026.1068945765574</v>
      </c>
      <c r="AL14" s="1247">
        <v>3056.367963522323</v>
      </c>
      <c r="AM14" s="1247">
        <v>3086.9316431575458</v>
      </c>
      <c r="AN14" s="1247">
        <v>3117.8009595891222</v>
      </c>
      <c r="AO14" s="1247">
        <v>3148.9789691850133</v>
      </c>
      <c r="AP14" s="1247">
        <v>3180.4687588768634</v>
      </c>
      <c r="AQ14" s="1247">
        <v>3212.2734464656314</v>
      </c>
      <c r="AR14" s="1247">
        <v>3244.3961809302878</v>
      </c>
      <c r="AS14" s="1247">
        <v>3276.8401427395902</v>
      </c>
      <c r="AT14" s="1247">
        <v>3309.6085441669861</v>
      </c>
      <c r="AU14" s="1247">
        <v>3342.7046296086564</v>
      </c>
      <c r="AV14" s="1247">
        <v>3376.1316759047427</v>
      </c>
      <c r="AW14" s="1247">
        <v>3409.8929926637907</v>
      </c>
      <c r="AX14" s="1247">
        <v>3443.9919225904277</v>
      </c>
      <c r="AY14" s="1247">
        <v>3478.4318418163325</v>
      </c>
      <c r="AZ14" s="1247">
        <v>3513.216160234495</v>
      </c>
      <c r="BA14" s="1247">
        <v>3548.3483218368406</v>
      </c>
      <c r="BB14" s="1247">
        <v>3583.8318050552089</v>
      </c>
      <c r="BC14" s="1247">
        <v>3619.6701231057609</v>
      </c>
      <c r="BD14" s="1247">
        <v>3655.8668243368193</v>
      </c>
      <c r="BE14" s="1247">
        <v>3692.4254925801879</v>
      </c>
      <c r="BF14" s="1247">
        <v>3729.3497475059894</v>
      </c>
      <c r="BG14" s="1247">
        <v>3766.6432449810491</v>
      </c>
      <c r="BH14" s="1247">
        <v>3804.3096774308592</v>
      </c>
      <c r="BI14" s="1247">
        <v>3842.3527742051692</v>
      </c>
      <c r="BJ14" s="1247">
        <v>3880.7763019472204</v>
      </c>
      <c r="BK14" s="1247">
        <v>3919.5840649666916</v>
      </c>
      <c r="BL14" s="1247">
        <v>3958.7799056163594</v>
      </c>
      <c r="BM14" s="1247">
        <v>3998.3677046725234</v>
      </c>
      <c r="BN14" s="1249">
        <v>4038.3513817192493</v>
      </c>
    </row>
    <row r="16" spans="1:66" s="1039" customFormat="1">
      <c r="B16" s="1346"/>
      <c r="C16" s="1346"/>
      <c r="E16" s="1347"/>
      <c r="F16" s="1347"/>
      <c r="G16" s="1347"/>
      <c r="H16" s="1347"/>
      <c r="I16" s="1347"/>
      <c r="J16" s="1347"/>
      <c r="K16" s="1347"/>
      <c r="L16" s="1347"/>
      <c r="M16" s="1347"/>
      <c r="N16" s="1348"/>
      <c r="O16" s="1349"/>
    </row>
    <row r="17" spans="2:67" s="1039" customFormat="1">
      <c r="B17" s="1346"/>
      <c r="C17" s="1346"/>
      <c r="E17" s="1347"/>
      <c r="F17" s="1347"/>
      <c r="G17" s="1347"/>
      <c r="H17" s="1347"/>
      <c r="I17" s="1347"/>
      <c r="J17" s="1347"/>
      <c r="K17" s="1347"/>
      <c r="L17" s="1350"/>
      <c r="M17" s="1350"/>
      <c r="N17" s="1350"/>
      <c r="O17" s="1350"/>
      <c r="P17" s="1350"/>
    </row>
    <row r="18" spans="2:67" s="1039" customFormat="1">
      <c r="B18" s="1346"/>
      <c r="C18" s="1346"/>
      <c r="E18" s="1347"/>
      <c r="F18" s="1347"/>
      <c r="G18" s="1347"/>
      <c r="H18" s="1347"/>
      <c r="I18" s="1347"/>
      <c r="J18" s="1347"/>
      <c r="K18" s="1347"/>
      <c r="L18" s="1350"/>
      <c r="M18" s="1350"/>
      <c r="N18" s="1350"/>
      <c r="O18" s="1350"/>
      <c r="P18" s="1350"/>
    </row>
    <row r="19" spans="2:67" s="1039" customFormat="1"/>
    <row r="20" spans="2:67">
      <c r="E20" s="1250"/>
      <c r="F20" s="1251" t="s">
        <v>426</v>
      </c>
      <c r="G20" s="1250"/>
      <c r="H20" s="1250"/>
      <c r="I20" s="1250"/>
      <c r="J20" s="1250"/>
      <c r="K20" s="1250"/>
      <c r="L20" s="1250"/>
      <c r="M20" s="1250"/>
      <c r="N20" s="1251" t="s">
        <v>427</v>
      </c>
      <c r="O20" s="1250"/>
      <c r="P20" s="1250"/>
    </row>
    <row r="21" spans="2:67">
      <c r="D21" s="1798" t="s">
        <v>428</v>
      </c>
      <c r="E21" s="1811"/>
      <c r="F21" s="1811"/>
      <c r="G21" s="1811"/>
      <c r="H21" s="1811"/>
      <c r="L21" s="1798" t="s">
        <v>429</v>
      </c>
      <c r="M21" s="1811"/>
      <c r="N21" s="1811"/>
      <c r="O21" s="1811"/>
      <c r="P21" s="1811"/>
    </row>
    <row r="28" spans="2:67">
      <c r="BK28" s="1039"/>
      <c r="BL28" s="1039"/>
      <c r="BM28" s="1039"/>
      <c r="BN28" s="1039"/>
    </row>
    <row r="29" spans="2:67">
      <c r="BK29" s="1039"/>
      <c r="BL29" s="1039"/>
      <c r="BM29" s="1039"/>
      <c r="BN29" s="1039"/>
    </row>
    <row r="30" spans="2:67">
      <c r="BK30" s="1039"/>
      <c r="BL30" s="1039"/>
      <c r="BM30" s="1039"/>
      <c r="BN30" s="1039"/>
    </row>
    <row r="31" spans="2:67">
      <c r="BK31" s="1039"/>
      <c r="BL31" s="1039"/>
      <c r="BM31" s="1039"/>
      <c r="BN31" s="1039"/>
      <c r="BO31" s="1039"/>
    </row>
    <row r="32" spans="2:67">
      <c r="BK32" s="1039"/>
      <c r="BL32" s="1039"/>
      <c r="BM32" s="1039"/>
      <c r="BN32" s="1039"/>
      <c r="BO32" s="1039"/>
    </row>
    <row r="33" spans="63:67">
      <c r="BK33" s="1039"/>
      <c r="BL33" s="1039"/>
      <c r="BM33" s="1039"/>
      <c r="BN33" s="1039"/>
      <c r="BO33" s="1039"/>
    </row>
    <row r="34" spans="63:67">
      <c r="BK34" s="1039"/>
      <c r="BL34" s="1039"/>
      <c r="BM34" s="1039"/>
      <c r="BN34" s="1039"/>
      <c r="BO34" s="1039"/>
    </row>
    <row r="35" spans="63:67">
      <c r="BK35" s="1039"/>
      <c r="BL35" s="1039"/>
      <c r="BM35" s="1039"/>
      <c r="BN35" s="1039"/>
      <c r="BO35" s="1039"/>
    </row>
    <row r="36" spans="63:67">
      <c r="BO36" s="1039"/>
    </row>
    <row r="37" spans="63:67">
      <c r="BO37" s="1039"/>
    </row>
    <row r="38" spans="63:67">
      <c r="BO38" s="1039"/>
    </row>
  </sheetData>
  <mergeCells count="5">
    <mergeCell ref="B4:D4"/>
    <mergeCell ref="B5:B9"/>
    <mergeCell ref="B10:B14"/>
    <mergeCell ref="D21:H21"/>
    <mergeCell ref="L21:P21"/>
  </mergeCells>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CD33"/>
  <sheetViews>
    <sheetView zoomScaleNormal="100" workbookViewId="0"/>
  </sheetViews>
  <sheetFormatPr baseColWidth="10" defaultColWidth="11.42578125" defaultRowHeight="15"/>
  <cols>
    <col min="1" max="1" width="11.42578125" style="1036"/>
    <col min="2" max="2" width="32.28515625" style="1036" customWidth="1"/>
    <col min="3" max="3" width="43.42578125" style="1036" customWidth="1"/>
    <col min="4" max="4" width="11.140625" style="1036" customWidth="1"/>
    <col min="5" max="16384" width="11.42578125" style="1036"/>
  </cols>
  <sheetData>
    <row r="1" spans="1:82" ht="15.75">
      <c r="A1" s="1230" t="s">
        <v>430</v>
      </c>
    </row>
    <row r="2" spans="1:82">
      <c r="J2" s="1252"/>
      <c r="K2" s="1252"/>
      <c r="L2" s="1252"/>
      <c r="M2" s="1252"/>
      <c r="N2" s="1252"/>
      <c r="O2" s="1252"/>
      <c r="P2" s="1252"/>
      <c r="Q2" s="1252"/>
      <c r="R2" s="1252"/>
      <c r="S2" s="1252"/>
      <c r="T2" s="1252"/>
    </row>
    <row r="3" spans="1:82" s="1082" customFormat="1" ht="15.75" thickBot="1">
      <c r="D3" s="1233"/>
    </row>
    <row r="4" spans="1:82" s="1082" customFormat="1" ht="15.75" thickBot="1">
      <c r="B4" s="1805"/>
      <c r="C4" s="1806"/>
      <c r="D4" s="1807"/>
      <c r="E4" s="1234">
        <v>2009</v>
      </c>
      <c r="F4" s="1234">
        <v>2010</v>
      </c>
      <c r="G4" s="1234">
        <v>2011</v>
      </c>
      <c r="H4" s="1234">
        <v>2012</v>
      </c>
      <c r="I4" s="1234">
        <v>2013</v>
      </c>
      <c r="J4" s="1234">
        <v>2014</v>
      </c>
      <c r="K4" s="1234">
        <v>2015</v>
      </c>
      <c r="L4" s="1234">
        <v>2016</v>
      </c>
      <c r="M4" s="1234">
        <v>2017</v>
      </c>
      <c r="N4" s="1234">
        <v>2018</v>
      </c>
      <c r="O4" s="1234">
        <v>2019</v>
      </c>
      <c r="P4" s="1234">
        <v>2020</v>
      </c>
      <c r="Q4" s="1234">
        <v>2021</v>
      </c>
      <c r="R4" s="1234">
        <v>2022</v>
      </c>
      <c r="S4" s="1234">
        <v>2023</v>
      </c>
      <c r="T4" s="1234">
        <v>2024</v>
      </c>
      <c r="U4" s="1234">
        <v>2025</v>
      </c>
      <c r="V4" s="1234">
        <v>2026</v>
      </c>
      <c r="W4" s="1234">
        <v>2027</v>
      </c>
      <c r="X4" s="1234">
        <v>2028</v>
      </c>
      <c r="Y4" s="1234">
        <v>2029</v>
      </c>
      <c r="Z4" s="1234">
        <v>2030</v>
      </c>
      <c r="AA4" s="1234">
        <v>2031</v>
      </c>
      <c r="AB4" s="1234">
        <v>2032</v>
      </c>
      <c r="AC4" s="1234">
        <v>2033</v>
      </c>
      <c r="AD4" s="1234">
        <v>2034</v>
      </c>
      <c r="AE4" s="1234">
        <v>2035</v>
      </c>
      <c r="AF4" s="1234">
        <v>2036</v>
      </c>
      <c r="AG4" s="1234">
        <v>2037</v>
      </c>
      <c r="AH4" s="1234">
        <v>2038</v>
      </c>
      <c r="AI4" s="1234">
        <v>2039</v>
      </c>
      <c r="AJ4" s="1234">
        <v>2040</v>
      </c>
      <c r="AK4" s="1234">
        <v>2041</v>
      </c>
      <c r="AL4" s="1234">
        <v>2042</v>
      </c>
      <c r="AM4" s="1234">
        <v>2043</v>
      </c>
      <c r="AN4" s="1234">
        <v>2044</v>
      </c>
      <c r="AO4" s="1234">
        <v>2045</v>
      </c>
      <c r="AP4" s="1234">
        <v>2046</v>
      </c>
      <c r="AQ4" s="1234">
        <v>2047</v>
      </c>
      <c r="AR4" s="1234">
        <v>2048</v>
      </c>
      <c r="AS4" s="1234">
        <v>2049</v>
      </c>
      <c r="AT4" s="1234">
        <v>2050</v>
      </c>
      <c r="AU4" s="1234">
        <v>2051</v>
      </c>
      <c r="AV4" s="1234">
        <v>2052</v>
      </c>
      <c r="AW4" s="1234">
        <v>2053</v>
      </c>
      <c r="AX4" s="1234">
        <v>2054</v>
      </c>
      <c r="AY4" s="1234">
        <v>2055</v>
      </c>
      <c r="AZ4" s="1234">
        <v>2056</v>
      </c>
      <c r="BA4" s="1234">
        <v>2057</v>
      </c>
      <c r="BB4" s="1234">
        <v>2058</v>
      </c>
      <c r="BC4" s="1234">
        <v>2059</v>
      </c>
      <c r="BD4" s="1234">
        <v>2060</v>
      </c>
      <c r="BE4" s="1234">
        <v>2061</v>
      </c>
      <c r="BF4" s="1234">
        <v>2062</v>
      </c>
      <c r="BG4" s="1234">
        <v>2063</v>
      </c>
      <c r="BH4" s="1234">
        <v>2064</v>
      </c>
      <c r="BI4" s="1234">
        <v>2065</v>
      </c>
      <c r="BJ4" s="1234">
        <v>2066</v>
      </c>
      <c r="BK4" s="1234">
        <v>2067</v>
      </c>
      <c r="BL4" s="1234">
        <v>2068</v>
      </c>
      <c r="BM4" s="1234">
        <v>2069</v>
      </c>
      <c r="BN4" s="1235">
        <v>2070</v>
      </c>
    </row>
    <row r="5" spans="1:82" s="1082" customFormat="1" ht="15" customHeight="1">
      <c r="B5" s="1808" t="s">
        <v>412</v>
      </c>
      <c r="C5" s="1236" t="s">
        <v>424</v>
      </c>
      <c r="D5" s="1237" t="s">
        <v>183</v>
      </c>
      <c r="E5" s="1253">
        <v>0.6362350499475341</v>
      </c>
      <c r="F5" s="1253">
        <v>0.62804149402198062</v>
      </c>
      <c r="G5" s="1253">
        <v>0.63825667905647299</v>
      </c>
      <c r="H5" s="1253">
        <v>0.64918341765799081</v>
      </c>
      <c r="I5" s="1253">
        <v>0.65976250087796995</v>
      </c>
      <c r="J5" s="1253">
        <v>0.66034941515530732</v>
      </c>
      <c r="K5" s="1253">
        <v>0.6557674673109396</v>
      </c>
      <c r="L5" s="1253">
        <v>0.65622104709747175</v>
      </c>
      <c r="M5" s="1253">
        <v>0.65783293627030726</v>
      </c>
      <c r="N5" s="1253"/>
      <c r="O5" s="1253"/>
      <c r="P5" s="1253"/>
      <c r="Q5" s="1253"/>
      <c r="R5" s="1253"/>
      <c r="S5" s="1253"/>
      <c r="T5" s="1253"/>
      <c r="U5" s="1253"/>
      <c r="V5" s="1253"/>
      <c r="W5" s="1253"/>
      <c r="X5" s="1253"/>
      <c r="Y5" s="1253"/>
      <c r="Z5" s="1253"/>
      <c r="AA5" s="1253"/>
      <c r="AB5" s="1253"/>
      <c r="AC5" s="1253"/>
      <c r="AD5" s="1253"/>
      <c r="AE5" s="1253"/>
      <c r="AF5" s="1253"/>
      <c r="AG5" s="1253"/>
      <c r="AH5" s="1253"/>
      <c r="AI5" s="1253"/>
      <c r="AJ5" s="1253"/>
      <c r="AK5" s="1253"/>
      <c r="AL5" s="1253"/>
      <c r="AM5" s="1253"/>
      <c r="AN5" s="1253"/>
      <c r="AO5" s="1253"/>
      <c r="AP5" s="1253"/>
      <c r="AQ5" s="1253"/>
      <c r="AR5" s="1253"/>
      <c r="AS5" s="1253"/>
      <c r="AT5" s="1253"/>
      <c r="AU5" s="1253"/>
      <c r="AV5" s="1253"/>
      <c r="AW5" s="1253"/>
      <c r="AX5" s="1253"/>
      <c r="AY5" s="1253"/>
      <c r="AZ5" s="1253"/>
      <c r="BA5" s="1253"/>
      <c r="BB5" s="1253"/>
      <c r="BC5" s="1253"/>
      <c r="BD5" s="1253"/>
      <c r="BE5" s="1253"/>
      <c r="BF5" s="1253"/>
      <c r="BG5" s="1253"/>
      <c r="BH5" s="1253"/>
      <c r="BI5" s="1253"/>
      <c r="BJ5" s="1253"/>
      <c r="BK5" s="1253"/>
      <c r="BL5" s="1253"/>
      <c r="BM5" s="1253"/>
      <c r="BN5" s="1254"/>
    </row>
    <row r="6" spans="1:82" s="1082" customFormat="1">
      <c r="B6" s="1809"/>
      <c r="C6" s="1240">
        <v>1.7999999999999999E-2</v>
      </c>
      <c r="D6" s="1241">
        <v>1.7999999999999999E-2</v>
      </c>
      <c r="E6" s="1255"/>
      <c r="F6" s="1255"/>
      <c r="G6" s="1255"/>
      <c r="H6" s="1255"/>
      <c r="I6" s="1255"/>
      <c r="J6" s="1255"/>
      <c r="K6" s="1255"/>
      <c r="L6" s="1255"/>
      <c r="M6" s="1255">
        <v>0.65783293627030726</v>
      </c>
      <c r="N6" s="1255">
        <v>0.64543978156077364</v>
      </c>
      <c r="O6" s="1255">
        <v>0.64058487786669838</v>
      </c>
      <c r="P6" s="1255">
        <v>0.64153922547179687</v>
      </c>
      <c r="Q6" s="1255">
        <v>0.63871272225661124</v>
      </c>
      <c r="R6" s="1255">
        <v>0.63621553013980481</v>
      </c>
      <c r="S6" s="1255">
        <v>0.63429919462685769</v>
      </c>
      <c r="T6" s="1255">
        <v>0.62966904526095258</v>
      </c>
      <c r="U6" s="1255">
        <v>0.6242359332533266</v>
      </c>
      <c r="V6" s="1255">
        <v>0.61745818955998966</v>
      </c>
      <c r="W6" s="1255">
        <v>0.6111862990187672</v>
      </c>
      <c r="X6" s="1255">
        <v>0.60412640667687734</v>
      </c>
      <c r="Y6" s="1255">
        <v>0.59874558247561327</v>
      </c>
      <c r="Z6" s="1255">
        <v>0.59244573951849122</v>
      </c>
      <c r="AA6" s="1255">
        <v>0.58510503788360246</v>
      </c>
      <c r="AB6" s="1255">
        <v>0.57767998013183064</v>
      </c>
      <c r="AC6" s="1255">
        <v>0.57287787036465709</v>
      </c>
      <c r="AD6" s="1255">
        <v>0.56587758743637129</v>
      </c>
      <c r="AE6" s="1255">
        <v>0.55950916686049745</v>
      </c>
      <c r="AF6" s="1255">
        <v>0.55270167105089507</v>
      </c>
      <c r="AG6" s="1255">
        <v>0.54599080097336006</v>
      </c>
      <c r="AH6" s="1255">
        <v>0.53988690970222608</v>
      </c>
      <c r="AI6" s="1255">
        <v>0.53418011082115824</v>
      </c>
      <c r="AJ6" s="1255">
        <v>0.52814008260959178</v>
      </c>
      <c r="AK6" s="1255">
        <v>0.52168417263883282</v>
      </c>
      <c r="AL6" s="1255">
        <v>0.51498264875436173</v>
      </c>
      <c r="AM6" s="1255">
        <v>0.50886270875982265</v>
      </c>
      <c r="AN6" s="1255">
        <v>0.50467068226293688</v>
      </c>
      <c r="AO6" s="1255">
        <v>0.50120431162419921</v>
      </c>
      <c r="AP6" s="1255">
        <v>0.49525321057820532</v>
      </c>
      <c r="AQ6" s="1255">
        <v>0.48999694304904207</v>
      </c>
      <c r="AR6" s="1255">
        <v>0.48463409129952811</v>
      </c>
      <c r="AS6" s="1255">
        <v>0.47973180857254855</v>
      </c>
      <c r="AT6" s="1255">
        <v>0.47472863475199018</v>
      </c>
      <c r="AU6" s="1255">
        <v>0.47008359150675982</v>
      </c>
      <c r="AV6" s="1255">
        <v>0.46511864564216637</v>
      </c>
      <c r="AW6" s="1255">
        <v>0.46165307844186093</v>
      </c>
      <c r="AX6" s="1255">
        <v>0.45898664426235775</v>
      </c>
      <c r="AY6" s="1255">
        <v>0.45530194760463399</v>
      </c>
      <c r="AZ6" s="1255">
        <v>0.45165919796333126</v>
      </c>
      <c r="BA6" s="1255">
        <v>0.44768743083438178</v>
      </c>
      <c r="BB6" s="1255">
        <v>0.44516004574345491</v>
      </c>
      <c r="BC6" s="1255">
        <v>0.44216139263577969</v>
      </c>
      <c r="BD6" s="1255">
        <v>0.43896512983841202</v>
      </c>
      <c r="BE6" s="1255">
        <v>0.43674601391121193</v>
      </c>
      <c r="BF6" s="1255">
        <v>0.43470980883765159</v>
      </c>
      <c r="BG6" s="1255">
        <v>0.43292598897897844</v>
      </c>
      <c r="BH6" s="1255">
        <v>0.43042132676915695</v>
      </c>
      <c r="BI6" s="1255">
        <v>0.42767421464144595</v>
      </c>
      <c r="BJ6" s="1255">
        <v>0.4261087182037489</v>
      </c>
      <c r="BK6" s="1255">
        <v>0.42336496637858384</v>
      </c>
      <c r="BL6" s="1255">
        <v>0.42082579200410314</v>
      </c>
      <c r="BM6" s="1255">
        <v>0.41859808994479725</v>
      </c>
      <c r="BN6" s="1256">
        <v>0.41531841381018114</v>
      </c>
      <c r="BQ6" s="1083"/>
    </row>
    <row r="7" spans="1:82" s="1082" customFormat="1">
      <c r="B7" s="1809"/>
      <c r="C7" s="1240">
        <v>1.4999999999999999E-2</v>
      </c>
      <c r="D7" s="1241">
        <v>1.4999999999999999E-2</v>
      </c>
      <c r="E7" s="1255"/>
      <c r="F7" s="1255"/>
      <c r="G7" s="1255"/>
      <c r="H7" s="1255"/>
      <c r="I7" s="1255"/>
      <c r="J7" s="1255"/>
      <c r="K7" s="1255"/>
      <c r="L7" s="1255"/>
      <c r="M7" s="1255">
        <v>0.65783293627030726</v>
      </c>
      <c r="N7" s="1255">
        <v>0.64543978156077364</v>
      </c>
      <c r="O7" s="1255">
        <v>0.64058487786669838</v>
      </c>
      <c r="P7" s="1255">
        <v>0.64153922547179687</v>
      </c>
      <c r="Q7" s="1255">
        <v>0.63871272225661124</v>
      </c>
      <c r="R7" s="1255">
        <v>0.63621555754384018</v>
      </c>
      <c r="S7" s="1255">
        <v>0.6344647544611427</v>
      </c>
      <c r="T7" s="1255">
        <v>0.63014930439313954</v>
      </c>
      <c r="U7" s="1255">
        <v>0.62516736496717651</v>
      </c>
      <c r="V7" s="1255">
        <v>0.61894818627533921</v>
      </c>
      <c r="W7" s="1255">
        <v>0.61333107585727353</v>
      </c>
      <c r="X7" s="1255">
        <v>0.60702385647006063</v>
      </c>
      <c r="Y7" s="1255">
        <v>0.60251907783660996</v>
      </c>
      <c r="Z7" s="1255">
        <v>0.59720119572556352</v>
      </c>
      <c r="AA7" s="1255">
        <v>0.59090493815942413</v>
      </c>
      <c r="AB7" s="1255">
        <v>0.58460592558497282</v>
      </c>
      <c r="AC7" s="1255">
        <v>0.58088999222023951</v>
      </c>
      <c r="AD7" s="1255">
        <v>0.57489422873051643</v>
      </c>
      <c r="AE7" s="1255">
        <v>0.56949814538477095</v>
      </c>
      <c r="AF7" s="1255">
        <v>0.56360717874998867</v>
      </c>
      <c r="AG7" s="1255">
        <v>0.55775840871084448</v>
      </c>
      <c r="AH7" s="1255">
        <v>0.55248274764790462</v>
      </c>
      <c r="AI7" s="1255">
        <v>0.54757905100318249</v>
      </c>
      <c r="AJ7" s="1255">
        <v>0.54230016144670024</v>
      </c>
      <c r="AK7" s="1255">
        <v>0.53655087157604742</v>
      </c>
      <c r="AL7" s="1255">
        <v>0.53050241839013068</v>
      </c>
      <c r="AM7" s="1255">
        <v>0.52500920810328855</v>
      </c>
      <c r="AN7" s="1255">
        <v>0.52146939406301362</v>
      </c>
      <c r="AO7" s="1255">
        <v>0.51864749616240935</v>
      </c>
      <c r="AP7" s="1255">
        <v>0.51323152033951058</v>
      </c>
      <c r="AQ7" s="1255">
        <v>0.5084931487790556</v>
      </c>
      <c r="AR7" s="1255">
        <v>0.50359980477695121</v>
      </c>
      <c r="AS7" s="1255">
        <v>0.49916627784525913</v>
      </c>
      <c r="AT7" s="1255">
        <v>0.49460332616337443</v>
      </c>
      <c r="AU7" s="1255">
        <v>0.49037934803345751</v>
      </c>
      <c r="AV7" s="1255">
        <v>0.48577868467612551</v>
      </c>
      <c r="AW7" s="1255">
        <v>0.48270371308118831</v>
      </c>
      <c r="AX7" s="1255">
        <v>0.4801386079603685</v>
      </c>
      <c r="AY7" s="1255">
        <v>0.47718317325888371</v>
      </c>
      <c r="AZ7" s="1255">
        <v>0.47381396816887245</v>
      </c>
      <c r="BA7" s="1255">
        <v>0.47006693130305782</v>
      </c>
      <c r="BB7" s="1255">
        <v>0.46784378443846875</v>
      </c>
      <c r="BC7" s="1255">
        <v>0.4650947934746571</v>
      </c>
      <c r="BD7" s="1255">
        <v>0.46214648106978273</v>
      </c>
      <c r="BE7" s="1255">
        <v>0.46020209707482912</v>
      </c>
      <c r="BF7" s="1255">
        <v>0.45843737652044725</v>
      </c>
      <c r="BG7" s="1255">
        <v>0.45692370699942703</v>
      </c>
      <c r="BH7" s="1255">
        <v>0.45461406769640478</v>
      </c>
      <c r="BI7" s="1255">
        <v>0.45202653112013319</v>
      </c>
      <c r="BJ7" s="1255">
        <v>0.45068029934465492</v>
      </c>
      <c r="BK7" s="1255">
        <v>0.44806127964066722</v>
      </c>
      <c r="BL7" s="1255">
        <v>0.44563633880666487</v>
      </c>
      <c r="BM7" s="1255">
        <v>0.4435305050126393</v>
      </c>
      <c r="BN7" s="1256">
        <v>0.44029617175239233</v>
      </c>
      <c r="BQ7" s="1083"/>
    </row>
    <row r="8" spans="1:82" s="1082" customFormat="1">
      <c r="B8" s="1809"/>
      <c r="C8" s="1240">
        <v>1.2999999999999999E-2</v>
      </c>
      <c r="D8" s="1241">
        <v>1.2999999999999999E-2</v>
      </c>
      <c r="E8" s="1255"/>
      <c r="F8" s="1255"/>
      <c r="G8" s="1255"/>
      <c r="H8" s="1255"/>
      <c r="I8" s="1255"/>
      <c r="J8" s="1255"/>
      <c r="K8" s="1255"/>
      <c r="L8" s="1255"/>
      <c r="M8" s="1255">
        <v>0.65783293627030726</v>
      </c>
      <c r="N8" s="1255">
        <v>0.64543978156077364</v>
      </c>
      <c r="O8" s="1255">
        <v>0.64058487786669838</v>
      </c>
      <c r="P8" s="1255">
        <v>0.64153922547179687</v>
      </c>
      <c r="Q8" s="1255">
        <v>0.63871458901672784</v>
      </c>
      <c r="R8" s="1255">
        <v>0.6362155301398047</v>
      </c>
      <c r="S8" s="1255">
        <v>0.63458541689430747</v>
      </c>
      <c r="T8" s="1255">
        <v>0.63047847063206452</v>
      </c>
      <c r="U8" s="1255">
        <v>0.6257951469206392</v>
      </c>
      <c r="V8" s="1255">
        <v>0.61995945677917852</v>
      </c>
      <c r="W8" s="1255">
        <v>0.61480385036397922</v>
      </c>
      <c r="X8" s="1255">
        <v>0.60903065966406034</v>
      </c>
      <c r="Y8" s="1255">
        <v>0.60513966865968238</v>
      </c>
      <c r="Z8" s="1255">
        <v>0.60049681703907554</v>
      </c>
      <c r="AA8" s="1255">
        <v>0.59493348595778284</v>
      </c>
      <c r="AB8" s="1255">
        <v>0.58942865970292968</v>
      </c>
      <c r="AC8" s="1255">
        <v>0.58647667714089369</v>
      </c>
      <c r="AD8" s="1255">
        <v>0.58118929061754143</v>
      </c>
      <c r="AE8" s="1255">
        <v>0.57648362344677495</v>
      </c>
      <c r="AF8" s="1255">
        <v>0.57124762081998459</v>
      </c>
      <c r="AG8" s="1255">
        <v>0.56602479080934587</v>
      </c>
      <c r="AH8" s="1255">
        <v>0.56135177540275749</v>
      </c>
      <c r="AI8" s="1255">
        <v>0.55703000134897496</v>
      </c>
      <c r="AJ8" s="1255">
        <v>0.55229679841318557</v>
      </c>
      <c r="AK8" s="1255">
        <v>0.54705871243446058</v>
      </c>
      <c r="AL8" s="1255">
        <v>0.54148344662399828</v>
      </c>
      <c r="AM8" s="1255">
        <v>0.53644714939789984</v>
      </c>
      <c r="AN8" s="1255">
        <v>0.53338139089367254</v>
      </c>
      <c r="AO8" s="1255">
        <v>0.5310374374494693</v>
      </c>
      <c r="AP8" s="1255">
        <v>0.52600504943499404</v>
      </c>
      <c r="AQ8" s="1255">
        <v>0.52164868876816961</v>
      </c>
      <c r="AR8" s="1255">
        <v>0.5171059248521056</v>
      </c>
      <c r="AS8" s="1255">
        <v>0.51301425131852041</v>
      </c>
      <c r="AT8" s="1255">
        <v>0.50876224555925476</v>
      </c>
      <c r="AU8" s="1255">
        <v>0.50483586814029291</v>
      </c>
      <c r="AV8" s="1255">
        <v>0.5004951227123311</v>
      </c>
      <c r="AW8" s="1255">
        <v>0.49769796566077767</v>
      </c>
      <c r="AX8" s="1255">
        <v>0.49543581080994786</v>
      </c>
      <c r="AY8" s="1255">
        <v>0.49277123585985771</v>
      </c>
      <c r="AZ8" s="1255">
        <v>0.4896272960541847</v>
      </c>
      <c r="BA8" s="1255">
        <v>0.48607022585206011</v>
      </c>
      <c r="BB8" s="1255">
        <v>0.4840685089506625</v>
      </c>
      <c r="BC8" s="1255">
        <v>0.48149955987181453</v>
      </c>
      <c r="BD8" s="1255">
        <v>0.47870156262892022</v>
      </c>
      <c r="BE8" s="1255">
        <v>0.4769207397337018</v>
      </c>
      <c r="BF8" s="1255">
        <v>0.47530357409776619</v>
      </c>
      <c r="BG8" s="1255">
        <v>0.47392560391910493</v>
      </c>
      <c r="BH8" s="1255">
        <v>0.47169529643750002</v>
      </c>
      <c r="BI8" s="1255">
        <v>0.46915099349682499</v>
      </c>
      <c r="BJ8" s="1255">
        <v>0.46787696438447268</v>
      </c>
      <c r="BK8" s="1255">
        <v>0.46525405981752388</v>
      </c>
      <c r="BL8" s="1255">
        <v>0.46281064176348186</v>
      </c>
      <c r="BM8" s="1255">
        <v>0.46067677724073547</v>
      </c>
      <c r="BN8" s="1256">
        <v>0.45735247110946059</v>
      </c>
      <c r="BQ8" s="1083"/>
    </row>
    <row r="9" spans="1:82" s="1082" customFormat="1" ht="15.75" thickBot="1">
      <c r="B9" s="1810"/>
      <c r="C9" s="1245">
        <v>0.01</v>
      </c>
      <c r="D9" s="1246">
        <v>0.01</v>
      </c>
      <c r="E9" s="1257"/>
      <c r="F9" s="1257"/>
      <c r="G9" s="1257"/>
      <c r="H9" s="1257"/>
      <c r="I9" s="1257"/>
      <c r="J9" s="1257"/>
      <c r="K9" s="1257"/>
      <c r="L9" s="1257"/>
      <c r="M9" s="1257">
        <v>0.65783293627030726</v>
      </c>
      <c r="N9" s="1257">
        <v>0.64543978156077364</v>
      </c>
      <c r="O9" s="1257">
        <v>0.64058487786669838</v>
      </c>
      <c r="P9" s="1257">
        <v>0.64153922547179687</v>
      </c>
      <c r="Q9" s="1257">
        <v>0.63871272225661124</v>
      </c>
      <c r="R9" s="1257">
        <v>0.63621555754384018</v>
      </c>
      <c r="S9" s="1257">
        <v>0.63476425247841373</v>
      </c>
      <c r="T9" s="1257">
        <v>0.63097576597323035</v>
      </c>
      <c r="U9" s="1257">
        <v>0.62673465365340641</v>
      </c>
      <c r="V9" s="1257">
        <v>0.62146601498700638</v>
      </c>
      <c r="W9" s="1257">
        <v>0.61699698162739391</v>
      </c>
      <c r="X9" s="1257">
        <v>0.61202174158657063</v>
      </c>
      <c r="Y9" s="1257">
        <v>0.60904241030425854</v>
      </c>
      <c r="Z9" s="1257">
        <v>0.60542350283215407</v>
      </c>
      <c r="AA9" s="1257">
        <v>0.60097603908132402</v>
      </c>
      <c r="AB9" s="1257">
        <v>0.5966703082907221</v>
      </c>
      <c r="AC9" s="1257">
        <v>0.59488004181078002</v>
      </c>
      <c r="AD9" s="1257">
        <v>0.59068609154781127</v>
      </c>
      <c r="AE9" s="1257">
        <v>0.58703646363597817</v>
      </c>
      <c r="AF9" s="1257">
        <v>0.58282603467272664</v>
      </c>
      <c r="AG9" s="1257">
        <v>0.57857611738395454</v>
      </c>
      <c r="AH9" s="1257">
        <v>0.57485374036133752</v>
      </c>
      <c r="AI9" s="1257">
        <v>0.57145689855785353</v>
      </c>
      <c r="AJ9" s="1257">
        <v>0.56760832748281775</v>
      </c>
      <c r="AK9" s="1257">
        <v>0.56319501246872283</v>
      </c>
      <c r="AL9" s="1257">
        <v>0.5583878521624599</v>
      </c>
      <c r="AM9" s="1257">
        <v>0.55411185594428125</v>
      </c>
      <c r="AN9" s="1257">
        <v>0.55184943967198707</v>
      </c>
      <c r="AO9" s="1257">
        <v>0.55028351457794755</v>
      </c>
      <c r="AP9" s="1257">
        <v>0.54591339982452014</v>
      </c>
      <c r="AQ9" s="1257">
        <v>0.5422001400548031</v>
      </c>
      <c r="AR9" s="1257">
        <v>0.53826438383360398</v>
      </c>
      <c r="AS9" s="1257">
        <v>0.53476413956504587</v>
      </c>
      <c r="AT9" s="1257">
        <v>0.53106241023958067</v>
      </c>
      <c r="AU9" s="1257">
        <v>0.52767186771642893</v>
      </c>
      <c r="AV9" s="1257">
        <v>0.52382500242256547</v>
      </c>
      <c r="AW9" s="1257">
        <v>0.52175553817230447</v>
      </c>
      <c r="AX9" s="1257">
        <v>0.51976283782262456</v>
      </c>
      <c r="AY9" s="1257">
        <v>0.51712802430956473</v>
      </c>
      <c r="AZ9" s="1257">
        <v>0.51444156184362089</v>
      </c>
      <c r="BA9" s="1257">
        <v>0.5112862487021016</v>
      </c>
      <c r="BB9" s="1257">
        <v>0.50973217552024264</v>
      </c>
      <c r="BC9" s="1257">
        <v>0.50755028442792016</v>
      </c>
      <c r="BD9" s="1257">
        <v>0.50509328649125829</v>
      </c>
      <c r="BE9" s="1257">
        <v>0.50366756125145806</v>
      </c>
      <c r="BF9" s="1257">
        <v>0.50238225881137988</v>
      </c>
      <c r="BG9" s="1257">
        <v>0.50131785174912569</v>
      </c>
      <c r="BH9" s="1257">
        <v>0.49931257286322611</v>
      </c>
      <c r="BI9" s="1257">
        <v>0.49693461171065023</v>
      </c>
      <c r="BJ9" s="1257">
        <v>0.49586247895506846</v>
      </c>
      <c r="BK9" s="1257">
        <v>0.49332658824469899</v>
      </c>
      <c r="BL9" s="1257">
        <v>0.49095431578794829</v>
      </c>
      <c r="BM9" s="1257">
        <v>0.4888760132763364</v>
      </c>
      <c r="BN9" s="1258">
        <v>0.4855041040760974</v>
      </c>
      <c r="BQ9" s="1083"/>
    </row>
    <row r="10" spans="1:82">
      <c r="V10" s="1259"/>
      <c r="W10" s="1259"/>
      <c r="X10" s="1259"/>
      <c r="Y10" s="1259"/>
      <c r="Z10" s="1259"/>
      <c r="AA10" s="1259"/>
      <c r="AB10" s="1259"/>
      <c r="AC10" s="1259"/>
      <c r="AD10" s="1259"/>
      <c r="AE10" s="1259"/>
    </row>
    <row r="11" spans="1:82">
      <c r="B11" s="1260"/>
      <c r="C11" s="1260"/>
      <c r="M11" s="1252"/>
      <c r="N11" s="1252"/>
      <c r="O11" s="1252"/>
      <c r="P11" s="1252"/>
      <c r="Q11" s="1252"/>
      <c r="R11" s="1252"/>
      <c r="S11" s="1252"/>
      <c r="T11" s="1252"/>
      <c r="U11" s="1252"/>
      <c r="V11" s="1252"/>
      <c r="W11" s="1252"/>
      <c r="X11" s="1252"/>
      <c r="Y11" s="1252"/>
      <c r="Z11" s="1252"/>
      <c r="AA11" s="1252"/>
      <c r="AB11" s="1252"/>
      <c r="AC11" s="1252"/>
      <c r="AD11" s="1252"/>
      <c r="AE11" s="1252"/>
      <c r="AF11" s="1252"/>
      <c r="AG11" s="1252"/>
      <c r="AH11" s="1252"/>
      <c r="AI11" s="1252"/>
      <c r="AJ11" s="1252"/>
      <c r="AK11" s="1252"/>
      <c r="AL11" s="1252"/>
      <c r="AM11" s="1252"/>
      <c r="AN11" s="1252"/>
      <c r="AO11" s="1252"/>
      <c r="AP11" s="1252"/>
      <c r="AQ11" s="1252"/>
      <c r="AR11" s="1252"/>
      <c r="AS11" s="1252"/>
      <c r="AT11" s="1252"/>
      <c r="AU11" s="1252"/>
      <c r="AV11" s="1252"/>
      <c r="AW11" s="1252"/>
      <c r="AX11" s="1252"/>
      <c r="AY11" s="1252"/>
      <c r="AZ11" s="1252"/>
      <c r="BA11" s="1252"/>
      <c r="BB11" s="1252"/>
      <c r="BC11" s="1252"/>
      <c r="BD11" s="1252"/>
      <c r="BE11" s="1252"/>
      <c r="BF11" s="1252"/>
      <c r="BG11" s="1252"/>
      <c r="BH11" s="1252"/>
      <c r="BI11" s="1252"/>
      <c r="BJ11" s="1252"/>
      <c r="BK11" s="1252"/>
      <c r="BL11" s="1252"/>
      <c r="BM11" s="1252"/>
      <c r="BN11" s="1252"/>
      <c r="BO11" s="1039"/>
      <c r="BP11" s="1039"/>
      <c r="BQ11" s="1039"/>
      <c r="BR11" s="1039"/>
      <c r="BS11" s="1039"/>
      <c r="BT11" s="1039"/>
      <c r="BU11" s="1039"/>
      <c r="BV11" s="1039"/>
      <c r="BW11" s="1039"/>
      <c r="BX11" s="1039"/>
      <c r="BY11" s="1039"/>
      <c r="BZ11" s="1039"/>
      <c r="CA11" s="1039"/>
      <c r="CB11" s="1039"/>
      <c r="CC11" s="1039"/>
      <c r="CD11" s="1039"/>
    </row>
    <row r="12" spans="1:82">
      <c r="B12" s="1260"/>
      <c r="C12" s="1260"/>
      <c r="M12" s="1252"/>
      <c r="N12" s="1252"/>
      <c r="O12" s="1252"/>
      <c r="P12" s="1252"/>
      <c r="Q12" s="1252"/>
      <c r="R12" s="1252"/>
      <c r="S12" s="1252"/>
      <c r="T12" s="1252"/>
      <c r="U12" s="1252"/>
      <c r="V12" s="1252"/>
      <c r="W12" s="1252"/>
      <c r="X12" s="1252"/>
      <c r="Y12" s="1252"/>
      <c r="Z12" s="1252"/>
      <c r="AA12" s="1252"/>
      <c r="AB12" s="1252"/>
      <c r="AC12" s="1252"/>
      <c r="AD12" s="1252"/>
      <c r="AE12" s="1252"/>
      <c r="AF12" s="1252"/>
      <c r="AG12" s="1252"/>
      <c r="AH12" s="1252"/>
      <c r="AI12" s="1252"/>
      <c r="AJ12" s="1252"/>
      <c r="AK12" s="1252"/>
      <c r="AL12" s="1252"/>
      <c r="AM12" s="1252"/>
      <c r="AN12" s="1252"/>
      <c r="AO12" s="1252"/>
      <c r="AP12" s="1252"/>
      <c r="AQ12" s="1252"/>
      <c r="AR12" s="1252"/>
      <c r="AS12" s="1252"/>
      <c r="AT12" s="1252"/>
      <c r="AU12" s="1252"/>
      <c r="AV12" s="1252"/>
      <c r="AW12" s="1252"/>
      <c r="AX12" s="1252"/>
      <c r="AY12" s="1252"/>
      <c r="AZ12" s="1252"/>
      <c r="BA12" s="1252"/>
      <c r="BB12" s="1252"/>
      <c r="BC12" s="1252"/>
      <c r="BD12" s="1252"/>
      <c r="BE12" s="1252"/>
      <c r="BF12" s="1252"/>
      <c r="BG12" s="1252"/>
      <c r="BH12" s="1252"/>
      <c r="BI12" s="1252"/>
      <c r="BJ12" s="1252"/>
      <c r="BK12" s="1252"/>
      <c r="BL12" s="1252"/>
      <c r="BM12" s="1252"/>
      <c r="BN12" s="1252"/>
      <c r="BO12" s="1261"/>
      <c r="BP12" s="1261"/>
      <c r="BQ12" s="1261"/>
      <c r="BR12" s="1261"/>
      <c r="BS12" s="1261"/>
      <c r="BT12" s="1261"/>
      <c r="BU12" s="1261"/>
      <c r="BV12" s="1261"/>
      <c r="BW12" s="1261"/>
      <c r="BX12" s="1261"/>
      <c r="BY12" s="1261"/>
      <c r="BZ12" s="1261"/>
      <c r="CA12" s="1261"/>
      <c r="CB12" s="1039"/>
      <c r="CC12" s="1039"/>
      <c r="CD12" s="1039"/>
    </row>
    <row r="13" spans="1:82">
      <c r="B13" s="1260"/>
      <c r="C13" s="1260"/>
      <c r="J13" s="1261"/>
      <c r="K13" s="1261"/>
      <c r="L13" s="1261"/>
      <c r="M13" s="1039"/>
      <c r="N13" s="1039"/>
      <c r="O13" s="1039"/>
    </row>
    <row r="14" spans="1:82">
      <c r="J14" s="1261"/>
      <c r="K14" s="1261"/>
      <c r="L14" s="1261"/>
      <c r="M14" s="1039"/>
      <c r="N14" s="1039"/>
      <c r="O14" s="1039"/>
    </row>
    <row r="15" spans="1:82">
      <c r="J15" s="1261"/>
      <c r="K15" s="1261"/>
      <c r="L15" s="1261"/>
      <c r="M15" s="1039"/>
      <c r="N15" s="1039"/>
      <c r="O15" s="1039"/>
    </row>
    <row r="16" spans="1:82" ht="15.75" customHeight="1">
      <c r="D16" s="1812" t="s">
        <v>431</v>
      </c>
      <c r="E16" s="1812"/>
      <c r="F16" s="1812"/>
      <c r="G16" s="1812"/>
      <c r="H16" s="1812"/>
    </row>
    <row r="17" spans="4:15" ht="30.75" customHeight="1">
      <c r="D17" s="1812"/>
      <c r="E17" s="1812"/>
      <c r="F17" s="1812"/>
      <c r="G17" s="1812"/>
      <c r="H17" s="1812"/>
    </row>
    <row r="28" spans="4:15">
      <c r="J28" s="1039"/>
      <c r="K28" s="1039"/>
      <c r="L28" s="1039"/>
      <c r="M28" s="1039"/>
      <c r="N28" s="1039"/>
      <c r="O28" s="1039"/>
    </row>
    <row r="29" spans="4:15">
      <c r="J29" s="1039"/>
      <c r="K29" s="1039"/>
      <c r="L29" s="1039"/>
      <c r="M29" s="1039"/>
      <c r="N29" s="1039"/>
      <c r="O29" s="1039"/>
    </row>
    <row r="30" spans="4:15">
      <c r="J30" s="1039"/>
      <c r="K30" s="1039"/>
      <c r="L30" s="1039"/>
      <c r="M30" s="1039"/>
      <c r="N30" s="1039"/>
      <c r="O30" s="1039"/>
    </row>
    <row r="31" spans="4:15">
      <c r="J31" s="1261"/>
      <c r="K31" s="1261"/>
      <c r="L31" s="1261"/>
      <c r="M31" s="1039"/>
      <c r="N31" s="1039"/>
      <c r="O31" s="1039"/>
    </row>
    <row r="32" spans="4:15">
      <c r="J32" s="1261"/>
      <c r="K32" s="1261"/>
      <c r="L32" s="1261"/>
      <c r="M32" s="1039"/>
      <c r="N32" s="1039"/>
      <c r="O32" s="1039"/>
    </row>
    <row r="33" spans="25:82">
      <c r="Y33" s="1039"/>
      <c r="Z33" s="1039"/>
      <c r="AA33" s="1039"/>
      <c r="AB33" s="1039"/>
      <c r="AC33" s="1039"/>
      <c r="AD33" s="1039"/>
      <c r="AE33" s="1039"/>
      <c r="AF33" s="1039"/>
      <c r="AG33" s="1039"/>
      <c r="AH33" s="1039"/>
      <c r="AI33" s="1039"/>
      <c r="AJ33" s="1039"/>
      <c r="AK33" s="1039"/>
      <c r="AL33" s="1039"/>
      <c r="AM33" s="1039"/>
      <c r="AN33" s="1039"/>
      <c r="AO33" s="1039"/>
      <c r="AP33" s="1039"/>
      <c r="AQ33" s="1039"/>
      <c r="AR33" s="1039"/>
      <c r="AS33" s="1039"/>
      <c r="AT33" s="1039"/>
      <c r="AU33" s="1039"/>
      <c r="AV33" s="1039"/>
      <c r="AW33" s="1039"/>
      <c r="AX33" s="1039"/>
      <c r="AY33" s="1039"/>
      <c r="AZ33" s="1039"/>
      <c r="BA33" s="1039"/>
      <c r="BB33" s="1039"/>
      <c r="BC33" s="1039"/>
      <c r="BD33" s="1039"/>
      <c r="BE33" s="1039"/>
      <c r="BF33" s="1039"/>
      <c r="BG33" s="1039"/>
      <c r="BH33" s="1039"/>
      <c r="BI33" s="1039"/>
      <c r="BJ33" s="1039"/>
      <c r="BK33" s="1039"/>
      <c r="BL33" s="1039"/>
      <c r="BM33" s="1039"/>
      <c r="BN33" s="1039"/>
      <c r="BO33" s="1039"/>
      <c r="BP33" s="1039"/>
      <c r="BQ33" s="1039"/>
      <c r="BR33" s="1039"/>
      <c r="BS33" s="1039"/>
      <c r="BT33" s="1039"/>
      <c r="BU33" s="1039"/>
      <c r="BV33" s="1039"/>
      <c r="BW33" s="1039"/>
      <c r="BX33" s="1039"/>
      <c r="BY33" s="1039"/>
      <c r="BZ33" s="1039"/>
      <c r="CA33" s="1039"/>
      <c r="CB33" s="1039"/>
      <c r="CC33" s="1039"/>
      <c r="CD33" s="1039"/>
    </row>
  </sheetData>
  <mergeCells count="3">
    <mergeCell ref="B4:D4"/>
    <mergeCell ref="B5:B9"/>
    <mergeCell ref="D16:H17"/>
  </mergeCell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DD27"/>
  <sheetViews>
    <sheetView zoomScaleNormal="100" workbookViewId="0"/>
  </sheetViews>
  <sheetFormatPr baseColWidth="10" defaultColWidth="11.42578125" defaultRowHeight="15"/>
  <cols>
    <col min="1" max="1" width="11.42578125" style="1036"/>
    <col min="2" max="2" width="32.28515625" style="1036" customWidth="1"/>
    <col min="3" max="3" width="43.42578125" style="1036" customWidth="1"/>
    <col min="4" max="4" width="11.140625" style="1036" customWidth="1"/>
    <col min="5" max="16384" width="11.42578125" style="1036"/>
  </cols>
  <sheetData>
    <row r="1" spans="1:108" ht="15.75">
      <c r="A1" s="1230" t="s">
        <v>432</v>
      </c>
    </row>
    <row r="2" spans="1:108">
      <c r="E2" s="1252"/>
      <c r="F2" s="1252"/>
      <c r="G2" s="1252"/>
      <c r="H2" s="1252"/>
      <c r="I2" s="1252"/>
      <c r="J2" s="1252"/>
      <c r="K2" s="1252"/>
      <c r="L2" s="1252"/>
      <c r="M2" s="1252"/>
      <c r="N2" s="1252"/>
      <c r="O2" s="1252"/>
      <c r="P2" s="1252"/>
      <c r="Q2" s="1252"/>
      <c r="R2" s="1252"/>
      <c r="S2" s="1252"/>
      <c r="T2" s="1252"/>
      <c r="U2" s="1252"/>
      <c r="V2" s="1252"/>
      <c r="W2" s="1252"/>
      <c r="X2" s="1252"/>
      <c r="Y2" s="1252"/>
      <c r="Z2" s="1252"/>
      <c r="AA2" s="1252"/>
      <c r="AB2" s="1252"/>
      <c r="AC2" s="1252"/>
      <c r="AD2" s="1252"/>
      <c r="AE2" s="1252"/>
      <c r="AF2" s="1252"/>
      <c r="AG2" s="1252"/>
      <c r="AH2" s="1252"/>
      <c r="AI2" s="1252"/>
      <c r="AJ2" s="1252"/>
      <c r="AK2" s="1252"/>
      <c r="AL2" s="1252"/>
      <c r="AM2" s="1252"/>
    </row>
    <row r="3" spans="1:108" s="1082" customFormat="1" ht="15.75" thickBot="1">
      <c r="D3" s="1233"/>
    </row>
    <row r="4" spans="1:108" s="1082" customFormat="1" ht="15.75" thickBot="1">
      <c r="B4" s="1805"/>
      <c r="C4" s="1806"/>
      <c r="D4" s="1807"/>
      <c r="E4" s="1234">
        <v>1970</v>
      </c>
      <c r="F4" s="1234">
        <v>1971</v>
      </c>
      <c r="G4" s="1234">
        <v>1972</v>
      </c>
      <c r="H4" s="1234">
        <v>1973</v>
      </c>
      <c r="I4" s="1234">
        <v>1974</v>
      </c>
      <c r="J4" s="1234">
        <v>1975</v>
      </c>
      <c r="K4" s="1234">
        <v>1976</v>
      </c>
      <c r="L4" s="1234">
        <v>1977</v>
      </c>
      <c r="M4" s="1234">
        <v>1978</v>
      </c>
      <c r="N4" s="1234">
        <v>1979</v>
      </c>
      <c r="O4" s="1234">
        <v>1980</v>
      </c>
      <c r="P4" s="1234">
        <v>1981</v>
      </c>
      <c r="Q4" s="1234">
        <v>1982</v>
      </c>
      <c r="R4" s="1234">
        <v>1983</v>
      </c>
      <c r="S4" s="1234">
        <v>1984</v>
      </c>
      <c r="T4" s="1234">
        <v>1985</v>
      </c>
      <c r="U4" s="1234">
        <v>1986</v>
      </c>
      <c r="V4" s="1234">
        <v>1987</v>
      </c>
      <c r="W4" s="1234">
        <v>1988</v>
      </c>
      <c r="X4" s="1234">
        <v>1989</v>
      </c>
      <c r="Y4" s="1234">
        <v>1990</v>
      </c>
      <c r="Z4" s="1234">
        <v>1991</v>
      </c>
      <c r="AA4" s="1234">
        <v>1992</v>
      </c>
      <c r="AB4" s="1234">
        <v>1993</v>
      </c>
      <c r="AC4" s="1234">
        <v>1994</v>
      </c>
      <c r="AD4" s="1234">
        <v>1995</v>
      </c>
      <c r="AE4" s="1234">
        <v>1996</v>
      </c>
      <c r="AF4" s="1234">
        <v>1997</v>
      </c>
      <c r="AG4" s="1234">
        <v>1998</v>
      </c>
      <c r="AH4" s="1234">
        <v>1999</v>
      </c>
      <c r="AI4" s="1234">
        <v>2000</v>
      </c>
      <c r="AJ4" s="1234">
        <v>2001</v>
      </c>
      <c r="AK4" s="1234">
        <v>2002</v>
      </c>
      <c r="AL4" s="1234">
        <v>2003</v>
      </c>
      <c r="AM4" s="1234">
        <v>2004</v>
      </c>
      <c r="AN4" s="1234">
        <v>2005</v>
      </c>
      <c r="AO4" s="1234">
        <v>2006</v>
      </c>
      <c r="AP4" s="1234">
        <v>2007</v>
      </c>
      <c r="AQ4" s="1234">
        <v>2008</v>
      </c>
      <c r="AR4" s="1234">
        <v>2009</v>
      </c>
      <c r="AS4" s="1234">
        <v>2010</v>
      </c>
      <c r="AT4" s="1234">
        <v>2011</v>
      </c>
      <c r="AU4" s="1234">
        <v>2012</v>
      </c>
      <c r="AV4" s="1234">
        <v>2013</v>
      </c>
      <c r="AW4" s="1234">
        <v>2014</v>
      </c>
      <c r="AX4" s="1234">
        <v>2015</v>
      </c>
      <c r="AY4" s="1234">
        <v>2016</v>
      </c>
      <c r="AZ4" s="1234">
        <v>2017</v>
      </c>
      <c r="BA4" s="1234">
        <v>2018</v>
      </c>
      <c r="BB4" s="1234">
        <v>2019</v>
      </c>
      <c r="BC4" s="1234">
        <v>2020</v>
      </c>
      <c r="BD4" s="1234">
        <v>2021</v>
      </c>
      <c r="BE4" s="1234">
        <v>2022</v>
      </c>
      <c r="BF4" s="1234">
        <v>2023</v>
      </c>
      <c r="BG4" s="1234">
        <v>2024</v>
      </c>
      <c r="BH4" s="1234">
        <v>2025</v>
      </c>
      <c r="BI4" s="1234">
        <v>2026</v>
      </c>
      <c r="BJ4" s="1234">
        <v>2027</v>
      </c>
      <c r="BK4" s="1234">
        <v>2028</v>
      </c>
      <c r="BL4" s="1234">
        <v>2029</v>
      </c>
      <c r="BM4" s="1234">
        <v>2030</v>
      </c>
      <c r="BN4" s="1234">
        <v>2031</v>
      </c>
      <c r="BO4" s="1234">
        <v>2032</v>
      </c>
      <c r="BP4" s="1234">
        <v>2033</v>
      </c>
      <c r="BQ4" s="1234">
        <v>2034</v>
      </c>
      <c r="BR4" s="1234">
        <v>2035</v>
      </c>
      <c r="BS4" s="1234">
        <v>2036</v>
      </c>
      <c r="BT4" s="1234">
        <v>2037</v>
      </c>
      <c r="BU4" s="1234">
        <v>2038</v>
      </c>
      <c r="BV4" s="1234">
        <v>2039</v>
      </c>
      <c r="BW4" s="1234">
        <v>2040</v>
      </c>
      <c r="BX4" s="1234">
        <v>2041</v>
      </c>
      <c r="BY4" s="1234">
        <v>2042</v>
      </c>
      <c r="BZ4" s="1234">
        <v>2043</v>
      </c>
      <c r="CA4" s="1234">
        <v>2044</v>
      </c>
      <c r="CB4" s="1234">
        <v>2045</v>
      </c>
      <c r="CC4" s="1234">
        <v>2046</v>
      </c>
      <c r="CD4" s="1234">
        <v>2047</v>
      </c>
      <c r="CE4" s="1234">
        <v>2048</v>
      </c>
      <c r="CF4" s="1234">
        <v>2049</v>
      </c>
      <c r="CG4" s="1234">
        <v>2050</v>
      </c>
      <c r="CH4" s="1234">
        <v>2051</v>
      </c>
      <c r="CI4" s="1234">
        <v>2052</v>
      </c>
      <c r="CJ4" s="1234">
        <v>2053</v>
      </c>
      <c r="CK4" s="1234">
        <v>2054</v>
      </c>
      <c r="CL4" s="1234">
        <v>2055</v>
      </c>
      <c r="CM4" s="1234">
        <v>2056</v>
      </c>
      <c r="CN4" s="1234">
        <v>2057</v>
      </c>
      <c r="CO4" s="1234">
        <v>2058</v>
      </c>
      <c r="CP4" s="1234">
        <v>2059</v>
      </c>
      <c r="CQ4" s="1234">
        <v>2060</v>
      </c>
      <c r="CR4" s="1234">
        <v>2061</v>
      </c>
      <c r="CS4" s="1234">
        <v>2062</v>
      </c>
      <c r="CT4" s="1234">
        <v>2063</v>
      </c>
      <c r="CU4" s="1234">
        <v>2064</v>
      </c>
      <c r="CV4" s="1234">
        <v>2065</v>
      </c>
      <c r="CW4" s="1234">
        <v>2066</v>
      </c>
      <c r="CX4" s="1234">
        <v>2067</v>
      </c>
      <c r="CY4" s="1234">
        <v>2068</v>
      </c>
      <c r="CZ4" s="1234">
        <v>2069</v>
      </c>
      <c r="DA4" s="1235">
        <v>2070</v>
      </c>
    </row>
    <row r="5" spans="1:108" s="1082" customFormat="1" ht="15" customHeight="1">
      <c r="B5" s="1813" t="s">
        <v>415</v>
      </c>
      <c r="C5" s="1236" t="s">
        <v>424</v>
      </c>
      <c r="D5" s="1237" t="s">
        <v>183</v>
      </c>
      <c r="E5" s="1253">
        <v>0.70516923995422809</v>
      </c>
      <c r="F5" s="1253"/>
      <c r="G5" s="1253"/>
      <c r="H5" s="1253"/>
      <c r="I5" s="1253"/>
      <c r="J5" s="1253">
        <v>0.76065453497360114</v>
      </c>
      <c r="K5" s="1253"/>
      <c r="L5" s="1253"/>
      <c r="M5" s="1253"/>
      <c r="N5" s="1253">
        <v>0.80036249451640462</v>
      </c>
      <c r="O5" s="1253"/>
      <c r="P5" s="1253"/>
      <c r="Q5" s="1253"/>
      <c r="R5" s="1253"/>
      <c r="S5" s="1253">
        <v>0.85056929192211816</v>
      </c>
      <c r="T5" s="1253"/>
      <c r="U5" s="1253"/>
      <c r="V5" s="1253"/>
      <c r="W5" s="1253"/>
      <c r="X5" s="1253"/>
      <c r="Y5" s="1253">
        <v>0.89143062712276877</v>
      </c>
      <c r="Z5" s="1253"/>
      <c r="AA5" s="1253"/>
      <c r="AB5" s="1253"/>
      <c r="AC5" s="1253"/>
      <c r="AD5" s="1036"/>
      <c r="AE5" s="1253">
        <v>0.97611423012221565</v>
      </c>
      <c r="AF5" s="1253">
        <v>1.0218524121701127</v>
      </c>
      <c r="AG5" s="1253">
        <v>1.0272277227722773</v>
      </c>
      <c r="AH5" s="1253">
        <v>1.0304249839021249</v>
      </c>
      <c r="AI5" s="1253">
        <v>1.0301365562706011</v>
      </c>
      <c r="AJ5" s="1253">
        <v>1.019009658132761</v>
      </c>
      <c r="AK5" s="1253">
        <v>1.0149659863945579</v>
      </c>
      <c r="AL5" s="1253">
        <v>1.0142835663809953</v>
      </c>
      <c r="AM5" s="1253">
        <v>1.0168092450847965</v>
      </c>
      <c r="AN5" s="1253">
        <v>1.0240320427236316</v>
      </c>
      <c r="AO5" s="1253">
        <v>1.0258055110074356</v>
      </c>
      <c r="AP5" s="1253">
        <v>1.0262932266361817</v>
      </c>
      <c r="AQ5" s="1253">
        <v>1.0197628458498025</v>
      </c>
      <c r="AR5" s="1253">
        <v>1.0204367301231803</v>
      </c>
      <c r="AS5" s="1253">
        <v>1.020940946530783</v>
      </c>
      <c r="AT5" s="1253">
        <v>1.0253182263253602</v>
      </c>
      <c r="AU5" s="1253">
        <v>1.0521335590606786</v>
      </c>
      <c r="AV5" s="1253">
        <v>1.0592047751447018</v>
      </c>
      <c r="AW5" s="1253">
        <v>1.0613718090380553</v>
      </c>
      <c r="AX5" s="1253">
        <v>1.0564160864004546</v>
      </c>
      <c r="AY5" s="1253">
        <v>1.0560866794136392</v>
      </c>
      <c r="AZ5" s="1253"/>
      <c r="BA5" s="1253"/>
      <c r="BB5" s="1253"/>
      <c r="BC5" s="1253"/>
      <c r="BD5" s="1253"/>
      <c r="BE5" s="1253"/>
      <c r="BF5" s="1253"/>
      <c r="BG5" s="1253"/>
      <c r="BH5" s="1253"/>
      <c r="BI5" s="1253"/>
      <c r="BJ5" s="1253"/>
      <c r="BK5" s="1253"/>
      <c r="BL5" s="1253"/>
      <c r="BM5" s="1253"/>
      <c r="BN5" s="1253"/>
      <c r="BO5" s="1253"/>
      <c r="BP5" s="1253"/>
      <c r="BQ5" s="1253"/>
      <c r="BR5" s="1253"/>
      <c r="BS5" s="1253"/>
      <c r="BT5" s="1253"/>
      <c r="BU5" s="1253"/>
      <c r="BV5" s="1253"/>
      <c r="BW5" s="1253"/>
      <c r="BX5" s="1253"/>
      <c r="BY5" s="1253"/>
      <c r="BZ5" s="1253"/>
      <c r="CA5" s="1253"/>
      <c r="CB5" s="1253"/>
      <c r="CC5" s="1253"/>
      <c r="CD5" s="1253"/>
      <c r="CE5" s="1253"/>
      <c r="CF5" s="1253"/>
      <c r="CG5" s="1253"/>
      <c r="CH5" s="1253"/>
      <c r="CI5" s="1253"/>
      <c r="CJ5" s="1253"/>
      <c r="CK5" s="1253"/>
      <c r="CL5" s="1253"/>
      <c r="CM5" s="1253"/>
      <c r="CN5" s="1253"/>
      <c r="CO5" s="1253"/>
      <c r="CP5" s="1253"/>
      <c r="CQ5" s="1253"/>
      <c r="CR5" s="1253"/>
      <c r="CS5" s="1253"/>
      <c r="CT5" s="1253"/>
      <c r="CU5" s="1253"/>
      <c r="CV5" s="1253"/>
      <c r="CW5" s="1253"/>
      <c r="CX5" s="1253"/>
      <c r="CY5" s="1253"/>
      <c r="CZ5" s="1253"/>
      <c r="DA5" s="1254"/>
      <c r="DD5" s="1083"/>
    </row>
    <row r="6" spans="1:108" s="1082" customFormat="1">
      <c r="B6" s="1814"/>
      <c r="C6" s="1240">
        <v>1.7999999999999999E-2</v>
      </c>
      <c r="D6" s="1241">
        <v>1.7999999999999999E-2</v>
      </c>
      <c r="E6" s="1255"/>
      <c r="F6" s="1255"/>
      <c r="G6" s="1255"/>
      <c r="H6" s="1255"/>
      <c r="I6" s="1255"/>
      <c r="J6" s="1255"/>
      <c r="K6" s="1255"/>
      <c r="L6" s="1255"/>
      <c r="M6" s="1255"/>
      <c r="N6" s="1255"/>
      <c r="O6" s="1255"/>
      <c r="P6" s="1255"/>
      <c r="Q6" s="1255"/>
      <c r="R6" s="1255"/>
      <c r="S6" s="1255"/>
      <c r="T6" s="1255"/>
      <c r="U6" s="1255"/>
      <c r="V6" s="1255"/>
      <c r="W6" s="1255"/>
      <c r="X6" s="1255"/>
      <c r="Y6" s="1255"/>
      <c r="Z6" s="1255"/>
      <c r="AA6" s="1255"/>
      <c r="AB6" s="1255"/>
      <c r="AC6" s="1255"/>
      <c r="AD6" s="1255"/>
      <c r="AE6" s="1255"/>
      <c r="AF6" s="1255"/>
      <c r="AG6" s="1255"/>
      <c r="AH6" s="1255"/>
      <c r="AI6" s="1255"/>
      <c r="AJ6" s="1255"/>
      <c r="AK6" s="1255"/>
      <c r="AL6" s="1255"/>
      <c r="AM6" s="1255"/>
      <c r="AN6" s="1255"/>
      <c r="AO6" s="1255"/>
      <c r="AP6" s="1255"/>
      <c r="AQ6" s="1255"/>
      <c r="AR6" s="1255"/>
      <c r="AS6" s="1255"/>
      <c r="AT6" s="1255"/>
      <c r="AU6" s="1255"/>
      <c r="AV6" s="1255"/>
      <c r="AW6" s="1255"/>
      <c r="AX6" s="1255"/>
      <c r="AY6" s="1255">
        <v>1.056</v>
      </c>
      <c r="AZ6" s="1255">
        <v>1.0615805869740682</v>
      </c>
      <c r="BA6" s="1255">
        <v>1.0499182774590512</v>
      </c>
      <c r="BB6" s="1255">
        <v>1.0470699385513702</v>
      </c>
      <c r="BC6" s="1255">
        <v>1.0489495673504663</v>
      </c>
      <c r="BD6" s="1255">
        <v>1.0444978613346496</v>
      </c>
      <c r="BE6" s="1255">
        <v>1.0403022387347998</v>
      </c>
      <c r="BF6" s="1255">
        <v>1.0364778070581602</v>
      </c>
      <c r="BG6" s="1255">
        <v>1.0301235120414267</v>
      </c>
      <c r="BH6" s="1255">
        <v>1.023205651892521</v>
      </c>
      <c r="BI6" s="1255">
        <v>1.0146490299603512</v>
      </c>
      <c r="BJ6" s="1255">
        <v>1.0072568003694489</v>
      </c>
      <c r="BK6" s="1255">
        <v>0.99964984591505446</v>
      </c>
      <c r="BL6" s="1255">
        <v>0.99539571726009179</v>
      </c>
      <c r="BM6" s="1255">
        <v>0.98978002888104588</v>
      </c>
      <c r="BN6" s="1255">
        <v>0.98216642386427544</v>
      </c>
      <c r="BO6" s="1255">
        <v>0.97328437820915148</v>
      </c>
      <c r="BP6" s="1255">
        <v>0.96773722347289726</v>
      </c>
      <c r="BQ6" s="1255">
        <v>0.9594506560927728</v>
      </c>
      <c r="BR6" s="1255">
        <v>0.95121994579566105</v>
      </c>
      <c r="BS6" s="1255">
        <v>0.94318729793296452</v>
      </c>
      <c r="BT6" s="1255">
        <v>0.9349734927384169</v>
      </c>
      <c r="BU6" s="1255">
        <v>0.92736048568899665</v>
      </c>
      <c r="BV6" s="1255">
        <v>0.9200827096203773</v>
      </c>
      <c r="BW6" s="1255">
        <v>0.91371516655330021</v>
      </c>
      <c r="BX6" s="1255">
        <v>0.90706382691344078</v>
      </c>
      <c r="BY6" s="1255">
        <v>0.9002733084733473</v>
      </c>
      <c r="BZ6" s="1255">
        <v>0.89352566959671753</v>
      </c>
      <c r="CA6" s="1255">
        <v>0.88818750545158209</v>
      </c>
      <c r="CB6" s="1255">
        <v>0.88342674221228856</v>
      </c>
      <c r="CC6" s="1255">
        <v>0.87900411864724903</v>
      </c>
      <c r="CD6" s="1255">
        <v>0.87348252500028778</v>
      </c>
      <c r="CE6" s="1255">
        <v>0.86791249378868285</v>
      </c>
      <c r="CF6" s="1255">
        <v>0.86174800255989703</v>
      </c>
      <c r="CG6" s="1255">
        <v>0.85589270376356452</v>
      </c>
      <c r="CH6" s="1255">
        <v>0.84991800578795484</v>
      </c>
      <c r="CI6" s="1255">
        <v>0.84480728235951108</v>
      </c>
      <c r="CJ6" s="1255">
        <v>0.84072211994853863</v>
      </c>
      <c r="CK6" s="1255">
        <v>0.83672282729435177</v>
      </c>
      <c r="CL6" s="1255">
        <v>0.83223089888617974</v>
      </c>
      <c r="CM6" s="1255">
        <v>0.82684416392363602</v>
      </c>
      <c r="CN6" s="1255">
        <v>0.82299984993758957</v>
      </c>
      <c r="CO6" s="1255">
        <v>0.82012096975889914</v>
      </c>
      <c r="CP6" s="1255">
        <v>0.81801937998177598</v>
      </c>
      <c r="CQ6" s="1255">
        <v>0.81530636664233969</v>
      </c>
      <c r="CR6" s="1255">
        <v>0.81232825188078905</v>
      </c>
      <c r="CS6" s="1255">
        <v>0.80929633435431991</v>
      </c>
      <c r="CT6" s="1255">
        <v>0.80604155212221296</v>
      </c>
      <c r="CU6" s="1255">
        <v>0.80228166105457976</v>
      </c>
      <c r="CV6" s="1255">
        <v>0.79837603126598378</v>
      </c>
      <c r="CW6" s="1255">
        <v>0.79436641663734164</v>
      </c>
      <c r="CX6" s="1255">
        <v>0.79111046780721683</v>
      </c>
      <c r="CY6" s="1255">
        <v>0.78843878696637049</v>
      </c>
      <c r="CZ6" s="1255">
        <v>0.7865587368287843</v>
      </c>
      <c r="DA6" s="1256">
        <v>0.78323336492939377</v>
      </c>
      <c r="DD6" s="1083"/>
    </row>
    <row r="7" spans="1:108" s="1082" customFormat="1">
      <c r="B7" s="1814"/>
      <c r="C7" s="1240">
        <v>1.4999999999999999E-2</v>
      </c>
      <c r="D7" s="1241">
        <v>1.4999999999999999E-2</v>
      </c>
      <c r="E7" s="1255"/>
      <c r="F7" s="1255"/>
      <c r="G7" s="1255"/>
      <c r="H7" s="1255"/>
      <c r="I7" s="1255"/>
      <c r="J7" s="1255"/>
      <c r="K7" s="1255"/>
      <c r="L7" s="1255"/>
      <c r="M7" s="1255"/>
      <c r="N7" s="1255"/>
      <c r="O7" s="1255"/>
      <c r="P7" s="1255"/>
      <c r="Q7" s="1255"/>
      <c r="R7" s="1255"/>
      <c r="S7" s="1255"/>
      <c r="T7" s="1255"/>
      <c r="U7" s="1255"/>
      <c r="V7" s="1255"/>
      <c r="W7" s="1255"/>
      <c r="X7" s="1255"/>
      <c r="Y7" s="1255"/>
      <c r="Z7" s="1255"/>
      <c r="AA7" s="1255"/>
      <c r="AB7" s="1255"/>
      <c r="AC7" s="1255"/>
      <c r="AD7" s="1255"/>
      <c r="AE7" s="1255"/>
      <c r="AF7" s="1255"/>
      <c r="AG7" s="1255"/>
      <c r="AH7" s="1255"/>
      <c r="AI7" s="1255"/>
      <c r="AJ7" s="1255"/>
      <c r="AK7" s="1255"/>
      <c r="AL7" s="1255"/>
      <c r="AM7" s="1255"/>
      <c r="AN7" s="1255"/>
      <c r="AO7" s="1255"/>
      <c r="AP7" s="1255"/>
      <c r="AQ7" s="1255"/>
      <c r="AR7" s="1255"/>
      <c r="AS7" s="1255"/>
      <c r="AT7" s="1255"/>
      <c r="AU7" s="1255"/>
      <c r="AV7" s="1255"/>
      <c r="AW7" s="1255"/>
      <c r="AX7" s="1255"/>
      <c r="AY7" s="1255">
        <v>1.056</v>
      </c>
      <c r="AZ7" s="1255">
        <v>1.0615805869740682</v>
      </c>
      <c r="BA7" s="1255">
        <v>1.0499182774590512</v>
      </c>
      <c r="BB7" s="1255">
        <v>1.0470699385513702</v>
      </c>
      <c r="BC7" s="1255">
        <v>1.0489495673504663</v>
      </c>
      <c r="BD7" s="1255">
        <v>1.0444978613346496</v>
      </c>
      <c r="BE7" s="1255">
        <v>1.040302273081416</v>
      </c>
      <c r="BF7" s="1255">
        <v>1.0366849718932745</v>
      </c>
      <c r="BG7" s="1255">
        <v>1.0287820654468964</v>
      </c>
      <c r="BH7" s="1255">
        <v>1.0217174479028881</v>
      </c>
      <c r="BI7" s="1255">
        <v>1.0141483246562679</v>
      </c>
      <c r="BJ7" s="1255">
        <v>1.0089836266647212</v>
      </c>
      <c r="BK7" s="1255">
        <v>1.002283023399247</v>
      </c>
      <c r="BL7" s="1255">
        <v>0.99747900549381852</v>
      </c>
      <c r="BM7" s="1255">
        <v>0.99112418320782458</v>
      </c>
      <c r="BN7" s="1255">
        <v>0.98299342944025558</v>
      </c>
      <c r="BO7" s="1255">
        <v>0.97571059288037221</v>
      </c>
      <c r="BP7" s="1255">
        <v>0.97229191744677645</v>
      </c>
      <c r="BQ7" s="1255">
        <v>0.9658544158721819</v>
      </c>
      <c r="BR7" s="1255">
        <v>0.95925434352166139</v>
      </c>
      <c r="BS7" s="1255">
        <v>0.95243295651097648</v>
      </c>
      <c r="BT7" s="1255">
        <v>0.94532164402173502</v>
      </c>
      <c r="BU7" s="1255">
        <v>0.93824496493549692</v>
      </c>
      <c r="BV7" s="1255">
        <v>0.93141146586436008</v>
      </c>
      <c r="BW7" s="1255">
        <v>0.92500627469260632</v>
      </c>
      <c r="BX7" s="1255">
        <v>0.91883369856901176</v>
      </c>
      <c r="BY7" s="1255">
        <v>0.91296476094130463</v>
      </c>
      <c r="BZ7" s="1255">
        <v>0.90823138888052046</v>
      </c>
      <c r="CA7" s="1255">
        <v>0.90486416518471691</v>
      </c>
      <c r="CB7" s="1255">
        <v>0.90157402836040712</v>
      </c>
      <c r="CC7" s="1255">
        <v>0.89768473409844951</v>
      </c>
      <c r="CD7" s="1255">
        <v>0.89271763515418867</v>
      </c>
      <c r="CE7" s="1255">
        <v>0.88790074229461513</v>
      </c>
      <c r="CF7" s="1255">
        <v>0.8824487093105563</v>
      </c>
      <c r="CG7" s="1255">
        <v>0.87715803335960663</v>
      </c>
      <c r="CH7" s="1255">
        <v>0.87159227371892423</v>
      </c>
      <c r="CI7" s="1255">
        <v>0.86673299940558646</v>
      </c>
      <c r="CJ7" s="1255">
        <v>0.86238382787260359</v>
      </c>
      <c r="CK7" s="1255">
        <v>0.85861009140711575</v>
      </c>
      <c r="CL7" s="1255">
        <v>0.8550650267200558</v>
      </c>
      <c r="CM7" s="1255">
        <v>0.85104788165133749</v>
      </c>
      <c r="CN7" s="1255">
        <v>0.84715114819732229</v>
      </c>
      <c r="CO7" s="1255">
        <v>0.84322452968271078</v>
      </c>
      <c r="CP7" s="1255">
        <v>0.83980767222666641</v>
      </c>
      <c r="CQ7" s="1255">
        <v>0.83712985557324116</v>
      </c>
      <c r="CR7" s="1255">
        <v>0.83478929433483184</v>
      </c>
      <c r="CS7" s="1255">
        <v>0.83265100027858552</v>
      </c>
      <c r="CT7" s="1255">
        <v>0.82990808960545659</v>
      </c>
      <c r="CU7" s="1255">
        <v>0.82709480588512951</v>
      </c>
      <c r="CV7" s="1255">
        <v>0.82485064575101585</v>
      </c>
      <c r="CW7" s="1255">
        <v>0.8228228058659246</v>
      </c>
      <c r="CX7" s="1255">
        <v>0.821154138428009</v>
      </c>
      <c r="CY7" s="1255">
        <v>0.81922301309810586</v>
      </c>
      <c r="CZ7" s="1255">
        <v>0.81757867825864938</v>
      </c>
      <c r="DA7" s="1256">
        <v>0.81415482567097175</v>
      </c>
      <c r="DD7" s="1083"/>
    </row>
    <row r="8" spans="1:108" s="1082" customFormat="1">
      <c r="B8" s="1814"/>
      <c r="C8" s="1240">
        <v>1.2999999999999999E-2</v>
      </c>
      <c r="D8" s="1241">
        <v>1.2999999999999999E-2</v>
      </c>
      <c r="E8" s="1255"/>
      <c r="F8" s="1255"/>
      <c r="G8" s="1255"/>
      <c r="H8" s="1255"/>
      <c r="I8" s="1255"/>
      <c r="J8" s="1255"/>
      <c r="K8" s="1255"/>
      <c r="L8" s="1255"/>
      <c r="M8" s="1255"/>
      <c r="N8" s="1255"/>
      <c r="O8" s="1255"/>
      <c r="P8" s="1255"/>
      <c r="Q8" s="1255"/>
      <c r="R8" s="1255"/>
      <c r="S8" s="1255"/>
      <c r="T8" s="1255"/>
      <c r="U8" s="1255"/>
      <c r="V8" s="1255"/>
      <c r="W8" s="1255"/>
      <c r="X8" s="1255"/>
      <c r="Y8" s="1255"/>
      <c r="Z8" s="1255"/>
      <c r="AA8" s="1255"/>
      <c r="AB8" s="1255"/>
      <c r="AC8" s="1255"/>
      <c r="AD8" s="1255"/>
      <c r="AE8" s="1255"/>
      <c r="AF8" s="1255"/>
      <c r="AG8" s="1255"/>
      <c r="AH8" s="1255"/>
      <c r="AI8" s="1255"/>
      <c r="AJ8" s="1255"/>
      <c r="AK8" s="1255"/>
      <c r="AL8" s="1255"/>
      <c r="AM8" s="1255"/>
      <c r="AN8" s="1255"/>
      <c r="AO8" s="1255"/>
      <c r="AP8" s="1255"/>
      <c r="AQ8" s="1255"/>
      <c r="AR8" s="1255"/>
      <c r="AS8" s="1255"/>
      <c r="AT8" s="1255"/>
      <c r="AU8" s="1255"/>
      <c r="AV8" s="1255"/>
      <c r="AW8" s="1255"/>
      <c r="AX8" s="1255"/>
      <c r="AY8" s="1255">
        <v>1.056</v>
      </c>
      <c r="AZ8" s="1255">
        <v>1.0615805869740682</v>
      </c>
      <c r="BA8" s="1255">
        <v>1.0499182774590512</v>
      </c>
      <c r="BB8" s="1255">
        <v>1.0470699385513702</v>
      </c>
      <c r="BC8" s="1255">
        <v>1.0489495673504663</v>
      </c>
      <c r="BD8" s="1255">
        <v>1.0445002030176946</v>
      </c>
      <c r="BE8" s="1255">
        <v>1.0403022387347995</v>
      </c>
      <c r="BF8" s="1255">
        <v>1.0368359407069396</v>
      </c>
      <c r="BG8" s="1255">
        <v>1.0298136507405737</v>
      </c>
      <c r="BH8" s="1255">
        <v>1.0237389637180176</v>
      </c>
      <c r="BI8" s="1255">
        <v>1.0178965965381683</v>
      </c>
      <c r="BJ8" s="1255">
        <v>1.012962692309344</v>
      </c>
      <c r="BK8" s="1255">
        <v>1.0066476097347414</v>
      </c>
      <c r="BL8" s="1255">
        <v>1.0013403778861383</v>
      </c>
      <c r="BM8" s="1255">
        <v>0.99469361717949711</v>
      </c>
      <c r="BN8" s="1255">
        <v>0.98801430807825141</v>
      </c>
      <c r="BO8" s="1255">
        <v>0.98157741445043145</v>
      </c>
      <c r="BP8" s="1255">
        <v>0.97862221459094856</v>
      </c>
      <c r="BQ8" s="1255">
        <v>0.97246548259175614</v>
      </c>
      <c r="BR8" s="1255">
        <v>0.96701077122474466</v>
      </c>
      <c r="BS8" s="1255">
        <v>0.96194086801930156</v>
      </c>
      <c r="BT8" s="1255">
        <v>0.95696136362124784</v>
      </c>
      <c r="BU8" s="1255">
        <v>0.95179272809837345</v>
      </c>
      <c r="BV8" s="1255">
        <v>0.94692882843266191</v>
      </c>
      <c r="BW8" s="1255">
        <v>0.94175619777512176</v>
      </c>
      <c r="BX8" s="1255">
        <v>0.936041315593093</v>
      </c>
      <c r="BY8" s="1255">
        <v>0.92980125379399237</v>
      </c>
      <c r="BZ8" s="1255">
        <v>0.92461414926664709</v>
      </c>
      <c r="CA8" s="1255">
        <v>0.92097997798167108</v>
      </c>
      <c r="CB8" s="1255">
        <v>0.91773793025450034</v>
      </c>
      <c r="CC8" s="1255">
        <v>0.91360898212437702</v>
      </c>
      <c r="CD8" s="1255">
        <v>0.9084612091703691</v>
      </c>
      <c r="CE8" s="1255">
        <v>0.90322746622253158</v>
      </c>
      <c r="CF8" s="1255">
        <v>0.89832658275435262</v>
      </c>
      <c r="CG8" s="1255">
        <v>0.89392584331829605</v>
      </c>
      <c r="CH8" s="1255">
        <v>0.89015496505235925</v>
      </c>
      <c r="CI8" s="1255">
        <v>0.88707471625640633</v>
      </c>
      <c r="CJ8" s="1255">
        <v>0.88443114152001234</v>
      </c>
      <c r="CK8" s="1255">
        <v>0.88138564994060786</v>
      </c>
      <c r="CL8" s="1255">
        <v>0.87778815826254952</v>
      </c>
      <c r="CM8" s="1255">
        <v>0.87355357259564104</v>
      </c>
      <c r="CN8" s="1255">
        <v>0.87013019503878131</v>
      </c>
      <c r="CO8" s="1255">
        <v>0.86679196983175932</v>
      </c>
      <c r="CP8" s="1255">
        <v>0.8637631702020786</v>
      </c>
      <c r="CQ8" s="1255">
        <v>0.86095102627615627</v>
      </c>
      <c r="CR8" s="1255">
        <v>0.85895966087206188</v>
      </c>
      <c r="CS8" s="1255">
        <v>0.8574904504499421</v>
      </c>
      <c r="CT8" s="1255">
        <v>0.85551257451148166</v>
      </c>
      <c r="CU8" s="1255">
        <v>0.8528307818204065</v>
      </c>
      <c r="CV8" s="1255">
        <v>0.85022521420542396</v>
      </c>
      <c r="CW8" s="1255">
        <v>0.84768835195673853</v>
      </c>
      <c r="CX8" s="1255">
        <v>0.84577812266839059</v>
      </c>
      <c r="CY8" s="1255">
        <v>0.84397857075119631</v>
      </c>
      <c r="CZ8" s="1255">
        <v>0.84271560638824417</v>
      </c>
      <c r="DA8" s="1256">
        <v>0.83975471018132886</v>
      </c>
      <c r="DD8" s="1083"/>
    </row>
    <row r="9" spans="1:108" s="1082" customFormat="1" ht="15.75" thickBot="1">
      <c r="B9" s="1815"/>
      <c r="C9" s="1245">
        <v>0.01</v>
      </c>
      <c r="D9" s="1246">
        <v>0.01</v>
      </c>
      <c r="E9" s="1257"/>
      <c r="F9" s="1257"/>
      <c r="G9" s="1257"/>
      <c r="H9" s="1257"/>
      <c r="I9" s="1257"/>
      <c r="J9" s="1257"/>
      <c r="K9" s="1257"/>
      <c r="L9" s="1257"/>
      <c r="M9" s="1257"/>
      <c r="N9" s="1257"/>
      <c r="O9" s="1257"/>
      <c r="P9" s="1257"/>
      <c r="Q9" s="1257"/>
      <c r="R9" s="1257"/>
      <c r="S9" s="1257"/>
      <c r="T9" s="1257"/>
      <c r="U9" s="1257"/>
      <c r="V9" s="1257"/>
      <c r="W9" s="1257"/>
      <c r="X9" s="1257"/>
      <c r="Y9" s="1257"/>
      <c r="Z9" s="1257"/>
      <c r="AA9" s="1257"/>
      <c r="AB9" s="1257"/>
      <c r="AC9" s="1257"/>
      <c r="AD9" s="1257"/>
      <c r="AE9" s="1257"/>
      <c r="AF9" s="1257"/>
      <c r="AG9" s="1257"/>
      <c r="AH9" s="1257"/>
      <c r="AI9" s="1257"/>
      <c r="AJ9" s="1257"/>
      <c r="AK9" s="1257"/>
      <c r="AL9" s="1257"/>
      <c r="AM9" s="1257"/>
      <c r="AN9" s="1257"/>
      <c r="AO9" s="1257"/>
      <c r="AP9" s="1257"/>
      <c r="AQ9" s="1257"/>
      <c r="AR9" s="1257"/>
      <c r="AS9" s="1257"/>
      <c r="AT9" s="1257"/>
      <c r="AU9" s="1257"/>
      <c r="AV9" s="1257"/>
      <c r="AW9" s="1257"/>
      <c r="AX9" s="1257"/>
      <c r="AY9" s="1257">
        <v>1.056</v>
      </c>
      <c r="AZ9" s="1257">
        <v>1.0615805869740682</v>
      </c>
      <c r="BA9" s="1257">
        <v>1.0499182774590512</v>
      </c>
      <c r="BB9" s="1257">
        <v>1.0470699385513702</v>
      </c>
      <c r="BC9" s="1257">
        <v>1.0489495673504663</v>
      </c>
      <c r="BD9" s="1257">
        <v>1.0444978613346496</v>
      </c>
      <c r="BE9" s="1257">
        <v>1.040302273081416</v>
      </c>
      <c r="BF9" s="1257">
        <v>1.0370596690898974</v>
      </c>
      <c r="BG9" s="1257">
        <v>1.02939012816103</v>
      </c>
      <c r="BH9" s="1257">
        <v>1.0237147685871988</v>
      </c>
      <c r="BI9" s="1257">
        <v>1.0173555543521655</v>
      </c>
      <c r="BJ9" s="1257">
        <v>1.0122116030662138</v>
      </c>
      <c r="BK9" s="1257">
        <v>1.0059444086192251</v>
      </c>
      <c r="BL9" s="1257">
        <v>1.0018540403430909</v>
      </c>
      <c r="BM9" s="1257">
        <v>0.99711509750816296</v>
      </c>
      <c r="BN9" s="1257">
        <v>0.99146562241124758</v>
      </c>
      <c r="BO9" s="1257">
        <v>0.98629370437719777</v>
      </c>
      <c r="BP9" s="1257">
        <v>0.98424259667371261</v>
      </c>
      <c r="BQ9" s="1257">
        <v>0.97991216118739022</v>
      </c>
      <c r="BR9" s="1257">
        <v>0.9763051720853001</v>
      </c>
      <c r="BS9" s="1257">
        <v>0.97313783178347013</v>
      </c>
      <c r="BT9" s="1257">
        <v>0.97010026876250277</v>
      </c>
      <c r="BU9" s="1257">
        <v>0.96623485755877103</v>
      </c>
      <c r="BV9" s="1257">
        <v>0.96163130865878621</v>
      </c>
      <c r="BW9" s="1257">
        <v>0.95652131151288955</v>
      </c>
      <c r="BX9" s="1257">
        <v>0.95139513033656409</v>
      </c>
      <c r="BY9" s="1257">
        <v>0.94695621933180296</v>
      </c>
      <c r="BZ9" s="1257">
        <v>0.9439844561154821</v>
      </c>
      <c r="CA9" s="1257">
        <v>0.94234654552459673</v>
      </c>
      <c r="CB9" s="1257">
        <v>0.94022443170158176</v>
      </c>
      <c r="CC9" s="1257">
        <v>0.93665043785825797</v>
      </c>
      <c r="CD9" s="1257">
        <v>0.93193653374903107</v>
      </c>
      <c r="CE9" s="1257">
        <v>0.92796917949054658</v>
      </c>
      <c r="CF9" s="1257">
        <v>0.92467478973952499</v>
      </c>
      <c r="CG9" s="1257">
        <v>0.92208480220341393</v>
      </c>
      <c r="CH9" s="1257">
        <v>0.91888849435730913</v>
      </c>
      <c r="CI9" s="1257">
        <v>0.91565778782393359</v>
      </c>
      <c r="CJ9" s="1257">
        <v>0.91221263206627246</v>
      </c>
      <c r="CK9" s="1257">
        <v>0.90900433610039355</v>
      </c>
      <c r="CL9" s="1257">
        <v>0.90564188699458492</v>
      </c>
      <c r="CM9" s="1257">
        <v>0.90176819501225436</v>
      </c>
      <c r="CN9" s="1257">
        <v>0.89863534041165749</v>
      </c>
      <c r="CO9" s="1257">
        <v>0.89593765523422542</v>
      </c>
      <c r="CP9" s="1257">
        <v>0.89407090349343854</v>
      </c>
      <c r="CQ9" s="1257">
        <v>0.89226566221222514</v>
      </c>
      <c r="CR9" s="1257">
        <v>0.89077908593745592</v>
      </c>
      <c r="CS9" s="1257">
        <v>0.88943055883768884</v>
      </c>
      <c r="CT9" s="1257">
        <v>0.88743201778058911</v>
      </c>
      <c r="CU9" s="1257">
        <v>0.8847622932873126</v>
      </c>
      <c r="CV9" s="1257">
        <v>0.88220579663992316</v>
      </c>
      <c r="CW9" s="1257">
        <v>0.88015973272516257</v>
      </c>
      <c r="CX9" s="1257">
        <v>0.87855629472786323</v>
      </c>
      <c r="CY9" s="1257">
        <v>0.87693530837745437</v>
      </c>
      <c r="CZ9" s="1257">
        <v>0.87548661678356965</v>
      </c>
      <c r="DA9" s="1258">
        <v>0.87167309063823795</v>
      </c>
      <c r="DD9" s="1083"/>
    </row>
    <row r="10" spans="1:108">
      <c r="AO10" s="1259"/>
      <c r="AP10" s="1259"/>
      <c r="AQ10" s="1259"/>
      <c r="AR10" s="1259"/>
      <c r="AS10" s="1259"/>
      <c r="AT10" s="1259"/>
      <c r="AU10" s="1259"/>
      <c r="AV10" s="1259"/>
      <c r="AW10" s="1259"/>
      <c r="AX10" s="1259"/>
      <c r="AY10" s="1259"/>
      <c r="AZ10" s="1259"/>
      <c r="BA10" s="1259"/>
      <c r="BB10" s="1259"/>
      <c r="BC10" s="1259"/>
      <c r="BD10" s="1259"/>
      <c r="BE10" s="1259"/>
    </row>
    <row r="11" spans="1:108" ht="30.75" customHeight="1">
      <c r="E11" s="1262"/>
      <c r="F11" s="1812" t="s">
        <v>421</v>
      </c>
      <c r="G11" s="1812"/>
      <c r="H11" s="1812"/>
      <c r="I11" s="1812"/>
      <c r="J11" s="1262"/>
      <c r="AL11" s="1252"/>
      <c r="AM11" s="1252"/>
      <c r="AN11" s="1261"/>
      <c r="AO11" s="1261"/>
      <c r="AP11" s="1261"/>
      <c r="AQ11" s="1261"/>
      <c r="AR11" s="1261"/>
      <c r="AS11" s="1261"/>
      <c r="AT11" s="1261"/>
      <c r="AU11" s="1261"/>
      <c r="AV11" s="1261"/>
      <c r="AW11" s="1261"/>
      <c r="AX11" s="1261"/>
      <c r="AY11" s="1261"/>
      <c r="AZ11" s="1261"/>
      <c r="BA11" s="1261"/>
      <c r="BB11" s="1261"/>
      <c r="BC11" s="1261"/>
      <c r="BD11" s="1261"/>
      <c r="BE11" s="1261"/>
      <c r="BF11" s="1261"/>
      <c r="BG11" s="1261"/>
      <c r="BH11" s="1261"/>
      <c r="BI11" s="1261"/>
      <c r="BJ11" s="1261"/>
      <c r="BK11" s="1261"/>
      <c r="BL11" s="1261"/>
      <c r="BM11" s="1261"/>
      <c r="BN11" s="1261"/>
      <c r="BO11" s="1261"/>
      <c r="BP11" s="1261"/>
      <c r="BQ11" s="1261"/>
      <c r="BR11" s="1261"/>
      <c r="BS11" s="1261"/>
      <c r="BT11" s="1261"/>
      <c r="BU11" s="1261"/>
      <c r="BV11" s="1261"/>
      <c r="BW11" s="1261"/>
      <c r="BX11" s="1261"/>
      <c r="BY11" s="1261"/>
      <c r="BZ11" s="1261"/>
      <c r="CA11" s="1261"/>
      <c r="CB11" s="1261"/>
      <c r="CC11" s="1261"/>
      <c r="CD11" s="1261"/>
      <c r="CE11" s="1261"/>
      <c r="CF11" s="1261"/>
      <c r="CG11" s="1261"/>
      <c r="CH11" s="1261"/>
      <c r="CI11" s="1261"/>
      <c r="CJ11" s="1261"/>
      <c r="CK11" s="1261"/>
      <c r="CL11" s="1261"/>
      <c r="CM11" s="1261"/>
      <c r="CN11" s="1261"/>
      <c r="CO11" s="1261"/>
      <c r="CP11" s="1261"/>
      <c r="CQ11" s="1261"/>
      <c r="CR11" s="1261"/>
      <c r="CS11" s="1261"/>
      <c r="CT11" s="1261"/>
      <c r="CU11" s="1261"/>
      <c r="CV11" s="1261"/>
      <c r="CW11" s="1261"/>
      <c r="CX11" s="1039"/>
      <c r="CY11" s="1039"/>
      <c r="CZ11" s="1039"/>
    </row>
    <row r="12" spans="1:108">
      <c r="AL12" s="1252"/>
      <c r="AM12" s="1252"/>
      <c r="AN12" s="1261"/>
      <c r="AO12" s="1261"/>
      <c r="AP12" s="1261"/>
      <c r="AQ12" s="1261"/>
      <c r="AR12" s="1261"/>
      <c r="AS12" s="1261"/>
      <c r="AT12" s="1261"/>
      <c r="AU12" s="1261"/>
      <c r="AV12" s="1261"/>
      <c r="AW12" s="1261"/>
      <c r="AX12" s="1261"/>
      <c r="AY12" s="1261"/>
      <c r="AZ12" s="1261"/>
      <c r="BA12" s="1261"/>
      <c r="BB12" s="1261"/>
      <c r="BC12" s="1261"/>
      <c r="BD12" s="1261"/>
      <c r="BE12" s="1261"/>
      <c r="BF12" s="1261"/>
      <c r="BG12" s="1261"/>
      <c r="BH12" s="1261"/>
      <c r="BI12" s="1261"/>
      <c r="BJ12" s="1261"/>
      <c r="BK12" s="1261"/>
      <c r="BL12" s="1261"/>
      <c r="BM12" s="1261"/>
      <c r="BN12" s="1261"/>
      <c r="BO12" s="1261"/>
      <c r="BP12" s="1261"/>
      <c r="BQ12" s="1261"/>
      <c r="BR12" s="1261"/>
      <c r="BS12" s="1261"/>
      <c r="BT12" s="1261"/>
      <c r="BU12" s="1261"/>
      <c r="BV12" s="1261"/>
      <c r="BW12" s="1261"/>
      <c r="BX12" s="1261"/>
      <c r="BY12" s="1261"/>
      <c r="BZ12" s="1261"/>
      <c r="CA12" s="1261"/>
      <c r="CB12" s="1261"/>
      <c r="CC12" s="1261"/>
      <c r="CD12" s="1261"/>
      <c r="CE12" s="1261"/>
      <c r="CF12" s="1261"/>
      <c r="CG12" s="1261"/>
      <c r="CH12" s="1261"/>
      <c r="CI12" s="1261"/>
      <c r="CJ12" s="1261"/>
      <c r="CK12" s="1261"/>
      <c r="CL12" s="1261"/>
      <c r="CM12" s="1261"/>
      <c r="CN12" s="1261"/>
      <c r="CO12" s="1261"/>
      <c r="CP12" s="1261"/>
      <c r="CQ12" s="1261"/>
      <c r="CR12" s="1261"/>
      <c r="CS12" s="1261"/>
      <c r="CT12" s="1261"/>
      <c r="CU12" s="1261"/>
      <c r="CV12" s="1261"/>
      <c r="CW12" s="1261"/>
      <c r="CX12" s="1261"/>
      <c r="CY12" s="1261"/>
      <c r="CZ12" s="1261"/>
      <c r="DA12" s="1261"/>
    </row>
    <row r="13" spans="1:108">
      <c r="AM13" s="1252"/>
      <c r="AN13" s="1261"/>
      <c r="AO13" s="1261"/>
      <c r="AP13" s="1261"/>
      <c r="AQ13" s="1261"/>
      <c r="AR13" s="1261"/>
      <c r="AS13" s="1261"/>
      <c r="AT13" s="1261"/>
      <c r="AU13" s="1261"/>
      <c r="AV13" s="1261"/>
      <c r="AW13" s="1261"/>
      <c r="AX13" s="1261"/>
      <c r="AY13" s="1261"/>
      <c r="AZ13" s="1261"/>
      <c r="BA13" s="1261"/>
      <c r="BB13" s="1261"/>
      <c r="BC13" s="1261"/>
      <c r="BD13" s="1261"/>
      <c r="BE13" s="1261"/>
      <c r="BF13" s="1261"/>
      <c r="BG13" s="1261"/>
      <c r="BH13" s="1261"/>
      <c r="BI13" s="1261"/>
      <c r="BJ13" s="1261"/>
      <c r="BK13" s="1261"/>
      <c r="BL13" s="1261"/>
      <c r="BM13" s="1261"/>
      <c r="BN13" s="1261"/>
      <c r="BO13" s="1261"/>
      <c r="BP13" s="1261"/>
      <c r="BQ13" s="1261"/>
      <c r="BR13" s="1261"/>
      <c r="BS13" s="1261"/>
      <c r="BT13" s="1261"/>
      <c r="BU13" s="1261"/>
      <c r="BV13" s="1261"/>
      <c r="BW13" s="1261"/>
      <c r="BX13" s="1261"/>
      <c r="BY13" s="1261"/>
      <c r="BZ13" s="1261"/>
      <c r="CA13" s="1261"/>
      <c r="CB13" s="1261"/>
      <c r="CC13" s="1261"/>
      <c r="CD13" s="1261"/>
      <c r="CE13" s="1261"/>
      <c r="CF13" s="1261"/>
      <c r="CG13" s="1261"/>
      <c r="CH13" s="1261"/>
      <c r="CI13" s="1261"/>
      <c r="CJ13" s="1261"/>
      <c r="CK13" s="1261"/>
      <c r="CL13" s="1261"/>
      <c r="CM13" s="1261"/>
      <c r="CN13" s="1261"/>
      <c r="CO13" s="1261"/>
      <c r="CP13" s="1261"/>
      <c r="CQ13" s="1261"/>
      <c r="CR13" s="1261"/>
      <c r="CS13" s="1261"/>
      <c r="CT13" s="1261"/>
      <c r="CU13" s="1261"/>
      <c r="CV13" s="1261"/>
      <c r="CW13" s="1261"/>
      <c r="CX13" s="1261"/>
      <c r="CY13" s="1261"/>
      <c r="CZ13" s="1261"/>
      <c r="DA13" s="1261"/>
    </row>
    <row r="14" spans="1:108">
      <c r="AM14" s="1252"/>
      <c r="AN14" s="1261"/>
      <c r="AO14" s="1261"/>
      <c r="AP14" s="1261"/>
      <c r="AQ14" s="1261"/>
      <c r="AR14" s="1261"/>
      <c r="AS14" s="1261"/>
      <c r="AT14" s="1261"/>
      <c r="AU14" s="1261"/>
      <c r="AV14" s="1261"/>
      <c r="AW14" s="1261"/>
      <c r="AX14" s="1261"/>
      <c r="AY14" s="1261"/>
      <c r="AZ14" s="1261"/>
      <c r="BA14" s="1261"/>
      <c r="BB14" s="1261"/>
      <c r="BC14" s="1261"/>
      <c r="BD14" s="1261"/>
      <c r="BE14" s="1261"/>
      <c r="BF14" s="1261"/>
      <c r="BG14" s="1261"/>
      <c r="BH14" s="1261"/>
      <c r="BI14" s="1261"/>
      <c r="BJ14" s="1261"/>
      <c r="BK14" s="1261"/>
      <c r="BL14" s="1261"/>
      <c r="BM14" s="1261"/>
      <c r="BN14" s="1261"/>
      <c r="BO14" s="1261"/>
      <c r="BP14" s="1261"/>
      <c r="BQ14" s="1261"/>
      <c r="BR14" s="1261"/>
      <c r="BS14" s="1261"/>
      <c r="BT14" s="1261"/>
      <c r="BU14" s="1261"/>
      <c r="BV14" s="1261"/>
      <c r="BW14" s="1261"/>
      <c r="BX14" s="1261"/>
      <c r="BY14" s="1261"/>
      <c r="BZ14" s="1261"/>
      <c r="CA14" s="1261"/>
      <c r="CB14" s="1261"/>
      <c r="CC14" s="1261"/>
      <c r="CD14" s="1261"/>
      <c r="CE14" s="1261"/>
      <c r="CF14" s="1261"/>
      <c r="CG14" s="1261"/>
      <c r="CH14" s="1261"/>
      <c r="CI14" s="1261"/>
      <c r="CJ14" s="1261"/>
      <c r="CK14" s="1261"/>
      <c r="CL14" s="1261"/>
      <c r="CM14" s="1261"/>
      <c r="CN14" s="1261"/>
      <c r="CO14" s="1261"/>
      <c r="CP14" s="1261"/>
      <c r="CQ14" s="1261"/>
      <c r="CR14" s="1261"/>
      <c r="CS14" s="1261"/>
      <c r="CT14" s="1261"/>
      <c r="CU14" s="1261"/>
      <c r="CV14" s="1261"/>
      <c r="CW14" s="1261"/>
      <c r="CX14" s="1261"/>
      <c r="CY14" s="1261"/>
      <c r="CZ14" s="1261"/>
      <c r="DA14" s="1261"/>
    </row>
    <row r="15" spans="1:108">
      <c r="AM15" s="1252"/>
      <c r="AN15" s="1261"/>
      <c r="AO15" s="1261"/>
      <c r="AP15" s="1261"/>
      <c r="AQ15" s="1261"/>
      <c r="AR15" s="1261"/>
      <c r="AS15" s="1261"/>
      <c r="AT15" s="1261"/>
      <c r="AU15" s="1261"/>
      <c r="AV15" s="1261"/>
      <c r="AW15" s="1261"/>
      <c r="AX15" s="1261"/>
      <c r="AY15" s="1261"/>
      <c r="AZ15" s="1261"/>
      <c r="BA15" s="1261"/>
      <c r="BB15" s="1261"/>
      <c r="BC15" s="1261"/>
      <c r="BD15" s="1261"/>
      <c r="BE15" s="1261"/>
      <c r="BF15" s="1261"/>
      <c r="BG15" s="1261"/>
      <c r="BH15" s="1261"/>
      <c r="BI15" s="1261"/>
      <c r="BJ15" s="1261"/>
      <c r="BK15" s="1261"/>
      <c r="BL15" s="1261"/>
      <c r="BM15" s="1261"/>
      <c r="BN15" s="1261"/>
      <c r="BO15" s="1261"/>
      <c r="BP15" s="1261"/>
      <c r="BQ15" s="1261"/>
      <c r="BR15" s="1261"/>
      <c r="BS15" s="1261"/>
      <c r="BT15" s="1261"/>
      <c r="BU15" s="1261"/>
      <c r="BV15" s="1261"/>
      <c r="BW15" s="1261"/>
      <c r="BX15" s="1261"/>
      <c r="BY15" s="1261"/>
      <c r="BZ15" s="1261"/>
      <c r="CA15" s="1261"/>
      <c r="CB15" s="1261"/>
      <c r="CC15" s="1261"/>
      <c r="CD15" s="1261"/>
      <c r="CE15" s="1261"/>
      <c r="CF15" s="1261"/>
      <c r="CG15" s="1261"/>
      <c r="CH15" s="1261"/>
      <c r="CI15" s="1261"/>
      <c r="CJ15" s="1261"/>
      <c r="CK15" s="1261"/>
      <c r="CL15" s="1261"/>
      <c r="CM15" s="1261"/>
      <c r="CN15" s="1261"/>
      <c r="CO15" s="1261"/>
      <c r="CP15" s="1261"/>
      <c r="CQ15" s="1261"/>
      <c r="CR15" s="1261"/>
      <c r="CS15" s="1261"/>
      <c r="CT15" s="1261"/>
      <c r="CU15" s="1261"/>
      <c r="CV15" s="1261"/>
      <c r="CW15" s="1261"/>
      <c r="CX15" s="1261"/>
      <c r="CY15" s="1261"/>
      <c r="CZ15" s="1261"/>
      <c r="DA15" s="1261"/>
    </row>
    <row r="16" spans="1:108">
      <c r="AM16" s="1252"/>
      <c r="AN16" s="1039"/>
      <c r="AO16" s="1039"/>
      <c r="AP16" s="1039"/>
      <c r="AQ16" s="1039"/>
      <c r="AR16" s="1039"/>
      <c r="AS16" s="1039"/>
      <c r="AT16" s="1039"/>
      <c r="AU16" s="1039"/>
      <c r="AV16" s="1039"/>
      <c r="AW16" s="1039"/>
      <c r="AX16" s="1039"/>
      <c r="AY16" s="1039"/>
      <c r="AZ16" s="1039"/>
      <c r="BA16" s="1039"/>
      <c r="BB16" s="1039"/>
      <c r="BC16" s="1039"/>
      <c r="BD16" s="1039"/>
      <c r="BE16" s="1039"/>
      <c r="BF16" s="1039"/>
      <c r="BG16" s="1039"/>
      <c r="BH16" s="1039"/>
      <c r="BI16" s="1039"/>
      <c r="BJ16" s="1039"/>
      <c r="BK16" s="1039"/>
      <c r="BL16" s="1039"/>
      <c r="BM16" s="1039"/>
      <c r="BN16" s="1039"/>
      <c r="BO16" s="1039"/>
      <c r="BP16" s="1039"/>
      <c r="BQ16" s="1039"/>
      <c r="BR16" s="1039"/>
      <c r="BS16" s="1039"/>
      <c r="BT16" s="1039"/>
      <c r="BU16" s="1039"/>
      <c r="BV16" s="1039"/>
      <c r="BW16" s="1039"/>
      <c r="BX16" s="1039"/>
      <c r="BY16" s="1039"/>
      <c r="BZ16" s="1039"/>
      <c r="CA16" s="1039"/>
      <c r="CB16" s="1039"/>
      <c r="CC16" s="1039"/>
      <c r="CD16" s="1039"/>
      <c r="CE16" s="1039"/>
      <c r="CF16" s="1039"/>
      <c r="CG16" s="1039"/>
      <c r="CH16" s="1039"/>
      <c r="CI16" s="1039"/>
      <c r="CJ16" s="1039"/>
      <c r="CK16" s="1039"/>
      <c r="CL16" s="1039"/>
      <c r="CM16" s="1039"/>
      <c r="CN16" s="1039"/>
      <c r="CO16" s="1039"/>
      <c r="CP16" s="1039"/>
      <c r="CQ16" s="1039"/>
      <c r="CR16" s="1039"/>
      <c r="CS16" s="1039"/>
      <c r="CT16" s="1039"/>
      <c r="CU16" s="1039"/>
      <c r="CV16" s="1039"/>
      <c r="CW16" s="1039"/>
      <c r="CX16" s="1039"/>
      <c r="CY16" s="1039"/>
      <c r="CZ16" s="1039"/>
    </row>
    <row r="17" spans="40:108">
      <c r="AN17" s="1039"/>
      <c r="AO17" s="1039"/>
      <c r="AP17" s="1039"/>
      <c r="AQ17" s="1039"/>
      <c r="AR17" s="1039"/>
      <c r="AS17" s="1039"/>
      <c r="AT17" s="1039"/>
      <c r="AU17" s="1039"/>
      <c r="AV17" s="1039"/>
      <c r="AW17" s="1039"/>
      <c r="AX17" s="1039"/>
      <c r="AY17" s="1039"/>
      <c r="AZ17" s="1263"/>
      <c r="BA17" s="1263"/>
      <c r="BB17" s="1263"/>
      <c r="BC17" s="1263"/>
      <c r="BD17" s="1263"/>
      <c r="BE17" s="1263"/>
      <c r="BF17" s="1263"/>
      <c r="BG17" s="1263"/>
      <c r="BH17" s="1263"/>
      <c r="BI17" s="1263"/>
      <c r="BJ17" s="1263"/>
      <c r="BK17" s="1263"/>
      <c r="BL17" s="1263"/>
      <c r="BM17" s="1263"/>
      <c r="BN17" s="1263"/>
      <c r="BO17" s="1263"/>
      <c r="BP17" s="1263"/>
      <c r="BQ17" s="1263"/>
      <c r="BR17" s="1263"/>
      <c r="BS17" s="1263"/>
      <c r="BT17" s="1263"/>
      <c r="BU17" s="1263"/>
      <c r="BV17" s="1263"/>
      <c r="BW17" s="1263"/>
      <c r="BX17" s="1263"/>
      <c r="BY17" s="1263"/>
      <c r="BZ17" s="1263"/>
      <c r="CA17" s="1263"/>
      <c r="CB17" s="1263"/>
      <c r="CC17" s="1263"/>
      <c r="CD17" s="1263"/>
      <c r="CE17" s="1263"/>
      <c r="CF17" s="1263"/>
      <c r="CG17" s="1263"/>
      <c r="CH17" s="1263"/>
      <c r="CI17" s="1263"/>
      <c r="CJ17" s="1263"/>
      <c r="CK17" s="1263"/>
      <c r="CL17" s="1263"/>
      <c r="CM17" s="1263"/>
      <c r="CN17" s="1263"/>
      <c r="CO17" s="1263"/>
      <c r="CP17" s="1263"/>
      <c r="CQ17" s="1263"/>
      <c r="CR17" s="1263"/>
      <c r="CS17" s="1263"/>
      <c r="CT17" s="1263"/>
      <c r="CU17" s="1263"/>
      <c r="CV17" s="1263"/>
      <c r="CW17" s="1263"/>
      <c r="CX17" s="1263"/>
      <c r="CY17" s="1263"/>
      <c r="CZ17" s="1263"/>
      <c r="DA17" s="1263"/>
    </row>
    <row r="18" spans="40:108">
      <c r="AN18" s="1039"/>
      <c r="AO18" s="1039"/>
      <c r="AP18" s="1039"/>
      <c r="AQ18" s="1039"/>
      <c r="AR18" s="1039"/>
      <c r="AS18" s="1039"/>
      <c r="AT18" s="1039"/>
      <c r="AU18" s="1039"/>
      <c r="AV18" s="1039"/>
      <c r="AW18" s="1039"/>
      <c r="AX18" s="1039"/>
      <c r="AY18" s="1039"/>
      <c r="AZ18" s="1263"/>
      <c r="BA18" s="1263"/>
      <c r="BB18" s="1263"/>
      <c r="BC18" s="1263"/>
      <c r="BD18" s="1263"/>
      <c r="BE18" s="1263"/>
      <c r="BF18" s="1263"/>
      <c r="BG18" s="1263"/>
      <c r="BH18" s="1263"/>
      <c r="BI18" s="1263"/>
      <c r="BJ18" s="1263"/>
      <c r="BK18" s="1263"/>
      <c r="BL18" s="1263"/>
      <c r="BM18" s="1263"/>
      <c r="BN18" s="1263"/>
      <c r="BO18" s="1263"/>
      <c r="BP18" s="1263"/>
      <c r="BQ18" s="1263"/>
      <c r="BR18" s="1263"/>
      <c r="BS18" s="1263"/>
      <c r="BT18" s="1263"/>
      <c r="BU18" s="1263"/>
      <c r="BV18" s="1263"/>
      <c r="BW18" s="1263"/>
      <c r="BX18" s="1263"/>
      <c r="BY18" s="1263"/>
      <c r="BZ18" s="1263"/>
      <c r="CA18" s="1263"/>
      <c r="CB18" s="1263"/>
      <c r="CC18" s="1263"/>
      <c r="CD18" s="1263"/>
      <c r="CE18" s="1263"/>
      <c r="CF18" s="1263"/>
      <c r="CG18" s="1263"/>
      <c r="CH18" s="1263"/>
      <c r="CI18" s="1263"/>
      <c r="CJ18" s="1263"/>
      <c r="CK18" s="1263"/>
      <c r="CL18" s="1263"/>
      <c r="CM18" s="1263"/>
      <c r="CN18" s="1263"/>
      <c r="CO18" s="1263"/>
      <c r="CP18" s="1263"/>
      <c r="CQ18" s="1263"/>
      <c r="CR18" s="1263"/>
      <c r="CS18" s="1263"/>
      <c r="CT18" s="1263"/>
      <c r="CU18" s="1263"/>
      <c r="CV18" s="1263"/>
      <c r="CW18" s="1263"/>
      <c r="CX18" s="1263"/>
      <c r="CY18" s="1263"/>
      <c r="CZ18" s="1263"/>
      <c r="DA18" s="1263"/>
    </row>
    <row r="19" spans="40:108">
      <c r="AN19" s="1039"/>
      <c r="AO19" s="1039"/>
      <c r="AP19" s="1039"/>
      <c r="AQ19" s="1039"/>
      <c r="AR19" s="1039"/>
      <c r="AS19" s="1039"/>
      <c r="AT19" s="1039"/>
      <c r="AU19" s="1039"/>
      <c r="AV19" s="1039"/>
      <c r="AW19" s="1039"/>
      <c r="AX19" s="1039"/>
      <c r="AY19" s="1039"/>
      <c r="AZ19" s="1263"/>
      <c r="BA19" s="1263"/>
      <c r="BB19" s="1263"/>
      <c r="BC19" s="1263"/>
      <c r="BD19" s="1263"/>
      <c r="BE19" s="1263"/>
      <c r="BF19" s="1263"/>
      <c r="BG19" s="1263"/>
      <c r="BH19" s="1263"/>
      <c r="BI19" s="1263"/>
      <c r="BJ19" s="1263"/>
      <c r="BK19" s="1263"/>
      <c r="BL19" s="1263"/>
      <c r="BM19" s="1263"/>
      <c r="BN19" s="1263"/>
      <c r="BO19" s="1263"/>
      <c r="BP19" s="1263"/>
      <c r="BQ19" s="1263"/>
      <c r="BR19" s="1263"/>
      <c r="BS19" s="1263"/>
      <c r="BT19" s="1263"/>
      <c r="BU19" s="1263"/>
      <c r="BV19" s="1263"/>
      <c r="BW19" s="1263"/>
      <c r="BX19" s="1263"/>
      <c r="BY19" s="1263"/>
      <c r="BZ19" s="1263"/>
      <c r="CA19" s="1263"/>
      <c r="CB19" s="1263"/>
      <c r="CC19" s="1263"/>
      <c r="CD19" s="1263"/>
      <c r="CE19" s="1263"/>
      <c r="CF19" s="1263"/>
      <c r="CG19" s="1263"/>
      <c r="CH19" s="1263"/>
      <c r="CI19" s="1263"/>
      <c r="CJ19" s="1263"/>
      <c r="CK19" s="1263"/>
      <c r="CL19" s="1263"/>
      <c r="CM19" s="1263"/>
      <c r="CN19" s="1263"/>
      <c r="CO19" s="1263"/>
      <c r="CP19" s="1263"/>
      <c r="CQ19" s="1263"/>
      <c r="CR19" s="1263"/>
      <c r="CS19" s="1263"/>
      <c r="CT19" s="1263"/>
      <c r="CU19" s="1263"/>
      <c r="CV19" s="1263"/>
      <c r="CW19" s="1263"/>
      <c r="CX19" s="1263"/>
      <c r="CY19" s="1263"/>
      <c r="CZ19" s="1263"/>
      <c r="DA19" s="1263"/>
    </row>
    <row r="20" spans="40:108">
      <c r="AN20" s="1039"/>
      <c r="AO20" s="1039"/>
      <c r="AP20" s="1039"/>
      <c r="AQ20" s="1039"/>
      <c r="AR20" s="1039"/>
      <c r="AS20" s="1039"/>
      <c r="AT20" s="1039"/>
      <c r="AU20" s="1039"/>
      <c r="AV20" s="1039"/>
      <c r="AW20" s="1039"/>
      <c r="AX20" s="1039"/>
      <c r="AY20" s="1039"/>
      <c r="AZ20" s="1263"/>
      <c r="BA20" s="1263"/>
      <c r="BB20" s="1263"/>
      <c r="BC20" s="1263"/>
      <c r="BD20" s="1263"/>
      <c r="BE20" s="1263"/>
      <c r="BF20" s="1263"/>
      <c r="BG20" s="1263"/>
      <c r="BH20" s="1263"/>
      <c r="BI20" s="1263"/>
      <c r="BJ20" s="1263"/>
      <c r="BK20" s="1263"/>
      <c r="BL20" s="1263"/>
      <c r="BM20" s="1263"/>
      <c r="BN20" s="1263"/>
      <c r="BO20" s="1263"/>
      <c r="BP20" s="1263"/>
      <c r="BQ20" s="1263"/>
      <c r="BR20" s="1263"/>
      <c r="BS20" s="1263"/>
      <c r="BT20" s="1263"/>
      <c r="BU20" s="1263"/>
      <c r="BV20" s="1263"/>
      <c r="BW20" s="1263"/>
      <c r="BX20" s="1263"/>
      <c r="BY20" s="1263"/>
      <c r="BZ20" s="1263"/>
      <c r="CA20" s="1263"/>
      <c r="CB20" s="1263"/>
      <c r="CC20" s="1263"/>
      <c r="CD20" s="1263"/>
      <c r="CE20" s="1263"/>
      <c r="CF20" s="1263"/>
      <c r="CG20" s="1263"/>
      <c r="CH20" s="1263"/>
      <c r="CI20" s="1263"/>
      <c r="CJ20" s="1263"/>
      <c r="CK20" s="1263"/>
      <c r="CL20" s="1263"/>
      <c r="CM20" s="1263"/>
      <c r="CN20" s="1263"/>
      <c r="CO20" s="1263"/>
      <c r="CP20" s="1263"/>
      <c r="CQ20" s="1263"/>
      <c r="CR20" s="1263"/>
      <c r="CS20" s="1263"/>
      <c r="CT20" s="1263"/>
      <c r="CU20" s="1263"/>
      <c r="CV20" s="1263"/>
      <c r="CW20" s="1263"/>
      <c r="CX20" s="1263"/>
      <c r="CY20" s="1263"/>
      <c r="CZ20" s="1263"/>
      <c r="DA20" s="1263"/>
    </row>
    <row r="21" spans="40:108">
      <c r="AN21" s="1039"/>
      <c r="AO21" s="1039"/>
      <c r="AP21" s="1039"/>
      <c r="AQ21" s="1039"/>
      <c r="AR21" s="1039"/>
      <c r="AS21" s="1039"/>
      <c r="AT21" s="1039"/>
      <c r="AU21" s="1039"/>
      <c r="AV21" s="1039"/>
      <c r="AW21" s="1039"/>
      <c r="AX21" s="1039"/>
      <c r="AY21" s="1039"/>
      <c r="AZ21" s="1039"/>
      <c r="BA21" s="1039"/>
      <c r="BB21" s="1039"/>
      <c r="BC21" s="1039"/>
      <c r="BD21" s="1039"/>
      <c r="BE21" s="1039"/>
      <c r="BF21" s="1039"/>
      <c r="BG21" s="1039"/>
      <c r="BH21" s="1039"/>
      <c r="BI21" s="1039"/>
      <c r="BJ21" s="1039"/>
      <c r="BK21" s="1039"/>
      <c r="BL21" s="1039"/>
      <c r="BM21" s="1039"/>
      <c r="BN21" s="1039"/>
      <c r="BO21" s="1039"/>
      <c r="BP21" s="1039"/>
      <c r="BQ21" s="1039"/>
      <c r="BR21" s="1039"/>
      <c r="BS21" s="1039"/>
      <c r="BT21" s="1039"/>
      <c r="BU21" s="1039"/>
      <c r="BV21" s="1039"/>
      <c r="BW21" s="1039"/>
      <c r="BX21" s="1039"/>
      <c r="BY21" s="1039"/>
      <c r="BZ21" s="1039"/>
      <c r="CA21" s="1039"/>
      <c r="CB21" s="1039"/>
      <c r="CC21" s="1039"/>
      <c r="CD21" s="1039"/>
      <c r="CE21" s="1039"/>
      <c r="CF21" s="1039"/>
      <c r="CG21" s="1039"/>
      <c r="CH21" s="1039"/>
      <c r="CI21" s="1039"/>
      <c r="CJ21" s="1039"/>
      <c r="CK21" s="1039"/>
      <c r="CL21" s="1039"/>
      <c r="CM21" s="1039"/>
      <c r="CN21" s="1039"/>
      <c r="CO21" s="1039"/>
      <c r="CP21" s="1039"/>
      <c r="CQ21" s="1039"/>
      <c r="CR21" s="1039"/>
      <c r="CS21" s="1039"/>
      <c r="CT21" s="1039"/>
      <c r="CU21" s="1039"/>
      <c r="CV21" s="1039"/>
      <c r="CW21" s="1039"/>
      <c r="CX21" s="1039"/>
      <c r="CY21" s="1039"/>
      <c r="CZ21" s="1039"/>
    </row>
    <row r="22" spans="40:108">
      <c r="AN22" s="1039"/>
      <c r="AO22" s="1039"/>
      <c r="AP22" s="1039"/>
      <c r="AQ22" s="1039"/>
      <c r="AR22" s="1039"/>
      <c r="AS22" s="1039"/>
      <c r="AT22" s="1039"/>
      <c r="AU22" s="1039"/>
      <c r="AV22" s="1039"/>
      <c r="AW22" s="1039"/>
      <c r="AX22" s="1039"/>
      <c r="AY22" s="1039"/>
      <c r="AZ22" s="1039"/>
      <c r="BA22" s="1039"/>
      <c r="BB22" s="1039"/>
      <c r="BC22" s="1039"/>
      <c r="BD22" s="1039"/>
      <c r="BE22" s="1039"/>
      <c r="BF22" s="1039"/>
      <c r="BG22" s="1039"/>
      <c r="BH22" s="1039"/>
      <c r="BI22" s="1039"/>
      <c r="BJ22" s="1039"/>
      <c r="BK22" s="1039"/>
      <c r="BL22" s="1039"/>
      <c r="BM22" s="1039"/>
      <c r="BN22" s="1039"/>
      <c r="BO22" s="1039"/>
      <c r="BP22" s="1039"/>
      <c r="BQ22" s="1039"/>
      <c r="BR22" s="1039"/>
      <c r="BS22" s="1039"/>
      <c r="BT22" s="1039"/>
      <c r="BU22" s="1039"/>
      <c r="BV22" s="1039"/>
      <c r="BW22" s="1039"/>
      <c r="BX22" s="1039"/>
      <c r="BY22" s="1039"/>
      <c r="BZ22" s="1039"/>
      <c r="CA22" s="1039"/>
      <c r="CB22" s="1039"/>
      <c r="CC22" s="1039"/>
      <c r="CD22" s="1039"/>
      <c r="CE22" s="1039"/>
      <c r="CF22" s="1039"/>
      <c r="CG22" s="1039"/>
      <c r="CH22" s="1039"/>
      <c r="CI22" s="1039"/>
      <c r="CJ22" s="1039"/>
      <c r="CK22" s="1039"/>
      <c r="CL22" s="1039"/>
      <c r="CM22" s="1039"/>
      <c r="CN22" s="1039"/>
      <c r="CO22" s="1039"/>
      <c r="CP22" s="1039"/>
      <c r="CQ22" s="1039"/>
      <c r="CR22" s="1039"/>
      <c r="CS22" s="1039"/>
      <c r="CT22" s="1039"/>
      <c r="CU22" s="1039"/>
      <c r="CV22" s="1039"/>
      <c r="CW22" s="1039"/>
      <c r="CX22" s="1039"/>
      <c r="CY22" s="1039"/>
      <c r="CZ22" s="1039"/>
    </row>
    <row r="23" spans="40:108">
      <c r="AN23" s="1039"/>
      <c r="AO23" s="1039"/>
      <c r="AP23" s="1039"/>
      <c r="AQ23" s="1039"/>
      <c r="AR23" s="1039"/>
      <c r="AS23" s="1039"/>
      <c r="AT23" s="1039"/>
      <c r="AU23" s="1039"/>
      <c r="AV23" s="1039"/>
      <c r="AW23" s="1039"/>
      <c r="AX23" s="1039"/>
      <c r="AY23" s="1039"/>
      <c r="AZ23" s="1039"/>
      <c r="BA23" s="1039"/>
      <c r="BB23" s="1039"/>
      <c r="BC23" s="1039"/>
      <c r="BD23" s="1039"/>
      <c r="BE23" s="1039"/>
      <c r="BF23" s="1039"/>
      <c r="BG23" s="1039"/>
      <c r="BH23" s="1039"/>
      <c r="BI23" s="1039"/>
      <c r="BJ23" s="1039"/>
      <c r="BK23" s="1039"/>
      <c r="BL23" s="1039"/>
      <c r="BM23" s="1039"/>
      <c r="BN23" s="1039"/>
      <c r="BO23" s="1039"/>
      <c r="BP23" s="1039"/>
      <c r="BQ23" s="1039"/>
      <c r="BR23" s="1039"/>
      <c r="BS23" s="1039"/>
      <c r="BT23" s="1039"/>
      <c r="BU23" s="1039"/>
      <c r="BV23" s="1039"/>
      <c r="BW23" s="1039"/>
      <c r="BX23" s="1039"/>
      <c r="BY23" s="1039"/>
      <c r="BZ23" s="1039"/>
      <c r="CA23" s="1039"/>
      <c r="CB23" s="1039"/>
      <c r="CC23" s="1039"/>
      <c r="CD23" s="1039"/>
      <c r="CE23" s="1039"/>
      <c r="CF23" s="1039"/>
      <c r="CG23" s="1039"/>
      <c r="CH23" s="1039"/>
      <c r="CI23" s="1039"/>
      <c r="CJ23" s="1039"/>
      <c r="CK23" s="1039"/>
      <c r="CL23" s="1039"/>
      <c r="CM23" s="1039"/>
      <c r="CN23" s="1039"/>
      <c r="CO23" s="1039"/>
      <c r="CP23" s="1039"/>
      <c r="CQ23" s="1039"/>
      <c r="CR23" s="1039"/>
      <c r="CS23" s="1039"/>
      <c r="CT23" s="1039"/>
      <c r="CU23" s="1039"/>
      <c r="CV23" s="1039"/>
      <c r="CW23" s="1039"/>
      <c r="CX23" s="1039"/>
      <c r="CY23" s="1039"/>
      <c r="CZ23" s="1039"/>
    </row>
    <row r="24" spans="40:108">
      <c r="AY24" s="1039"/>
      <c r="AZ24" s="1039"/>
      <c r="BA24" s="1039"/>
      <c r="BB24" s="1039"/>
      <c r="BC24" s="1039"/>
      <c r="BD24" s="1039"/>
      <c r="BE24" s="1039"/>
      <c r="BF24" s="1039"/>
      <c r="BG24" s="1039"/>
      <c r="BH24" s="1039"/>
      <c r="BI24" s="1039"/>
      <c r="BJ24" s="1039"/>
      <c r="BK24" s="1039"/>
      <c r="BL24" s="1039"/>
      <c r="BM24" s="1039"/>
      <c r="BN24" s="1039"/>
      <c r="BO24" s="1039"/>
      <c r="BP24" s="1039"/>
      <c r="BQ24" s="1039"/>
      <c r="BR24" s="1039"/>
      <c r="BS24" s="1039"/>
      <c r="BT24" s="1039"/>
      <c r="BU24" s="1039"/>
      <c r="BV24" s="1039"/>
      <c r="BW24" s="1039"/>
      <c r="BX24" s="1039"/>
      <c r="BY24" s="1039"/>
      <c r="BZ24" s="1039"/>
      <c r="CA24" s="1039"/>
      <c r="CB24" s="1039"/>
      <c r="CC24" s="1039"/>
      <c r="CD24" s="1039"/>
      <c r="CE24" s="1039"/>
      <c r="CF24" s="1039"/>
      <c r="CG24" s="1039"/>
      <c r="CH24" s="1039"/>
      <c r="CI24" s="1039"/>
      <c r="CJ24" s="1039"/>
      <c r="CK24" s="1039"/>
      <c r="CL24" s="1039"/>
      <c r="CM24" s="1039"/>
      <c r="CN24" s="1039"/>
      <c r="CO24" s="1039"/>
      <c r="CP24" s="1039"/>
      <c r="CQ24" s="1039"/>
      <c r="CR24" s="1039"/>
      <c r="CS24" s="1039"/>
      <c r="CT24" s="1039"/>
      <c r="CU24" s="1039"/>
      <c r="CV24" s="1039"/>
      <c r="CW24" s="1039"/>
      <c r="CX24" s="1039"/>
      <c r="CY24" s="1039"/>
      <c r="CZ24" s="1039"/>
      <c r="DA24" s="1039"/>
      <c r="DB24" s="1039"/>
      <c r="DC24" s="1039"/>
      <c r="DD24" s="1039"/>
    </row>
    <row r="25" spans="40:108">
      <c r="AY25" s="1261"/>
      <c r="AZ25" s="1261"/>
      <c r="BA25" s="1261"/>
      <c r="BB25" s="1261"/>
      <c r="BC25" s="1261"/>
      <c r="BD25" s="1261"/>
      <c r="BE25" s="1261"/>
      <c r="BF25" s="1261"/>
      <c r="BG25" s="1261"/>
      <c r="BH25" s="1261"/>
      <c r="BI25" s="1261"/>
      <c r="BJ25" s="1261"/>
      <c r="BK25" s="1261"/>
      <c r="BL25" s="1261"/>
      <c r="BM25" s="1261"/>
      <c r="BN25" s="1261"/>
      <c r="BO25" s="1261"/>
      <c r="BP25" s="1261"/>
      <c r="BQ25" s="1261"/>
      <c r="BR25" s="1261"/>
      <c r="BS25" s="1261"/>
      <c r="BT25" s="1261"/>
      <c r="BU25" s="1261"/>
      <c r="BV25" s="1261"/>
      <c r="BW25" s="1261"/>
      <c r="BX25" s="1261"/>
      <c r="BY25" s="1261"/>
      <c r="BZ25" s="1261"/>
      <c r="CA25" s="1261"/>
      <c r="CB25" s="1261"/>
      <c r="CC25" s="1261"/>
      <c r="CD25" s="1261"/>
      <c r="CE25" s="1261"/>
      <c r="CF25" s="1261"/>
      <c r="CG25" s="1261"/>
      <c r="CH25" s="1261"/>
      <c r="CI25" s="1261"/>
      <c r="CJ25" s="1261"/>
      <c r="CK25" s="1261"/>
      <c r="CL25" s="1261"/>
      <c r="CM25" s="1261"/>
      <c r="CN25" s="1261"/>
      <c r="CO25" s="1261"/>
      <c r="CP25" s="1261"/>
      <c r="CQ25" s="1261"/>
      <c r="CR25" s="1261"/>
      <c r="CS25" s="1261"/>
      <c r="CT25" s="1261"/>
      <c r="CU25" s="1261"/>
      <c r="CV25" s="1261"/>
      <c r="CW25" s="1261"/>
      <c r="CX25" s="1261"/>
      <c r="CY25" s="1261"/>
      <c r="CZ25" s="1261"/>
      <c r="DA25" s="1261"/>
      <c r="DB25" s="1039"/>
      <c r="DC25" s="1039"/>
      <c r="DD25" s="1039"/>
    </row>
    <row r="26" spans="40:108">
      <c r="AY26" s="1261"/>
      <c r="AZ26" s="1261"/>
      <c r="BA26" s="1261"/>
      <c r="BB26" s="1261"/>
      <c r="BC26" s="1261"/>
      <c r="BD26" s="1261"/>
      <c r="BE26" s="1261"/>
      <c r="BF26" s="1261"/>
      <c r="BG26" s="1261"/>
      <c r="BH26" s="1261"/>
      <c r="BI26" s="1261"/>
      <c r="BJ26" s="1261"/>
      <c r="BK26" s="1261"/>
      <c r="BL26" s="1261"/>
      <c r="BM26" s="1261"/>
      <c r="BN26" s="1261"/>
      <c r="BO26" s="1261"/>
      <c r="BP26" s="1261"/>
      <c r="BQ26" s="1261"/>
      <c r="BR26" s="1261"/>
      <c r="BS26" s="1261"/>
      <c r="BT26" s="1261"/>
      <c r="BU26" s="1261"/>
      <c r="BV26" s="1261"/>
      <c r="BW26" s="1261"/>
      <c r="BX26" s="1261"/>
      <c r="BY26" s="1261"/>
      <c r="BZ26" s="1261"/>
      <c r="CA26" s="1261"/>
      <c r="CB26" s="1261"/>
      <c r="CC26" s="1261"/>
      <c r="CD26" s="1261"/>
      <c r="CE26" s="1261"/>
      <c r="CF26" s="1261"/>
      <c r="CG26" s="1261"/>
      <c r="CH26" s="1261"/>
      <c r="CI26" s="1261"/>
      <c r="CJ26" s="1261"/>
      <c r="CK26" s="1261"/>
      <c r="CL26" s="1261"/>
      <c r="CM26" s="1261"/>
      <c r="CN26" s="1261"/>
      <c r="CO26" s="1261"/>
      <c r="CP26" s="1261"/>
      <c r="CQ26" s="1261"/>
      <c r="CR26" s="1261"/>
      <c r="CS26" s="1261"/>
      <c r="CT26" s="1261"/>
      <c r="CU26" s="1261"/>
      <c r="CV26" s="1261"/>
      <c r="CW26" s="1261"/>
      <c r="CX26" s="1261"/>
      <c r="CY26" s="1261"/>
      <c r="CZ26" s="1261"/>
      <c r="DA26" s="1261"/>
      <c r="DB26" s="1039"/>
      <c r="DC26" s="1039"/>
      <c r="DD26" s="1039"/>
    </row>
    <row r="27" spans="40:108">
      <c r="AY27" s="1039"/>
      <c r="AZ27" s="1039"/>
      <c r="BA27" s="1039"/>
      <c r="BB27" s="1039"/>
      <c r="BC27" s="1039"/>
      <c r="BD27" s="1039"/>
      <c r="BE27" s="1039"/>
      <c r="BF27" s="1039"/>
      <c r="BG27" s="1039"/>
      <c r="BH27" s="1039"/>
      <c r="BI27" s="1039"/>
      <c r="BJ27" s="1039"/>
      <c r="BK27" s="1039"/>
      <c r="BL27" s="1039"/>
      <c r="BM27" s="1039"/>
      <c r="BN27" s="1039"/>
      <c r="BO27" s="1039"/>
      <c r="BP27" s="1039"/>
      <c r="BQ27" s="1039"/>
      <c r="BR27" s="1039"/>
      <c r="BS27" s="1039"/>
      <c r="BT27" s="1039"/>
      <c r="BU27" s="1039"/>
      <c r="BV27" s="1039"/>
      <c r="BW27" s="1039"/>
      <c r="BX27" s="1039"/>
      <c r="BY27" s="1039"/>
      <c r="BZ27" s="1039"/>
      <c r="CA27" s="1039"/>
      <c r="CB27" s="1039"/>
      <c r="CC27" s="1039"/>
      <c r="CD27" s="1039"/>
      <c r="CE27" s="1039"/>
      <c r="CF27" s="1039"/>
      <c r="CG27" s="1039"/>
      <c r="CH27" s="1039"/>
      <c r="CI27" s="1039"/>
      <c r="CJ27" s="1039"/>
      <c r="CK27" s="1039"/>
      <c r="CL27" s="1039"/>
      <c r="CM27" s="1039"/>
      <c r="CN27" s="1039"/>
      <c r="CO27" s="1039"/>
      <c r="CP27" s="1039"/>
      <c r="CQ27" s="1039"/>
      <c r="CR27" s="1039"/>
      <c r="CS27" s="1039"/>
      <c r="CT27" s="1039"/>
      <c r="CU27" s="1039"/>
      <c r="CV27" s="1039"/>
      <c r="CW27" s="1039"/>
      <c r="CX27" s="1039"/>
      <c r="CY27" s="1039"/>
      <c r="CZ27" s="1039"/>
      <c r="DA27" s="1039"/>
      <c r="DB27" s="1039"/>
      <c r="DC27" s="1039"/>
      <c r="DD27" s="1039"/>
    </row>
  </sheetData>
  <mergeCells count="3">
    <mergeCell ref="B4:D4"/>
    <mergeCell ref="B5:B9"/>
    <mergeCell ref="F11:I11"/>
  </mergeCell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G81"/>
  <sheetViews>
    <sheetView zoomScaleNormal="100" workbookViewId="0"/>
  </sheetViews>
  <sheetFormatPr baseColWidth="10" defaultColWidth="11.42578125" defaultRowHeight="15"/>
  <cols>
    <col min="1" max="1" width="6.85546875" style="1082" customWidth="1"/>
    <col min="2" max="2" width="15.85546875" style="1082" customWidth="1"/>
    <col min="3" max="3" width="18" style="1082" customWidth="1"/>
    <col min="4" max="7" width="11.42578125" style="1369"/>
    <col min="8" max="16384" width="11.42578125" style="1082"/>
  </cols>
  <sheetData>
    <row r="1" spans="1:7" s="1036" customFormat="1" ht="15.75">
      <c r="A1" s="1085" t="s">
        <v>456</v>
      </c>
    </row>
    <row r="2" spans="1:7" s="1036" customFormat="1" ht="15.75">
      <c r="B2" s="1085"/>
    </row>
    <row r="3" spans="1:7" ht="16.5" customHeight="1">
      <c r="B3" s="1266" t="s">
        <v>457</v>
      </c>
      <c r="C3" s="1351"/>
      <c r="D3" s="1816" t="s">
        <v>458</v>
      </c>
      <c r="E3" s="1817"/>
      <c r="F3" s="1817"/>
      <c r="G3" s="1818"/>
    </row>
    <row r="4" spans="1:7" ht="35.25" customHeight="1">
      <c r="B4" s="1266" t="s">
        <v>457</v>
      </c>
      <c r="C4" s="1351"/>
      <c r="D4" s="1819" t="s">
        <v>459</v>
      </c>
      <c r="E4" s="1820"/>
      <c r="F4" s="1820"/>
      <c r="G4" s="1821"/>
    </row>
    <row r="5" spans="1:7">
      <c r="B5" s="1352" t="s">
        <v>460</v>
      </c>
      <c r="C5" s="1353" t="s">
        <v>461</v>
      </c>
      <c r="D5" s="1354" t="s">
        <v>462</v>
      </c>
      <c r="E5" s="1354" t="s">
        <v>463</v>
      </c>
      <c r="F5" s="1354" t="s">
        <v>464</v>
      </c>
      <c r="G5" s="1355" t="s">
        <v>465</v>
      </c>
    </row>
    <row r="6" spans="1:7">
      <c r="B6" s="1356">
        <v>20</v>
      </c>
      <c r="C6" s="1357">
        <v>22</v>
      </c>
      <c r="D6" s="1358"/>
      <c r="E6" s="1359"/>
      <c r="F6" s="1359"/>
      <c r="G6" s="1360"/>
    </row>
    <row r="7" spans="1:7">
      <c r="B7" s="1356">
        <v>21</v>
      </c>
      <c r="C7" s="1357">
        <v>23</v>
      </c>
      <c r="D7" s="1358"/>
      <c r="E7" s="1359"/>
      <c r="F7" s="1359"/>
      <c r="G7" s="1360"/>
    </row>
    <row r="8" spans="1:7">
      <c r="B8" s="1356">
        <v>22</v>
      </c>
      <c r="C8" s="1357">
        <v>24</v>
      </c>
      <c r="D8" s="1358"/>
      <c r="E8" s="1359"/>
      <c r="F8" s="1359"/>
      <c r="G8" s="1360"/>
    </row>
    <row r="9" spans="1:7">
      <c r="B9" s="1356">
        <v>23</v>
      </c>
      <c r="C9" s="1357">
        <v>25</v>
      </c>
      <c r="D9" s="1361">
        <v>1894.5427670109768</v>
      </c>
      <c r="E9" s="1362">
        <v>1894.5427670109768</v>
      </c>
      <c r="F9" s="1362">
        <v>1894.5427670109768</v>
      </c>
      <c r="G9" s="1363">
        <v>1894.5427670109768</v>
      </c>
    </row>
    <row r="10" spans="1:7">
      <c r="B10" s="1356">
        <v>24</v>
      </c>
      <c r="C10" s="1357">
        <v>26</v>
      </c>
      <c r="D10" s="1361">
        <v>1999.8874681069926</v>
      </c>
      <c r="E10" s="1362">
        <v>1999.8874681069926</v>
      </c>
      <c r="F10" s="1362">
        <v>1999.8874681069926</v>
      </c>
      <c r="G10" s="1363">
        <v>1999.8874681069926</v>
      </c>
    </row>
    <row r="11" spans="1:7">
      <c r="B11" s="1356">
        <v>25</v>
      </c>
      <c r="C11" s="1357">
        <v>27</v>
      </c>
      <c r="D11" s="1361">
        <v>2075.7295910467105</v>
      </c>
      <c r="E11" s="1362">
        <v>2075.7295910467105</v>
      </c>
      <c r="F11" s="1362">
        <v>2075.7295910467105</v>
      </c>
      <c r="G11" s="1363">
        <v>2075.7295910467105</v>
      </c>
    </row>
    <row r="12" spans="1:7">
      <c r="B12" s="1356">
        <v>26</v>
      </c>
      <c r="C12" s="1357">
        <v>28</v>
      </c>
      <c r="D12" s="1361">
        <v>2160.1048603803206</v>
      </c>
      <c r="E12" s="1362">
        <v>2160.1048603803206</v>
      </c>
      <c r="F12" s="1362">
        <v>2160.1048603803206</v>
      </c>
      <c r="G12" s="1363">
        <v>2160.1048603803206</v>
      </c>
    </row>
    <row r="13" spans="1:7">
      <c r="B13" s="1356">
        <v>27</v>
      </c>
      <c r="C13" s="1357">
        <v>29</v>
      </c>
      <c r="D13" s="1361">
        <v>2225.9063452551673</v>
      </c>
      <c r="E13" s="1362">
        <v>2225.9063452551673</v>
      </c>
      <c r="F13" s="1362">
        <v>2225.9063452551673</v>
      </c>
      <c r="G13" s="1363">
        <v>2225.9063452551673</v>
      </c>
    </row>
    <row r="14" spans="1:7">
      <c r="B14" s="1356">
        <v>28</v>
      </c>
      <c r="C14" s="1357">
        <v>30</v>
      </c>
      <c r="D14" s="1361">
        <v>2280.5468612223353</v>
      </c>
      <c r="E14" s="1362">
        <v>2280.5468612223353</v>
      </c>
      <c r="F14" s="1362">
        <v>2280.5468612223353</v>
      </c>
      <c r="G14" s="1363">
        <v>2048.8612919126854</v>
      </c>
    </row>
    <row r="15" spans="1:7">
      <c r="B15" s="1356">
        <v>29</v>
      </c>
      <c r="C15" s="1357">
        <v>31</v>
      </c>
      <c r="D15" s="1361">
        <v>2328.962940818325</v>
      </c>
      <c r="E15" s="1362">
        <v>2328.962940818325</v>
      </c>
      <c r="F15" s="1362">
        <v>2328.962940818325</v>
      </c>
      <c r="G15" s="1363">
        <v>2049.6323790304705</v>
      </c>
    </row>
    <row r="16" spans="1:7">
      <c r="B16" s="1356">
        <v>30</v>
      </c>
      <c r="C16" s="1357">
        <v>32</v>
      </c>
      <c r="D16" s="1361">
        <v>2386.8232790857815</v>
      </c>
      <c r="E16" s="1362">
        <v>2386.8232790857815</v>
      </c>
      <c r="F16" s="1362">
        <v>2134.6343843077948</v>
      </c>
      <c r="G16" s="1363">
        <v>2090.9075324559431</v>
      </c>
    </row>
    <row r="17" spans="2:7">
      <c r="B17" s="1356">
        <v>31</v>
      </c>
      <c r="C17" s="1357">
        <v>33</v>
      </c>
      <c r="D17" s="1361">
        <v>2439.3662007989547</v>
      </c>
      <c r="E17" s="1362">
        <v>2439.3662007989547</v>
      </c>
      <c r="F17" s="1362">
        <v>2125.456199777891</v>
      </c>
      <c r="G17" s="1363">
        <v>2077.8950886667799</v>
      </c>
    </row>
    <row r="18" spans="2:7">
      <c r="B18" s="1356">
        <v>32</v>
      </c>
      <c r="C18" s="1357">
        <v>34</v>
      </c>
      <c r="D18" s="1361">
        <v>2510.3038978446207</v>
      </c>
      <c r="E18" s="1362">
        <v>2128.3291996233456</v>
      </c>
      <c r="F18" s="1362">
        <v>2128.3291996233456</v>
      </c>
      <c r="G18" s="1363">
        <v>2019.7463229683797</v>
      </c>
    </row>
    <row r="19" spans="2:7">
      <c r="B19" s="1356">
        <v>33</v>
      </c>
      <c r="C19" s="1357">
        <v>35</v>
      </c>
      <c r="D19" s="1361">
        <v>2576.4523673390545</v>
      </c>
      <c r="E19" s="1362">
        <v>2179.7556764862488</v>
      </c>
      <c r="F19" s="1362">
        <v>2179.7556764862488</v>
      </c>
      <c r="G19" s="1363">
        <v>2022.7532888486944</v>
      </c>
    </row>
    <row r="20" spans="2:7">
      <c r="B20" s="1356">
        <v>34</v>
      </c>
      <c r="C20" s="1357">
        <v>36</v>
      </c>
      <c r="D20" s="1361">
        <v>2625.4129224536468</v>
      </c>
      <c r="E20" s="1362">
        <v>2220.5561390817429</v>
      </c>
      <c r="F20" s="1362">
        <v>2088.5424813007467</v>
      </c>
      <c r="G20" s="1363">
        <v>2051.0623225705881</v>
      </c>
    </row>
    <row r="21" spans="2:7">
      <c r="B21" s="1356">
        <v>35</v>
      </c>
      <c r="C21" s="1357">
        <v>37</v>
      </c>
      <c r="D21" s="1361">
        <v>2696.4138743709236</v>
      </c>
      <c r="E21" s="1362">
        <v>2279.7235990128065</v>
      </c>
      <c r="F21" s="1362">
        <v>2090.6112389665495</v>
      </c>
      <c r="G21" s="1363">
        <v>2049.8445722998827</v>
      </c>
    </row>
    <row r="22" spans="2:7">
      <c r="B22" s="1356">
        <v>36</v>
      </c>
      <c r="C22" s="1357">
        <v>38</v>
      </c>
      <c r="D22" s="1361">
        <v>2707.7870303713753</v>
      </c>
      <c r="E22" s="1362">
        <v>2289.2012290131834</v>
      </c>
      <c r="F22" s="1362">
        <v>2096.7868208920358</v>
      </c>
      <c r="G22" s="1363">
        <v>2022.2166384821098</v>
      </c>
    </row>
    <row r="23" spans="2:7">
      <c r="B23" s="1356">
        <v>37</v>
      </c>
      <c r="C23" s="1357">
        <v>39</v>
      </c>
      <c r="D23" s="1361">
        <v>2790.3580272814015</v>
      </c>
      <c r="E23" s="1362">
        <v>2358.0103931048711</v>
      </c>
      <c r="F23" s="1362">
        <v>2111.8335801216358</v>
      </c>
      <c r="G23" s="1363">
        <v>2037.9289282175425</v>
      </c>
    </row>
    <row r="24" spans="2:7">
      <c r="B24" s="1356">
        <v>38</v>
      </c>
      <c r="C24" s="1357">
        <v>40</v>
      </c>
      <c r="D24" s="1361">
        <v>2786.5213532973235</v>
      </c>
      <c r="E24" s="1362">
        <v>2354.8131647848068</v>
      </c>
      <c r="F24" s="1362">
        <v>2109.0930987044371</v>
      </c>
      <c r="G24" s="1363">
        <v>2035.6748958663829</v>
      </c>
    </row>
    <row r="25" spans="2:7">
      <c r="B25" s="1356">
        <v>39</v>
      </c>
      <c r="C25" s="1357">
        <v>41</v>
      </c>
      <c r="D25" s="1361">
        <v>2839.1252460919327</v>
      </c>
      <c r="E25" s="1362">
        <v>2398.6497421136473</v>
      </c>
      <c r="F25" s="1362">
        <v>2146.6673078434437</v>
      </c>
      <c r="G25" s="1363">
        <v>2032.6003844185686</v>
      </c>
    </row>
    <row r="26" spans="2:7">
      <c r="B26" s="1356">
        <v>40</v>
      </c>
      <c r="C26" s="1357">
        <v>42</v>
      </c>
      <c r="D26" s="1361">
        <v>2829.4084081047081</v>
      </c>
      <c r="E26" s="1362">
        <v>2390.5523771242943</v>
      </c>
      <c r="F26" s="1362">
        <v>2139.7267092811408</v>
      </c>
      <c r="G26" s="1363">
        <v>2026.8929162321092</v>
      </c>
    </row>
    <row r="27" spans="2:7">
      <c r="B27" s="1356">
        <v>41</v>
      </c>
      <c r="C27" s="1357">
        <v>43</v>
      </c>
      <c r="D27" s="1361">
        <v>2844.8267979519478</v>
      </c>
      <c r="E27" s="1362">
        <v>2403.4010353303265</v>
      </c>
      <c r="F27" s="1362">
        <v>2153.1604798069466</v>
      </c>
      <c r="G27" s="1363">
        <v>2035.9499654421898</v>
      </c>
    </row>
    <row r="28" spans="2:7">
      <c r="B28" s="1356">
        <v>42</v>
      </c>
      <c r="C28" s="1357">
        <v>44</v>
      </c>
      <c r="D28" s="1361">
        <v>2842.7797841487336</v>
      </c>
      <c r="E28" s="1362">
        <v>2401.6951904943153</v>
      </c>
      <c r="F28" s="1362">
        <v>2151.6983270903652</v>
      </c>
      <c r="G28" s="1363">
        <v>1903.5273596242698</v>
      </c>
    </row>
    <row r="29" spans="2:7">
      <c r="B29" s="1356">
        <v>43</v>
      </c>
      <c r="C29" s="1357">
        <v>45</v>
      </c>
      <c r="D29" s="1361">
        <v>2851.2400825806494</v>
      </c>
      <c r="E29" s="1362">
        <v>2411.5695132616524</v>
      </c>
      <c r="F29" s="1362">
        <v>2157.7413973988764</v>
      </c>
      <c r="G29" s="1363">
        <v>1912.0370189760163</v>
      </c>
    </row>
    <row r="30" spans="2:7">
      <c r="B30" s="1356">
        <v>44</v>
      </c>
      <c r="C30" s="1357">
        <v>46</v>
      </c>
      <c r="D30" s="1361">
        <v>2856.191281043768</v>
      </c>
      <c r="E30" s="1362">
        <v>2415.6955119809177</v>
      </c>
      <c r="F30" s="1362">
        <v>1973.3407531444866</v>
      </c>
      <c r="G30" s="1363">
        <v>1914.7229668073026</v>
      </c>
    </row>
    <row r="31" spans="2:7">
      <c r="B31" s="1356">
        <v>45</v>
      </c>
      <c r="C31" s="1357">
        <v>47</v>
      </c>
      <c r="D31" s="1361">
        <v>2866.2495972883112</v>
      </c>
      <c r="E31" s="1362">
        <v>2424.0774421847036</v>
      </c>
      <c r="F31" s="1362">
        <v>1985.4440028691886</v>
      </c>
      <c r="G31" s="1363">
        <v>1920.1776364355646</v>
      </c>
    </row>
    <row r="32" spans="2:7">
      <c r="B32" s="1356">
        <v>46</v>
      </c>
      <c r="C32" s="1357">
        <v>48</v>
      </c>
      <c r="D32" s="1361">
        <v>2894.390464447777</v>
      </c>
      <c r="E32" s="1362">
        <v>2202.7753483358329</v>
      </c>
      <c r="F32" s="1362">
        <v>2003.7967423210143</v>
      </c>
      <c r="G32" s="1363">
        <v>1821.3979383827379</v>
      </c>
    </row>
    <row r="33" spans="2:7">
      <c r="B33" s="1356">
        <v>47</v>
      </c>
      <c r="C33" s="1357">
        <v>49</v>
      </c>
      <c r="D33" s="1361">
        <v>2895.8418553343254</v>
      </c>
      <c r="E33" s="1362">
        <v>2207.6972248340776</v>
      </c>
      <c r="F33" s="1362">
        <v>2004.7433015948502</v>
      </c>
      <c r="G33" s="1363">
        <v>1825.7716596910077</v>
      </c>
    </row>
    <row r="34" spans="2:7">
      <c r="B34" s="1356">
        <v>48</v>
      </c>
      <c r="C34" s="1357">
        <v>50</v>
      </c>
      <c r="D34" s="1361">
        <v>2915.3638485043925</v>
      </c>
      <c r="E34" s="1362">
        <v>2222.3387197116276</v>
      </c>
      <c r="F34" s="1362">
        <v>1883.3870621693022</v>
      </c>
      <c r="G34" s="1363">
        <v>1758.1308349944961</v>
      </c>
    </row>
    <row r="35" spans="2:7">
      <c r="B35" s="1356">
        <v>49</v>
      </c>
      <c r="C35" s="1357">
        <v>51</v>
      </c>
      <c r="D35" s="1361">
        <v>2911.1008439848497</v>
      </c>
      <c r="E35" s="1362">
        <v>2219.1414663219707</v>
      </c>
      <c r="F35" s="1362">
        <v>1883.895926124243</v>
      </c>
      <c r="G35" s="1363">
        <v>1654.9278845156934</v>
      </c>
    </row>
    <row r="36" spans="2:7">
      <c r="B36" s="1356">
        <v>50</v>
      </c>
      <c r="C36" s="1357">
        <v>52</v>
      </c>
      <c r="D36" s="1361">
        <v>2884.188783628882</v>
      </c>
      <c r="E36" s="1362">
        <v>2200.2074210549949</v>
      </c>
      <c r="F36" s="1362">
        <v>1788.8186035106623</v>
      </c>
      <c r="G36" s="1363">
        <v>1553.901686036663</v>
      </c>
    </row>
    <row r="37" spans="2:7">
      <c r="B37" s="1356">
        <v>51</v>
      </c>
      <c r="C37" s="1357">
        <v>53</v>
      </c>
      <c r="D37" s="1361">
        <v>2882.2223130976145</v>
      </c>
      <c r="E37" s="1362">
        <v>2198.7325681565439</v>
      </c>
      <c r="F37" s="1362">
        <v>1757.9860545252352</v>
      </c>
      <c r="G37" s="1363">
        <v>1866.568807591902</v>
      </c>
    </row>
    <row r="38" spans="2:7">
      <c r="B38" s="1356">
        <v>52</v>
      </c>
      <c r="C38" s="1357">
        <v>54</v>
      </c>
      <c r="D38" s="1361">
        <v>2844.3116447135212</v>
      </c>
      <c r="E38" s="1362">
        <v>2170.2995668684739</v>
      </c>
      <c r="F38" s="1362">
        <v>1736.2396534947791</v>
      </c>
      <c r="G38" s="1363">
        <v>1764.8923201614459</v>
      </c>
    </row>
    <row r="39" spans="2:7">
      <c r="B39" s="1356">
        <v>53</v>
      </c>
      <c r="C39" s="1357">
        <v>55</v>
      </c>
      <c r="D39" s="1361">
        <v>2842.3360160722914</v>
      </c>
      <c r="E39" s="1362">
        <v>2131.7520120542185</v>
      </c>
      <c r="F39" s="1362">
        <v>2168.8178453875521</v>
      </c>
      <c r="G39" s="1363">
        <v>1734.0542763100416</v>
      </c>
    </row>
    <row r="40" spans="2:7">
      <c r="B40" s="1356">
        <v>54</v>
      </c>
      <c r="C40" s="1357">
        <v>56</v>
      </c>
      <c r="D40" s="1361">
        <v>2802.2983928096037</v>
      </c>
      <c r="E40" s="1362">
        <v>2101.7237946072028</v>
      </c>
      <c r="F40" s="1362">
        <v>2138.7896279405363</v>
      </c>
      <c r="G40" s="1363">
        <v>1711.031702352429</v>
      </c>
    </row>
    <row r="41" spans="2:7">
      <c r="B41" s="1356">
        <v>55</v>
      </c>
      <c r="C41" s="1357">
        <v>57</v>
      </c>
      <c r="D41" s="1361">
        <v>2815.9582383267771</v>
      </c>
      <c r="E41" s="1362">
        <v>2815.9582383267771</v>
      </c>
      <c r="F41" s="1362">
        <v>2111.9686787450828</v>
      </c>
      <c r="G41" s="1363">
        <v>2149.0345120784159</v>
      </c>
    </row>
    <row r="42" spans="2:7">
      <c r="B42" s="1356">
        <v>56</v>
      </c>
      <c r="C42" s="1357">
        <v>58</v>
      </c>
      <c r="D42" s="1361">
        <v>2800.6917745898195</v>
      </c>
      <c r="E42" s="1362">
        <v>2800.6917745898195</v>
      </c>
      <c r="F42" s="1362">
        <v>2100.5188309423647</v>
      </c>
      <c r="G42" s="1363">
        <v>2137.5846642756983</v>
      </c>
    </row>
    <row r="43" spans="2:7">
      <c r="B43" s="1356">
        <v>57</v>
      </c>
      <c r="C43" s="1357">
        <v>59</v>
      </c>
      <c r="D43" s="1361">
        <v>2814.7655462234911</v>
      </c>
      <c r="E43" s="1362">
        <v>2814.7655462234911</v>
      </c>
      <c r="F43" s="1362">
        <v>2814.7655462234911</v>
      </c>
      <c r="G43" s="1363">
        <v>2111.0741596676185</v>
      </c>
    </row>
    <row r="44" spans="2:7">
      <c r="B44" s="1356">
        <v>58</v>
      </c>
      <c r="C44" s="1357">
        <v>60</v>
      </c>
      <c r="D44" s="1361">
        <v>2828.2430079042242</v>
      </c>
      <c r="E44" s="1362">
        <v>2828.2430079042242</v>
      </c>
      <c r="F44" s="1362">
        <v>2828.2430079042242</v>
      </c>
      <c r="G44" s="1363">
        <v>2121.1822559281682</v>
      </c>
    </row>
    <row r="45" spans="2:7">
      <c r="B45" s="1356">
        <v>59</v>
      </c>
      <c r="C45" s="1357">
        <v>61</v>
      </c>
      <c r="D45" s="1361">
        <v>2829.3858992752084</v>
      </c>
      <c r="E45" s="1362">
        <v>2829.3858992752084</v>
      </c>
      <c r="F45" s="1362">
        <v>2829.3858992752084</v>
      </c>
      <c r="G45" s="1363">
        <v>2829.3858992752084</v>
      </c>
    </row>
    <row r="46" spans="2:7">
      <c r="B46" s="1356">
        <v>60</v>
      </c>
      <c r="C46" s="1357">
        <v>62</v>
      </c>
      <c r="D46" s="1361">
        <v>2832.8647132159967</v>
      </c>
      <c r="E46" s="1362">
        <v>2832.8647132159967</v>
      </c>
      <c r="F46" s="1362">
        <v>2832.8647132159967</v>
      </c>
      <c r="G46" s="1363">
        <v>2832.8647132159967</v>
      </c>
    </row>
    <row r="47" spans="2:7">
      <c r="B47" s="1356">
        <v>61</v>
      </c>
      <c r="C47" s="1357">
        <v>63</v>
      </c>
      <c r="D47" s="1361">
        <v>2832.8647132159967</v>
      </c>
      <c r="E47" s="1362">
        <v>2832.8647132159967</v>
      </c>
      <c r="F47" s="1362">
        <v>2832.8647132159967</v>
      </c>
      <c r="G47" s="1363">
        <v>2832.8647132159967</v>
      </c>
    </row>
    <row r="48" spans="2:7">
      <c r="B48" s="1356">
        <v>62</v>
      </c>
      <c r="C48" s="1357">
        <v>64</v>
      </c>
      <c r="D48" s="1361">
        <v>2321.4124896351086</v>
      </c>
      <c r="E48" s="1362">
        <v>1864.7572133869655</v>
      </c>
      <c r="F48" s="1362">
        <v>1864.7572133869655</v>
      </c>
      <c r="G48" s="1363">
        <v>2020.1735711976505</v>
      </c>
    </row>
    <row r="49" spans="2:7">
      <c r="B49" s="1356">
        <v>63</v>
      </c>
      <c r="C49" s="1357">
        <v>65</v>
      </c>
      <c r="D49" s="1361">
        <v>2313.1528625309811</v>
      </c>
      <c r="E49" s="1362">
        <v>1845.344435555176</v>
      </c>
      <c r="F49" s="1362">
        <v>1845.344435555176</v>
      </c>
      <c r="G49" s="1363">
        <v>1999.3513419450076</v>
      </c>
    </row>
    <row r="50" spans="2:7">
      <c r="B50" s="1356">
        <v>64</v>
      </c>
      <c r="C50" s="1357">
        <v>66</v>
      </c>
      <c r="D50" s="1361">
        <v>1840.6440875458029</v>
      </c>
      <c r="E50" s="1362">
        <v>1854.8991069978838</v>
      </c>
      <c r="F50" s="1362">
        <v>1854.8991069978838</v>
      </c>
      <c r="G50" s="1363">
        <v>1978.5584395082121</v>
      </c>
    </row>
    <row r="51" spans="2:7">
      <c r="B51" s="1356">
        <v>65</v>
      </c>
      <c r="C51" s="1357">
        <v>67</v>
      </c>
      <c r="D51" s="1361">
        <v>1840.8357934835442</v>
      </c>
      <c r="E51" s="1362">
        <v>1875.0833320802944</v>
      </c>
      <c r="F51" s="1362">
        <v>1875.0833320802944</v>
      </c>
      <c r="G51" s="1363">
        <v>2000.0937953981218</v>
      </c>
    </row>
    <row r="52" spans="2:7">
      <c r="B52" s="1356">
        <v>66</v>
      </c>
      <c r="C52" s="1357">
        <v>68</v>
      </c>
      <c r="D52" s="1361">
        <v>1850.3610709234231</v>
      </c>
      <c r="E52" s="1362">
        <v>1855.5564676657377</v>
      </c>
      <c r="F52" s="1362">
        <v>1855.5564676657377</v>
      </c>
      <c r="G52" s="1363">
        <v>1979.2744888317698</v>
      </c>
    </row>
    <row r="53" spans="2:7">
      <c r="B53" s="1356">
        <v>67</v>
      </c>
      <c r="C53" s="1357">
        <v>69</v>
      </c>
      <c r="D53" s="1361">
        <v>1850.8068474453469</v>
      </c>
      <c r="E53" s="1362">
        <v>1836.2680974228404</v>
      </c>
      <c r="F53" s="1362">
        <v>1836.2680974228404</v>
      </c>
      <c r="G53" s="1363">
        <v>1958.436703135576</v>
      </c>
    </row>
    <row r="54" spans="2:7">
      <c r="B54" s="1356">
        <v>68</v>
      </c>
      <c r="C54" s="1357">
        <v>70</v>
      </c>
      <c r="D54" s="1361">
        <v>1831.5805701073682</v>
      </c>
      <c r="E54" s="1362">
        <v>1817.2252263840926</v>
      </c>
      <c r="F54" s="1362">
        <v>1817.2252263840926</v>
      </c>
      <c r="G54" s="1363">
        <v>1937.8683932175161</v>
      </c>
    </row>
    <row r="55" spans="2:7">
      <c r="B55" s="1356">
        <v>69</v>
      </c>
      <c r="C55" s="1357">
        <v>71</v>
      </c>
      <c r="D55" s="1361">
        <v>1812.5988767605761</v>
      </c>
      <c r="E55" s="1362">
        <v>1798.4132580106113</v>
      </c>
      <c r="F55" s="1362">
        <v>1798.4132580106113</v>
      </c>
      <c r="G55" s="1363">
        <v>1947.9795089203085</v>
      </c>
    </row>
    <row r="56" spans="2:7">
      <c r="B56" s="1356">
        <v>70</v>
      </c>
      <c r="C56" s="1357">
        <v>72</v>
      </c>
      <c r="D56" s="1361">
        <v>1793.8471822310389</v>
      </c>
      <c r="E56" s="1362">
        <v>1779.850132558458</v>
      </c>
      <c r="F56" s="1362">
        <v>1779.850132558458</v>
      </c>
      <c r="G56" s="1363">
        <v>1927.5385378983426</v>
      </c>
    </row>
    <row r="57" spans="2:7">
      <c r="B57" s="1356">
        <v>71</v>
      </c>
      <c r="C57" s="1357">
        <v>73</v>
      </c>
      <c r="D57" s="1361">
        <v>1775.3434379974938</v>
      </c>
      <c r="E57" s="1362">
        <v>1761.5105110465711</v>
      </c>
      <c r="F57" s="1362">
        <v>1761.5105110465711</v>
      </c>
      <c r="G57" s="1363">
        <v>1907.360833423204</v>
      </c>
    </row>
    <row r="58" spans="2:7">
      <c r="B58" s="1356">
        <v>72</v>
      </c>
      <c r="C58" s="1357">
        <v>74</v>
      </c>
      <c r="D58" s="1361">
        <v>1757.0623161610565</v>
      </c>
      <c r="E58" s="1362">
        <v>1743.412438849633</v>
      </c>
      <c r="F58" s="1362">
        <v>1743.412438849633</v>
      </c>
      <c r="G58" s="1363">
        <v>1887.4315676063486</v>
      </c>
    </row>
    <row r="59" spans="2:7">
      <c r="B59" s="1356">
        <v>73</v>
      </c>
      <c r="C59" s="1357">
        <v>75</v>
      </c>
      <c r="D59" s="1361">
        <v>1739.0110312969359</v>
      </c>
      <c r="E59" s="1362">
        <v>1725.5306530574821</v>
      </c>
      <c r="F59" s="1362">
        <v>1725.5306530574821</v>
      </c>
      <c r="G59" s="1363">
        <v>1867.746793046864</v>
      </c>
    </row>
    <row r="60" spans="2:7">
      <c r="B60" s="1356">
        <v>74</v>
      </c>
      <c r="C60" s="1357">
        <v>76</v>
      </c>
      <c r="D60" s="1361">
        <v>1721.1968565301302</v>
      </c>
      <c r="E60" s="1362">
        <v>1707.8833019029796</v>
      </c>
      <c r="F60" s="1362">
        <v>1707.8833019029796</v>
      </c>
      <c r="G60" s="1363">
        <v>1848.3134596646501</v>
      </c>
    </row>
    <row r="61" spans="2:7">
      <c r="B61" s="1356">
        <v>75</v>
      </c>
      <c r="C61" s="1357">
        <v>77</v>
      </c>
      <c r="D61" s="1361">
        <v>1703.5945768098024</v>
      </c>
      <c r="E61" s="1362">
        <v>1691.7317684558536</v>
      </c>
      <c r="F61" s="1362">
        <v>1691.7317684558536</v>
      </c>
      <c r="G61" s="1363">
        <v>1829.1277271193574</v>
      </c>
    </row>
    <row r="62" spans="2:7">
      <c r="B62" s="1356">
        <v>76</v>
      </c>
      <c r="C62" s="1357">
        <v>78</v>
      </c>
      <c r="D62" s="1361">
        <v>1686.5539783568111</v>
      </c>
      <c r="E62" s="1362">
        <v>1670.5592360170745</v>
      </c>
      <c r="F62" s="1362">
        <v>1670.5592360170745</v>
      </c>
      <c r="G62" s="1363">
        <v>1810.1858024623034</v>
      </c>
    </row>
    <row r="63" spans="2:7">
      <c r="B63" s="1356">
        <v>77</v>
      </c>
      <c r="C63" s="1357">
        <v>79</v>
      </c>
      <c r="D63" s="1361">
        <v>1665.4462475200808</v>
      </c>
      <c r="E63" s="1362">
        <v>1649.6516841965174</v>
      </c>
      <c r="F63" s="1362">
        <v>1649.6516841965174</v>
      </c>
      <c r="G63" s="1363">
        <v>1791.4839395429194</v>
      </c>
    </row>
    <row r="64" spans="2:7">
      <c r="B64" s="1356">
        <v>78</v>
      </c>
      <c r="C64" s="1357">
        <v>80</v>
      </c>
      <c r="D64" s="1361">
        <v>1644.6026862900123</v>
      </c>
      <c r="E64" s="1362">
        <v>1629.0057966819631</v>
      </c>
      <c r="F64" s="1362">
        <v>1629.0057966819631</v>
      </c>
      <c r="G64" s="1363">
        <v>1773.0075757165982</v>
      </c>
    </row>
    <row r="65" spans="2:7">
      <c r="B65" s="1356">
        <v>79</v>
      </c>
      <c r="C65" s="1357">
        <v>81</v>
      </c>
      <c r="D65" s="1361">
        <v>1624.0199885044397</v>
      </c>
      <c r="E65" s="1362">
        <v>1608.6182986658389</v>
      </c>
      <c r="F65" s="1362">
        <v>1608.6182986658389</v>
      </c>
      <c r="G65" s="1363">
        <v>1754.7747785922163</v>
      </c>
    </row>
    <row r="66" spans="2:7">
      <c r="B66" s="1356">
        <v>80</v>
      </c>
      <c r="C66" s="1357">
        <v>82</v>
      </c>
      <c r="D66" s="1361">
        <v>1603.6948893788137</v>
      </c>
      <c r="E66" s="1362">
        <v>1588.4859563257744</v>
      </c>
      <c r="F66" s="1362">
        <v>1588.4859563257744</v>
      </c>
      <c r="G66" s="1363">
        <v>1736.7602100139466</v>
      </c>
    </row>
    <row r="67" spans="2:7">
      <c r="B67" s="1356">
        <v>81</v>
      </c>
      <c r="C67" s="1357">
        <v>83</v>
      </c>
      <c r="D67" s="1361">
        <v>1583.6241649883455</v>
      </c>
      <c r="E67" s="1362">
        <v>1568.6055763116594</v>
      </c>
      <c r="F67" s="1362">
        <v>1568.6055763116594</v>
      </c>
      <c r="G67" s="1363">
        <v>1718.9820411407381</v>
      </c>
    </row>
    <row r="68" spans="2:7">
      <c r="B68" s="1356">
        <v>82</v>
      </c>
      <c r="C68" s="1357">
        <v>84</v>
      </c>
      <c r="D68" s="1361">
        <v>1563.804631756635</v>
      </c>
      <c r="E68" s="1362">
        <v>1548.9740052391232</v>
      </c>
      <c r="F68" s="1362">
        <v>1548.9740052391232</v>
      </c>
      <c r="G68" s="1363">
        <v>1704.2924819304437</v>
      </c>
    </row>
    <row r="69" spans="2:7">
      <c r="B69" s="1356">
        <v>83</v>
      </c>
      <c r="C69" s="1357">
        <v>85</v>
      </c>
      <c r="D69" s="1361">
        <v>1544.2331459507022</v>
      </c>
      <c r="E69" s="1362">
        <v>1529.5881291893488</v>
      </c>
      <c r="F69" s="1362">
        <v>1529.5881291893488</v>
      </c>
      <c r="G69" s="1363">
        <v>1682.9627483806767</v>
      </c>
    </row>
    <row r="70" spans="2:7">
      <c r="B70" s="1356">
        <v>84</v>
      </c>
      <c r="C70" s="1357">
        <v>86</v>
      </c>
      <c r="D70" s="1361">
        <v>1524.9066031823277</v>
      </c>
      <c r="E70" s="1362">
        <v>1510.4448732151507</v>
      </c>
      <c r="F70" s="1362">
        <v>1510.4448732151507</v>
      </c>
      <c r="G70" s="1363">
        <v>1661.8999628683659</v>
      </c>
    </row>
    <row r="71" spans="2:7">
      <c r="B71" s="1356">
        <v>85</v>
      </c>
      <c r="C71" s="1357">
        <v>87</v>
      </c>
      <c r="D71" s="1361">
        <v>1505.8219379156487</v>
      </c>
      <c r="E71" s="1362">
        <v>1491.5412008532339</v>
      </c>
      <c r="F71" s="1362">
        <v>1491.5412008532339</v>
      </c>
      <c r="G71" s="1363">
        <v>1641.1007844584497</v>
      </c>
    </row>
    <row r="72" spans="2:7">
      <c r="B72" s="1356">
        <v>86</v>
      </c>
      <c r="C72" s="1357">
        <v>88</v>
      </c>
      <c r="D72" s="1361">
        <v>1486.9761229809062</v>
      </c>
      <c r="E72" s="1362">
        <v>1472.8741136425558</v>
      </c>
      <c r="F72" s="1362">
        <v>1472.8741136425558</v>
      </c>
      <c r="G72" s="1363">
        <v>1620.5619140286726</v>
      </c>
    </row>
    <row r="73" spans="2:7">
      <c r="B73" s="1356">
        <v>87</v>
      </c>
      <c r="C73" s="1357">
        <v>89</v>
      </c>
      <c r="D73" s="1361">
        <v>1468.3661690942802</v>
      </c>
      <c r="E73" s="1362">
        <v>1454.4406506487153</v>
      </c>
      <c r="F73" s="1362">
        <v>1454.4406506487153</v>
      </c>
      <c r="G73" s="1363">
        <v>1600.2800937462882</v>
      </c>
    </row>
    <row r="74" spans="2:7">
      <c r="B74" s="1356">
        <v>88</v>
      </c>
      <c r="C74" s="1357">
        <v>90</v>
      </c>
      <c r="D74" s="1361">
        <v>1449.9891243837399</v>
      </c>
      <c r="E74" s="1362">
        <v>1488.3542889747084</v>
      </c>
      <c r="F74" s="1362">
        <v>1488.3542889747084</v>
      </c>
      <c r="G74" s="1363">
        <v>1580.2521065513079</v>
      </c>
    </row>
    <row r="75" spans="2:7">
      <c r="B75" s="1356">
        <v>89</v>
      </c>
      <c r="C75" s="1357">
        <v>91</v>
      </c>
      <c r="D75" s="1361">
        <v>1483.8411603589104</v>
      </c>
      <c r="E75" s="1362">
        <v>1469.7270869257238</v>
      </c>
      <c r="F75" s="1362">
        <v>1469.7270869257238</v>
      </c>
      <c r="G75" s="1363">
        <v>1560.4747756462166</v>
      </c>
    </row>
    <row r="76" spans="2:7">
      <c r="B76" s="1356">
        <v>90</v>
      </c>
      <c r="C76" s="1357">
        <v>92</v>
      </c>
      <c r="D76" s="1361">
        <v>1465.2704414733914</v>
      </c>
      <c r="E76" s="1362">
        <v>1451.3330099187697</v>
      </c>
      <c r="F76" s="1362">
        <v>1451.3330099187697</v>
      </c>
      <c r="G76" s="1363">
        <v>1540.9449639920774</v>
      </c>
    </row>
    <row r="77" spans="2:7">
      <c r="B77" s="1356">
        <v>91</v>
      </c>
      <c r="C77" s="1357">
        <v>93</v>
      </c>
      <c r="D77" s="1361">
        <v>1659.6958551777088</v>
      </c>
      <c r="E77" s="1362">
        <v>1642.6666223306088</v>
      </c>
      <c r="F77" s="1362">
        <v>1642.6666223306088</v>
      </c>
      <c r="G77" s="1363">
        <v>1726.9454634698411</v>
      </c>
    </row>
    <row r="78" spans="2:7">
      <c r="B78" s="1356">
        <v>92</v>
      </c>
      <c r="C78" s="1357">
        <v>94</v>
      </c>
      <c r="D78" s="1361">
        <v>1642.3459605155631</v>
      </c>
      <c r="E78" s="1362">
        <v>1625.5303737575471</v>
      </c>
      <c r="F78" s="1362">
        <v>1625.5303737575471</v>
      </c>
      <c r="G78" s="1363">
        <v>1708.7530179544062</v>
      </c>
    </row>
    <row r="79" spans="2:7">
      <c r="B79" s="1356">
        <v>93</v>
      </c>
      <c r="C79" s="1357">
        <v>95</v>
      </c>
      <c r="D79" s="1361">
        <v>1625.1984077002123</v>
      </c>
      <c r="E79" s="1362">
        <v>1608.6095308211065</v>
      </c>
      <c r="F79" s="1362">
        <v>1608.6095308211065</v>
      </c>
      <c r="G79" s="1363">
        <v>1690.7776559867846</v>
      </c>
    </row>
    <row r="80" spans="2:7">
      <c r="B80" s="1356">
        <v>94</v>
      </c>
      <c r="C80" s="1357">
        <v>96</v>
      </c>
      <c r="D80" s="1361">
        <v>1552.9799746087635</v>
      </c>
      <c r="E80" s="1362">
        <v>1537.324637234487</v>
      </c>
      <c r="F80" s="1362">
        <v>1537.324637234487</v>
      </c>
      <c r="G80" s="1363">
        <v>1673.0485692005302</v>
      </c>
    </row>
    <row r="81" spans="2:7">
      <c r="B81" s="1364">
        <v>95</v>
      </c>
      <c r="C81" s="1365">
        <v>97</v>
      </c>
      <c r="D81" s="1366">
        <v>1536.9609484076711</v>
      </c>
      <c r="E81" s="1367">
        <v>1521.4999578073291</v>
      </c>
      <c r="F81" s="1367">
        <v>1521.4999578073291</v>
      </c>
      <c r="G81" s="1368">
        <v>1655.5295012867405</v>
      </c>
    </row>
  </sheetData>
  <mergeCells count="2">
    <mergeCell ref="D3:G3"/>
    <mergeCell ref="D4:G4"/>
  </mergeCell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F19"/>
  <sheetViews>
    <sheetView workbookViewId="0"/>
  </sheetViews>
  <sheetFormatPr baseColWidth="10" defaultColWidth="11.42578125" defaultRowHeight="15"/>
  <cols>
    <col min="1" max="1" width="7.28515625" style="1082" customWidth="1"/>
    <col min="2" max="2" width="34.28515625" style="1082" customWidth="1"/>
    <col min="3" max="6" width="12.7109375" style="1082" customWidth="1"/>
    <col min="7" max="16384" width="11.42578125" style="1082"/>
  </cols>
  <sheetData>
    <row r="1" spans="1:6">
      <c r="A1" s="1370" t="s">
        <v>466</v>
      </c>
    </row>
    <row r="2" spans="1:6">
      <c r="A2" s="1370" t="s">
        <v>467</v>
      </c>
    </row>
    <row r="3" spans="1:6">
      <c r="A3" s="1370" t="s">
        <v>468</v>
      </c>
    </row>
    <row r="4" spans="1:6" ht="15.75" thickBot="1"/>
    <row r="5" spans="1:6" ht="15.75" thickBot="1">
      <c r="B5" s="1371" t="s">
        <v>469</v>
      </c>
      <c r="C5" s="1372" t="s">
        <v>462</v>
      </c>
      <c r="D5" s="1373" t="s">
        <v>463</v>
      </c>
      <c r="E5" s="1373" t="s">
        <v>464</v>
      </c>
      <c r="F5" s="1374" t="s">
        <v>465</v>
      </c>
    </row>
    <row r="6" spans="1:6">
      <c r="B6" s="1823" t="s">
        <v>470</v>
      </c>
      <c r="C6" s="1824"/>
      <c r="D6" s="1824"/>
      <c r="E6" s="1824"/>
      <c r="F6" s="1825"/>
    </row>
    <row r="7" spans="1:6" ht="15.75" thickBot="1">
      <c r="B7" s="1375" t="s">
        <v>471</v>
      </c>
      <c r="C7" s="1826">
        <v>0.65900000000000003</v>
      </c>
      <c r="D7" s="1827"/>
      <c r="E7" s="1827"/>
      <c r="F7" s="1828"/>
    </row>
    <row r="8" spans="1:6">
      <c r="B8" s="1829" t="s">
        <v>472</v>
      </c>
      <c r="C8" s="1830"/>
      <c r="D8" s="1830"/>
      <c r="E8" s="1830"/>
      <c r="F8" s="1831"/>
    </row>
    <row r="9" spans="1:6" ht="15.75" thickBot="1">
      <c r="B9" s="1375" t="s">
        <v>473</v>
      </c>
      <c r="C9" s="1376">
        <v>0.65001263089712302</v>
      </c>
      <c r="D9" s="1377">
        <v>0.65852803942896254</v>
      </c>
      <c r="E9" s="1377">
        <v>0.65852803942896254</v>
      </c>
      <c r="F9" s="1378">
        <v>0.69871627293423511</v>
      </c>
    </row>
    <row r="10" spans="1:6">
      <c r="B10" s="1829" t="s">
        <v>474</v>
      </c>
      <c r="C10" s="1830"/>
      <c r="D10" s="1830"/>
      <c r="E10" s="1830"/>
      <c r="F10" s="1831"/>
    </row>
    <row r="11" spans="1:6" ht="15.75" thickBot="1">
      <c r="B11" s="1379" t="s">
        <v>475</v>
      </c>
      <c r="C11" s="1380">
        <v>0.61891410517615297</v>
      </c>
      <c r="D11" s="1381">
        <v>0.7021074832006905</v>
      </c>
      <c r="E11" s="1381">
        <v>0.76364073212803707</v>
      </c>
      <c r="F11" s="1382">
        <v>0.87818872123663616</v>
      </c>
    </row>
    <row r="13" spans="1:6" ht="15.75" customHeight="1">
      <c r="B13" s="1822" t="s">
        <v>476</v>
      </c>
      <c r="C13" s="1822"/>
      <c r="D13" s="1822"/>
      <c r="E13" s="1822"/>
      <c r="F13" s="1822"/>
    </row>
    <row r="14" spans="1:6">
      <c r="B14" s="1822"/>
      <c r="C14" s="1822"/>
      <c r="D14" s="1822"/>
      <c r="E14" s="1822"/>
      <c r="F14" s="1822"/>
    </row>
    <row r="15" spans="1:6">
      <c r="B15" s="1822"/>
      <c r="C15" s="1822"/>
      <c r="D15" s="1822"/>
      <c r="E15" s="1822"/>
      <c r="F15" s="1822"/>
    </row>
    <row r="16" spans="1:6" ht="32.25" customHeight="1">
      <c r="B16" s="1822"/>
      <c r="C16" s="1822"/>
      <c r="D16" s="1822"/>
      <c r="E16" s="1822"/>
      <c r="F16" s="1822"/>
    </row>
    <row r="17" spans="2:6" ht="34.5" customHeight="1">
      <c r="B17" s="1822" t="s">
        <v>477</v>
      </c>
      <c r="C17" s="1822"/>
      <c r="D17" s="1822"/>
      <c r="E17" s="1822"/>
      <c r="F17" s="1822"/>
    </row>
    <row r="18" spans="2:6">
      <c r="B18" s="1822" t="s">
        <v>478</v>
      </c>
      <c r="C18" s="1822"/>
      <c r="D18" s="1822"/>
      <c r="E18" s="1822"/>
      <c r="F18" s="1822"/>
    </row>
    <row r="19" spans="2:6">
      <c r="B19" s="1822" t="s">
        <v>479</v>
      </c>
      <c r="C19" s="1822"/>
      <c r="D19" s="1822"/>
      <c r="E19" s="1822"/>
      <c r="F19" s="1822"/>
    </row>
  </sheetData>
  <mergeCells count="8">
    <mergeCell ref="B18:F18"/>
    <mergeCell ref="B19:F19"/>
    <mergeCell ref="B6:F6"/>
    <mergeCell ref="C7:F7"/>
    <mergeCell ref="B8:F8"/>
    <mergeCell ref="B10:F10"/>
    <mergeCell ref="B13:F16"/>
    <mergeCell ref="B17:F17"/>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AD13"/>
  <sheetViews>
    <sheetView workbookViewId="0"/>
  </sheetViews>
  <sheetFormatPr baseColWidth="10" defaultRowHeight="12.75"/>
  <cols>
    <col min="1" max="1" width="22.5703125" customWidth="1"/>
  </cols>
  <sheetData>
    <row r="1" spans="1:30" ht="15.75">
      <c r="A1" s="1034" t="s">
        <v>378</v>
      </c>
    </row>
    <row r="2" spans="1:30">
      <c r="B2" s="1631" t="s">
        <v>658</v>
      </c>
    </row>
    <row r="3" spans="1:30">
      <c r="A3" s="1631" t="s">
        <v>648</v>
      </c>
      <c r="B3">
        <v>1</v>
      </c>
      <c r="C3">
        <v>2</v>
      </c>
      <c r="D3">
        <v>3</v>
      </c>
      <c r="E3">
        <v>4</v>
      </c>
      <c r="F3">
        <v>5</v>
      </c>
      <c r="G3">
        <v>6</v>
      </c>
      <c r="H3">
        <v>7</v>
      </c>
      <c r="I3">
        <v>8</v>
      </c>
      <c r="J3">
        <v>9</v>
      </c>
      <c r="K3">
        <v>10</v>
      </c>
      <c r="L3">
        <v>11</v>
      </c>
      <c r="M3">
        <v>12</v>
      </c>
      <c r="N3">
        <v>13</v>
      </c>
      <c r="O3">
        <v>14</v>
      </c>
      <c r="P3">
        <v>15</v>
      </c>
      <c r="Q3">
        <v>16</v>
      </c>
      <c r="R3">
        <v>17</v>
      </c>
      <c r="S3">
        <v>18</v>
      </c>
      <c r="T3">
        <v>19</v>
      </c>
      <c r="U3">
        <v>20</v>
      </c>
      <c r="V3">
        <v>21</v>
      </c>
      <c r="W3">
        <v>22</v>
      </c>
      <c r="X3">
        <v>23</v>
      </c>
      <c r="Y3">
        <v>24</v>
      </c>
      <c r="Z3">
        <v>25</v>
      </c>
      <c r="AA3">
        <v>26</v>
      </c>
      <c r="AB3">
        <v>27</v>
      </c>
    </row>
    <row r="4" spans="1:30">
      <c r="A4" t="s">
        <v>649</v>
      </c>
      <c r="B4">
        <v>0</v>
      </c>
      <c r="C4" s="1632">
        <v>3.1278484248442595E-4</v>
      </c>
      <c r="D4" s="1632">
        <v>-1.4983937518195822E-2</v>
      </c>
      <c r="E4" s="1632">
        <v>-2.6564512899615478E-2</v>
      </c>
      <c r="F4" s="1632">
        <v>-4.4697668448202665E-2</v>
      </c>
      <c r="G4" s="1632">
        <v>-6.0864011875391033E-2</v>
      </c>
      <c r="H4" s="1632">
        <v>-6.1222548533949706E-2</v>
      </c>
      <c r="I4" s="1632">
        <v>-5.9260364531644183E-2</v>
      </c>
      <c r="J4" s="1632">
        <v>-7.183250521120077E-2</v>
      </c>
      <c r="K4" s="1632">
        <v>-7.0396753420070235E-2</v>
      </c>
      <c r="L4" s="1632">
        <v>-7.028814369931824E-2</v>
      </c>
      <c r="M4" s="1632">
        <v>-7.5217789868774587E-2</v>
      </c>
      <c r="N4" s="1632">
        <v>-7.883583524569393E-2</v>
      </c>
      <c r="O4" s="1632">
        <v>-8.1207013803331396E-2</v>
      </c>
      <c r="P4" s="1632">
        <v>-7.9816154636382253E-2</v>
      </c>
      <c r="Q4" s="1632">
        <v>-7.8825659905456091E-2</v>
      </c>
      <c r="R4" s="1632">
        <v>-8.9350958966995964E-2</v>
      </c>
      <c r="S4" s="1632">
        <v>-7.8408186805040025E-2</v>
      </c>
      <c r="T4" s="1632">
        <v>-8.4751283519749365E-2</v>
      </c>
      <c r="U4" s="1632">
        <v>-9.4040476594158928E-2</v>
      </c>
      <c r="V4" s="1632">
        <v>-9.294944297540364E-2</v>
      </c>
      <c r="W4" s="1632">
        <v>-9.2731842448106172E-2</v>
      </c>
      <c r="X4" s="1632">
        <v>-9.4684379628533377E-2</v>
      </c>
      <c r="Y4" s="1632">
        <v>-9.5395557764337835E-2</v>
      </c>
      <c r="Z4" s="1632">
        <v>-9.7641662999089274E-2</v>
      </c>
      <c r="AA4" s="1632">
        <v>-0.1062201017409844</v>
      </c>
      <c r="AB4" s="1632">
        <v>-0.13615516641859715</v>
      </c>
    </row>
    <row r="5" spans="1:30">
      <c r="A5" t="s">
        <v>650</v>
      </c>
      <c r="B5">
        <v>0</v>
      </c>
      <c r="C5" s="1632">
        <v>-1.995678787873878E-4</v>
      </c>
      <c r="D5" s="1632">
        <v>2.0508698037433604E-3</v>
      </c>
      <c r="E5" s="1632">
        <v>-1.1235966458578495E-2</v>
      </c>
      <c r="F5" s="1632">
        <v>-9.711362132922452E-3</v>
      </c>
      <c r="G5" s="1632">
        <v>-9.6019404648937101E-3</v>
      </c>
      <c r="H5" s="1632">
        <v>-1.4853000362958779E-2</v>
      </c>
      <c r="I5" s="1632">
        <v>-1.8705083305712855E-2</v>
      </c>
      <c r="J5" s="1632">
        <v>-2.1231405774146506E-2</v>
      </c>
      <c r="K5" s="1632">
        <v>-1.9749678129728943E-2</v>
      </c>
      <c r="L5" s="1632">
        <v>-1.8692136239414681E-2</v>
      </c>
      <c r="M5" s="1632">
        <v>-2.9904570009790743E-2</v>
      </c>
      <c r="N5" s="1632">
        <v>-1.8248641894092255E-2</v>
      </c>
      <c r="O5" s="1632">
        <v>-2.5005024825922928E-2</v>
      </c>
      <c r="P5" s="1632">
        <v>-3.47365597851651E-2</v>
      </c>
      <c r="Q5" s="1632">
        <v>-3.3521275182735399E-2</v>
      </c>
      <c r="R5" s="1632">
        <v>-3.3257388617844996E-2</v>
      </c>
      <c r="S5" s="1632">
        <v>-3.5327222564401017E-2</v>
      </c>
      <c r="T5" s="1632">
        <v>-3.6084726545536294E-2</v>
      </c>
      <c r="U5" s="1632">
        <v>-3.8477193433574142E-2</v>
      </c>
      <c r="V5" s="1632">
        <v>-4.7615699502401077E-2</v>
      </c>
      <c r="W5" s="1632">
        <v>-7.950783029492503E-2</v>
      </c>
      <c r="X5" s="1632"/>
      <c r="Y5" s="1632"/>
      <c r="Z5" s="1632"/>
      <c r="AA5" s="1632"/>
      <c r="AB5" s="1632"/>
    </row>
    <row r="6" spans="1:30">
      <c r="A6" t="s">
        <v>651</v>
      </c>
      <c r="B6">
        <v>0</v>
      </c>
      <c r="C6" s="1632">
        <v>-5.3051714285605733E-3</v>
      </c>
      <c r="D6" s="1632">
        <v>-9.1930774226786083E-3</v>
      </c>
      <c r="E6" s="1632">
        <v>-1.1742144416761024E-2</v>
      </c>
      <c r="F6" s="1632">
        <v>-1.0243613813639252E-2</v>
      </c>
      <c r="G6" s="1632">
        <v>-9.1695571772205664E-3</v>
      </c>
      <c r="H6" s="1632">
        <v>-2.0496451194089826E-2</v>
      </c>
      <c r="I6" s="1632">
        <v>-8.7305703118213396E-3</v>
      </c>
      <c r="J6" s="1632">
        <v>-1.5549409600351005E-2</v>
      </c>
      <c r="K6" s="1632">
        <v>-2.5208772077105923E-2</v>
      </c>
      <c r="L6" s="1632">
        <v>-2.3933761198266956E-2</v>
      </c>
      <c r="M6" s="1632">
        <v>-2.3623022014140571E-2</v>
      </c>
      <c r="N6" s="1632">
        <v>-2.5698191115253177E-2</v>
      </c>
      <c r="O6" s="1632">
        <v>-2.6462038017512124E-2</v>
      </c>
      <c r="P6" s="1632">
        <v>-2.8874744672438002E-2</v>
      </c>
      <c r="Q6" s="1632">
        <v>-3.8094891140599385E-2</v>
      </c>
      <c r="R6" s="1632">
        <v>-7.0282692621582599E-2</v>
      </c>
      <c r="S6" s="1632"/>
      <c r="T6" s="1632"/>
      <c r="U6" s="1632"/>
      <c r="V6" s="1632"/>
      <c r="W6" s="1632"/>
      <c r="X6" s="1632"/>
      <c r="Y6" s="1632"/>
      <c r="Z6" s="1632"/>
      <c r="AA6" s="1632"/>
      <c r="AB6" s="1632"/>
    </row>
    <row r="7" spans="1:30">
      <c r="A7" t="s">
        <v>652</v>
      </c>
      <c r="B7">
        <v>0</v>
      </c>
      <c r="C7" s="1632">
        <v>-1.1434518593818166E-2</v>
      </c>
      <c r="D7" s="1632">
        <v>4.3887044197599145E-4</v>
      </c>
      <c r="E7" s="1632">
        <v>-6.441655985240935E-3</v>
      </c>
      <c r="F7" s="1632">
        <v>-1.6134002154014282E-2</v>
      </c>
      <c r="G7" s="1632">
        <v>-1.4831899042209828E-2</v>
      </c>
      <c r="H7" s="1632">
        <v>-1.4501434023889814E-2</v>
      </c>
      <c r="I7" s="1632">
        <v>-1.6590112124671652E-2</v>
      </c>
      <c r="J7" s="1632">
        <v>-1.7360543156979547E-2</v>
      </c>
      <c r="K7" s="1632">
        <v>-1.9794141134476084E-2</v>
      </c>
      <c r="L7" s="1632">
        <v>-2.909610508823679E-2</v>
      </c>
      <c r="M7" s="1632">
        <v>-6.1574453137287821E-2</v>
      </c>
      <c r="N7" s="1632"/>
      <c r="O7" s="1632"/>
      <c r="P7" s="1632"/>
      <c r="Q7" s="1632"/>
      <c r="R7" s="1632"/>
      <c r="S7" s="1632"/>
      <c r="T7" s="1632"/>
      <c r="U7" s="1632"/>
      <c r="V7" s="1632"/>
      <c r="W7" s="1632"/>
      <c r="X7" s="1632"/>
      <c r="Y7" s="1632"/>
      <c r="Z7" s="1632"/>
      <c r="AA7" s="1632"/>
      <c r="AB7" s="1632"/>
    </row>
    <row r="8" spans="1:30">
      <c r="B8" s="1631" t="s">
        <v>658</v>
      </c>
    </row>
    <row r="9" spans="1:30">
      <c r="A9" s="1631" t="s">
        <v>657</v>
      </c>
      <c r="B9">
        <v>1</v>
      </c>
      <c r="C9">
        <v>2</v>
      </c>
      <c r="D9">
        <v>3</v>
      </c>
      <c r="E9">
        <v>4</v>
      </c>
      <c r="F9">
        <v>5</v>
      </c>
      <c r="G9">
        <v>6</v>
      </c>
      <c r="H9">
        <v>7</v>
      </c>
      <c r="I9">
        <v>8</v>
      </c>
      <c r="J9">
        <v>9</v>
      </c>
      <c r="K9">
        <v>10</v>
      </c>
      <c r="L9">
        <v>11</v>
      </c>
      <c r="M9">
        <v>12</v>
      </c>
      <c r="N9">
        <v>13</v>
      </c>
      <c r="O9">
        <v>14</v>
      </c>
      <c r="P9">
        <v>15</v>
      </c>
      <c r="Q9">
        <v>16</v>
      </c>
      <c r="R9">
        <v>17</v>
      </c>
      <c r="S9">
        <v>18</v>
      </c>
      <c r="T9">
        <v>19</v>
      </c>
      <c r="U9">
        <v>20</v>
      </c>
      <c r="V9">
        <v>21</v>
      </c>
      <c r="W9">
        <v>22</v>
      </c>
      <c r="X9">
        <v>23</v>
      </c>
      <c r="Y9">
        <v>24</v>
      </c>
      <c r="Z9">
        <v>25</v>
      </c>
      <c r="AA9">
        <v>26</v>
      </c>
      <c r="AB9">
        <v>27</v>
      </c>
    </row>
    <row r="10" spans="1:30">
      <c r="A10" t="s">
        <v>653</v>
      </c>
      <c r="B10">
        <v>0</v>
      </c>
      <c r="C10" s="1632">
        <v>1.0260478670776063E-3</v>
      </c>
      <c r="D10" s="1632">
        <v>2.0218084795509128E-4</v>
      </c>
      <c r="E10" s="1632">
        <v>-5.2812177177499198E-3</v>
      </c>
      <c r="F10" s="1632">
        <v>-3.2640110651622756E-3</v>
      </c>
      <c r="G10" s="1632">
        <v>-4.7708124944930708E-3</v>
      </c>
      <c r="H10" s="1632">
        <v>7.8330059152786902E-4</v>
      </c>
      <c r="I10" s="1632">
        <v>7.5379348022310833E-3</v>
      </c>
      <c r="J10" s="1632">
        <v>-2.964457806826637E-3</v>
      </c>
      <c r="K10" s="1632">
        <v>1.912042487084431E-4</v>
      </c>
      <c r="L10" s="1632">
        <v>1.719759902489626E-3</v>
      </c>
      <c r="M10" s="1632">
        <v>-3.8885873513021529E-3</v>
      </c>
      <c r="N10" s="1632">
        <v>-7.7661846120721245E-3</v>
      </c>
      <c r="O10" s="1632">
        <v>-5.8819074871759858E-3</v>
      </c>
      <c r="P10" s="1632">
        <v>-4.1745812891974543E-3</v>
      </c>
      <c r="Q10" s="1632">
        <v>-2.6799326473736507E-3</v>
      </c>
      <c r="R10" s="1632">
        <v>-1.4565709281091688E-2</v>
      </c>
      <c r="S10" s="1632">
        <v>-2.9578980299022062E-3</v>
      </c>
      <c r="T10" s="1632">
        <v>-9.5945336330161002E-3</v>
      </c>
      <c r="U10" s="1632">
        <v>-1.3180958350462624E-2</v>
      </c>
      <c r="V10" s="1632">
        <v>-1.0411728074890214E-2</v>
      </c>
      <c r="W10" s="1632">
        <v>-4.6567134321533477E-3</v>
      </c>
      <c r="X10" s="1632">
        <v>-5.983497794696202E-3</v>
      </c>
      <c r="Y10" s="1632">
        <v>-3.9953744173191197E-3</v>
      </c>
      <c r="Z10" s="1632">
        <v>-8.8636684920720965E-3</v>
      </c>
      <c r="AA10" s="1632">
        <v>-1.7559347504424783E-2</v>
      </c>
      <c r="AB10" s="1632">
        <v>-3.0863409427970168E-2</v>
      </c>
      <c r="AC10" s="1632"/>
      <c r="AD10" s="1632"/>
    </row>
    <row r="11" spans="1:30">
      <c r="A11" t="s">
        <v>654</v>
      </c>
      <c r="B11">
        <v>0</v>
      </c>
      <c r="C11" s="1632">
        <v>5.6308167858858393E-3</v>
      </c>
      <c r="D11" s="1632">
        <v>1.2493975677884794E-2</v>
      </c>
      <c r="E11" s="1632">
        <v>1.9941021677112314E-3</v>
      </c>
      <c r="F11" s="1632">
        <v>5.071169997298508E-3</v>
      </c>
      <c r="G11" s="1632">
        <v>6.5209342539633841E-3</v>
      </c>
      <c r="H11" s="1632">
        <v>9.016573518527693E-4</v>
      </c>
      <c r="I11" s="1632">
        <v>-2.9917550623486111E-3</v>
      </c>
      <c r="J11" s="1632">
        <v>-1.1078645911066776E-3</v>
      </c>
      <c r="K11" s="1632">
        <v>5.9707701452427209E-4</v>
      </c>
      <c r="L11" s="1632">
        <v>2.0816075523093502E-3</v>
      </c>
      <c r="M11" s="1632">
        <v>-9.8357607291479354E-3</v>
      </c>
      <c r="N11" s="1632">
        <v>1.8362945911389872E-3</v>
      </c>
      <c r="O11" s="1632">
        <v>-4.8424072675129493E-3</v>
      </c>
      <c r="P11" s="1632">
        <v>-8.4518784565393856E-3</v>
      </c>
      <c r="Q11" s="1632">
        <v>-5.6445497359467467E-3</v>
      </c>
      <c r="R11" s="1632">
        <v>8.3912065069080555E-5</v>
      </c>
      <c r="S11" s="1632">
        <v>-1.2697087936052176E-3</v>
      </c>
      <c r="T11" s="1632">
        <v>6.6212979345259271E-4</v>
      </c>
      <c r="U11" s="1632">
        <v>-4.180115897469916E-3</v>
      </c>
      <c r="V11" s="1632">
        <v>-1.2949724093674009E-2</v>
      </c>
      <c r="W11" s="1632">
        <v>-2.6396740882036918E-2</v>
      </c>
      <c r="X11" s="1632"/>
      <c r="Y11" s="1632"/>
      <c r="Z11" s="1632"/>
      <c r="AA11" s="1632"/>
      <c r="AB11" s="1632"/>
      <c r="AC11" s="1632"/>
      <c r="AD11" s="1632"/>
    </row>
    <row r="12" spans="1:30">
      <c r="A12" t="s">
        <v>655</v>
      </c>
      <c r="B12">
        <v>0</v>
      </c>
      <c r="C12" s="1632">
        <v>-5.5718366128780783E-3</v>
      </c>
      <c r="D12" s="1632">
        <v>-9.4381085518284724E-3</v>
      </c>
      <c r="E12" s="1632">
        <v>-7.572938707696375E-3</v>
      </c>
      <c r="F12" s="1632">
        <v>-5.8863537324574944E-3</v>
      </c>
      <c r="G12" s="1632">
        <v>-4.4233965692864752E-3</v>
      </c>
      <c r="H12" s="1632">
        <v>-1.624600132235976E-2</v>
      </c>
      <c r="I12" s="1632">
        <v>-4.6436100893239018E-3</v>
      </c>
      <c r="J12" s="1632">
        <v>-1.1286138920061473E-2</v>
      </c>
      <c r="K12" s="1632">
        <v>-1.4876277369385793E-2</v>
      </c>
      <c r="L12" s="1632">
        <v>-1.2069962039886528E-2</v>
      </c>
      <c r="M12" s="1632">
        <v>-6.4160661656668116E-3</v>
      </c>
      <c r="N12" s="1632">
        <v>-7.7750828215644718E-3</v>
      </c>
      <c r="O12" s="1632">
        <v>-5.9012860770528697E-3</v>
      </c>
      <c r="P12" s="1632">
        <v>-1.0678000883840633E-2</v>
      </c>
      <c r="Q12" s="1632">
        <v>-1.9413102456940057E-2</v>
      </c>
      <c r="R12" s="1632">
        <v>-3.2827774016778943E-2</v>
      </c>
      <c r="S12" s="1632"/>
      <c r="T12" s="1632"/>
      <c r="U12" s="1632"/>
      <c r="V12" s="1632"/>
      <c r="W12" s="1632"/>
      <c r="X12" s="1632"/>
      <c r="Y12" s="1632"/>
      <c r="Z12" s="1632"/>
      <c r="AA12" s="1632"/>
      <c r="AB12" s="1632"/>
      <c r="AC12" s="1632"/>
      <c r="AD12" s="1632"/>
    </row>
    <row r="13" spans="1:30">
      <c r="A13" t="s">
        <v>656</v>
      </c>
      <c r="B13">
        <v>0</v>
      </c>
      <c r="C13" s="1632">
        <v>-1.1871833328035764E-2</v>
      </c>
      <c r="D13" s="1632">
        <v>-2.1673441925729175E-4</v>
      </c>
      <c r="E13" s="1632">
        <v>-6.8901382010493339E-3</v>
      </c>
      <c r="F13" s="1632">
        <v>-1.0497004931223519E-2</v>
      </c>
      <c r="G13" s="1632">
        <v>-7.6749574525790676E-3</v>
      </c>
      <c r="H13" s="1632">
        <v>-2.0030293811842403E-3</v>
      </c>
      <c r="I13" s="1632">
        <v>-3.3707735962595908E-3</v>
      </c>
      <c r="J13" s="1632">
        <v>-1.497279408026797E-3</v>
      </c>
      <c r="K13" s="1632">
        <v>-6.2887518497741768E-3</v>
      </c>
      <c r="L13" s="1632">
        <v>-1.5066915347025978E-2</v>
      </c>
      <c r="M13" s="1632">
        <v>-2.8551607335711493E-2</v>
      </c>
      <c r="N13" s="1632"/>
      <c r="O13" s="1632"/>
      <c r="P13" s="1632"/>
      <c r="Q13" s="1632"/>
      <c r="R13" s="1632"/>
      <c r="S13" s="1632"/>
      <c r="T13" s="1632"/>
      <c r="U13" s="1632"/>
      <c r="V13" s="1632"/>
      <c r="W13" s="1632"/>
      <c r="X13" s="1632"/>
      <c r="Y13" s="1632"/>
      <c r="Z13" s="1632"/>
      <c r="AA13" s="1632"/>
      <c r="AB13" s="1632"/>
      <c r="AC13" s="1632"/>
      <c r="AD13" s="1632"/>
    </row>
  </sheetData>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AW38"/>
  <sheetViews>
    <sheetView topLeftCell="A22" workbookViewId="0"/>
  </sheetViews>
  <sheetFormatPr baseColWidth="10" defaultColWidth="11.42578125" defaultRowHeight="15"/>
  <cols>
    <col min="1" max="1" width="4.28515625" style="1108" customWidth="1"/>
    <col min="2" max="2" width="11.42578125" style="1108"/>
    <col min="3" max="11" width="5" style="1108" bestFit="1" customWidth="1"/>
    <col min="12" max="47" width="6" style="1108" bestFit="1" customWidth="1"/>
    <col min="48" max="48" width="6.42578125" style="1108" bestFit="1" customWidth="1"/>
    <col min="49" max="49" width="8" style="1108" customWidth="1"/>
    <col min="50" max="16384" width="11.42578125" style="1108"/>
  </cols>
  <sheetData>
    <row r="1" spans="1:21" ht="15.75">
      <c r="A1" s="1677" t="s">
        <v>348</v>
      </c>
    </row>
    <row r="2" spans="1:21">
      <c r="E2" s="1678" t="s">
        <v>480</v>
      </c>
      <c r="F2" s="1679"/>
      <c r="G2" s="1679"/>
      <c r="H2" s="1679"/>
      <c r="P2" s="1680" t="s">
        <v>532</v>
      </c>
      <c r="R2" s="1678"/>
      <c r="S2" s="1679"/>
      <c r="T2" s="1679"/>
      <c r="U2" s="1679"/>
    </row>
    <row r="3" spans="1:21" ht="15.75">
      <c r="E3" s="1678" t="s">
        <v>481</v>
      </c>
      <c r="F3" s="1681"/>
      <c r="G3" s="1679"/>
      <c r="H3" s="1679"/>
      <c r="P3" s="1680" t="s">
        <v>533</v>
      </c>
      <c r="R3" s="1678"/>
      <c r="S3" s="1681"/>
      <c r="T3" s="1679"/>
      <c r="U3" s="1679"/>
    </row>
    <row r="21" spans="2:49">
      <c r="B21" s="1682" t="s">
        <v>482</v>
      </c>
    </row>
    <row r="22" spans="2:49">
      <c r="B22" s="1682" t="s">
        <v>483</v>
      </c>
    </row>
    <row r="23" spans="2:49">
      <c r="B23" s="1682" t="s">
        <v>484</v>
      </c>
    </row>
    <row r="24" spans="2:49">
      <c r="B24" s="1682"/>
    </row>
    <row r="25" spans="2:49">
      <c r="E25" s="1678" t="s">
        <v>480</v>
      </c>
      <c r="F25" s="1679"/>
      <c r="G25" s="1679"/>
    </row>
    <row r="26" spans="2:49" ht="15.75">
      <c r="E26" s="1678" t="s">
        <v>481</v>
      </c>
      <c r="F26" s="1681"/>
      <c r="G26" s="1679"/>
    </row>
    <row r="27" spans="2:49" ht="15" customHeight="1">
      <c r="B27" s="1683"/>
      <c r="C27" s="1684" t="s">
        <v>485</v>
      </c>
      <c r="D27" s="1684" t="s">
        <v>486</v>
      </c>
      <c r="E27" s="1684" t="s">
        <v>487</v>
      </c>
      <c r="F27" s="1684" t="s">
        <v>488</v>
      </c>
      <c r="G27" s="1684" t="s">
        <v>489</v>
      </c>
      <c r="H27" s="1684" t="s">
        <v>490</v>
      </c>
      <c r="I27" s="1684" t="s">
        <v>491</v>
      </c>
      <c r="J27" s="1684" t="s">
        <v>492</v>
      </c>
      <c r="K27" s="1684" t="s">
        <v>493</v>
      </c>
      <c r="L27" s="1684" t="s">
        <v>494</v>
      </c>
      <c r="M27" s="1684" t="s">
        <v>495</v>
      </c>
      <c r="N27" s="1684" t="s">
        <v>496</v>
      </c>
      <c r="O27" s="1684" t="s">
        <v>497</v>
      </c>
      <c r="P27" s="1684" t="s">
        <v>498</v>
      </c>
      <c r="Q27" s="1684" t="s">
        <v>499</v>
      </c>
      <c r="R27" s="1684" t="s">
        <v>500</v>
      </c>
      <c r="S27" s="1684" t="s">
        <v>501</v>
      </c>
      <c r="T27" s="1684" t="s">
        <v>502</v>
      </c>
      <c r="U27" s="1684" t="s">
        <v>503</v>
      </c>
      <c r="V27" s="1684" t="s">
        <v>504</v>
      </c>
      <c r="W27" s="1684" t="s">
        <v>505</v>
      </c>
      <c r="X27" s="1684" t="s">
        <v>506</v>
      </c>
      <c r="Y27" s="1684" t="s">
        <v>507</v>
      </c>
      <c r="Z27" s="1684" t="s">
        <v>508</v>
      </c>
      <c r="AA27" s="1684" t="s">
        <v>509</v>
      </c>
      <c r="AB27" s="1684" t="s">
        <v>510</v>
      </c>
      <c r="AC27" s="1684" t="s">
        <v>511</v>
      </c>
      <c r="AD27" s="1684" t="s">
        <v>512</v>
      </c>
      <c r="AE27" s="1684" t="s">
        <v>513</v>
      </c>
      <c r="AF27" s="1684" t="s">
        <v>514</v>
      </c>
      <c r="AG27" s="1684" t="s">
        <v>515</v>
      </c>
      <c r="AH27" s="1684" t="s">
        <v>516</v>
      </c>
      <c r="AI27" s="1684" t="s">
        <v>517</v>
      </c>
      <c r="AJ27" s="1684" t="s">
        <v>518</v>
      </c>
      <c r="AK27" s="1684" t="s">
        <v>519</v>
      </c>
      <c r="AL27" s="1684" t="s">
        <v>520</v>
      </c>
      <c r="AM27" s="1684" t="s">
        <v>521</v>
      </c>
      <c r="AN27" s="1684" t="s">
        <v>522</v>
      </c>
      <c r="AO27" s="1684" t="s">
        <v>523</v>
      </c>
      <c r="AP27" s="1684" t="s">
        <v>524</v>
      </c>
      <c r="AQ27" s="1684" t="s">
        <v>525</v>
      </c>
      <c r="AR27" s="1684" t="s">
        <v>526</v>
      </c>
      <c r="AS27" s="1684" t="s">
        <v>527</v>
      </c>
      <c r="AT27" s="1684" t="s">
        <v>528</v>
      </c>
      <c r="AU27" s="1684" t="s">
        <v>529</v>
      </c>
      <c r="AV27" s="1684" t="s">
        <v>530</v>
      </c>
      <c r="AW27" s="1685" t="s">
        <v>531</v>
      </c>
    </row>
    <row r="28" spans="2:49" s="1689" customFormat="1">
      <c r="B28" s="1686" t="s">
        <v>14</v>
      </c>
      <c r="C28" s="1687">
        <v>4.4213696922727816</v>
      </c>
      <c r="D28" s="1687">
        <v>2.5926818256570323</v>
      </c>
      <c r="E28" s="1687">
        <v>1.6509140914463198</v>
      </c>
      <c r="F28" s="1687">
        <v>1.4158495526380814</v>
      </c>
      <c r="G28" s="1687">
        <v>1.1430875010943438</v>
      </c>
      <c r="H28" s="1687">
        <v>1.173923753232643</v>
      </c>
      <c r="I28" s="1687">
        <v>1.3710070816677289</v>
      </c>
      <c r="J28" s="1687">
        <v>1.8478123713534003</v>
      </c>
      <c r="K28" s="1687">
        <v>3.293833695535203</v>
      </c>
      <c r="L28" s="1687">
        <v>3.4991570264169951</v>
      </c>
      <c r="M28" s="1687">
        <v>3.4448179171157403</v>
      </c>
      <c r="N28" s="1687">
        <v>3.851606317070408</v>
      </c>
      <c r="O28" s="1687">
        <v>4.2561732224779538</v>
      </c>
      <c r="P28" s="1687">
        <v>4.6758731880004154</v>
      </c>
      <c r="Q28" s="1687">
        <v>4.9974881812535008</v>
      </c>
      <c r="R28" s="1687">
        <v>4.9719320673248717</v>
      </c>
      <c r="S28" s="1687">
        <v>4.9166718854912626</v>
      </c>
      <c r="T28" s="1687">
        <v>4.5735478678065498</v>
      </c>
      <c r="U28" s="1687">
        <v>4.3308758797593088</v>
      </c>
      <c r="V28" s="1687">
        <v>3.8684016863566186</v>
      </c>
      <c r="W28" s="1687">
        <v>3.4494396995764771</v>
      </c>
      <c r="X28" s="1687">
        <v>3.3136153831790036</v>
      </c>
      <c r="Y28" s="1687">
        <v>2.8914891968858312</v>
      </c>
      <c r="Z28" s="1687">
        <v>2.5650569473748197</v>
      </c>
      <c r="AA28" s="1687">
        <v>2.2567761340390522</v>
      </c>
      <c r="AB28" s="1687">
        <v>2.0780605661147655</v>
      </c>
      <c r="AC28" s="1687">
        <v>1.8183046894566623</v>
      </c>
      <c r="AD28" s="1687">
        <v>1.5639144382155328</v>
      </c>
      <c r="AE28" s="1687">
        <v>1.4198135006133454</v>
      </c>
      <c r="AF28" s="1687">
        <v>1.2164711011922669</v>
      </c>
      <c r="AG28" s="1687">
        <v>1.0843998817008218</v>
      </c>
      <c r="AH28" s="1687">
        <v>0.99467766942278601</v>
      </c>
      <c r="AI28" s="1687">
        <v>0.88424500833257236</v>
      </c>
      <c r="AJ28" s="1687">
        <v>0.76231027806816176</v>
      </c>
      <c r="AK28" s="1687">
        <v>0.67517887549806932</v>
      </c>
      <c r="AL28" s="1687">
        <v>0.57891597965022379</v>
      </c>
      <c r="AM28" s="1687">
        <v>0.53057035760251425</v>
      </c>
      <c r="AN28" s="1687">
        <v>0.50751161690677216</v>
      </c>
      <c r="AO28" s="1687">
        <v>0.43449524691583491</v>
      </c>
      <c r="AP28" s="1687">
        <v>0.39768687932581648</v>
      </c>
      <c r="AQ28" s="1687">
        <v>0.34338947110129525</v>
      </c>
      <c r="AR28" s="1687">
        <v>0.30953901301034109</v>
      </c>
      <c r="AS28" s="1687">
        <v>0.26644616284069517</v>
      </c>
      <c r="AT28" s="1687">
        <v>0.27263408136451117</v>
      </c>
      <c r="AU28" s="1687">
        <v>0.23638242314888694</v>
      </c>
      <c r="AV28" s="1687">
        <v>2.8516505944917876</v>
      </c>
      <c r="AW28" s="1688">
        <v>100</v>
      </c>
    </row>
    <row r="29" spans="2:49" s="1689" customFormat="1">
      <c r="B29" s="1686" t="s">
        <v>13</v>
      </c>
      <c r="C29" s="1687">
        <v>1.501195183775514</v>
      </c>
      <c r="D29" s="1687">
        <v>3.2662859481292168</v>
      </c>
      <c r="E29" s="1687">
        <v>3.6734564318374128</v>
      </c>
      <c r="F29" s="1687">
        <v>3.4036865344723228</v>
      </c>
      <c r="G29" s="1687">
        <v>3.086826973150834</v>
      </c>
      <c r="H29" s="1687">
        <v>3.3111887136339635</v>
      </c>
      <c r="I29" s="1687">
        <v>3.6954610062254432</v>
      </c>
      <c r="J29" s="1687">
        <v>4.5219496701234512</v>
      </c>
      <c r="K29" s="1687">
        <v>6.1717110132849067</v>
      </c>
      <c r="L29" s="1687">
        <v>5.477882588587903</v>
      </c>
      <c r="M29" s="1687">
        <v>5.0757020770694528</v>
      </c>
      <c r="N29" s="1687">
        <v>5.1907228687406608</v>
      </c>
      <c r="O29" s="1687">
        <v>5.1282689215816228</v>
      </c>
      <c r="P29" s="1687">
        <v>4.9572657693097781</v>
      </c>
      <c r="Q29" s="1687">
        <v>4.6113215784621451</v>
      </c>
      <c r="R29" s="1687">
        <v>4.3462999757804717</v>
      </c>
      <c r="S29" s="1687">
        <v>3.8676579755365292</v>
      </c>
      <c r="T29" s="1687">
        <v>3.6668874276892667</v>
      </c>
      <c r="U29" s="1687">
        <v>3.4495965906300117</v>
      </c>
      <c r="V29" s="1687">
        <v>3.134911404361739</v>
      </c>
      <c r="W29" s="1687">
        <v>2.7310373440395872</v>
      </c>
      <c r="X29" s="1687">
        <v>2.397014826415282</v>
      </c>
      <c r="Y29" s="1687">
        <v>1.9770247177325344</v>
      </c>
      <c r="Z29" s="1687">
        <v>1.7220833670351237</v>
      </c>
      <c r="AA29" s="1687">
        <v>1.4297518448862472</v>
      </c>
      <c r="AB29" s="1687">
        <v>1.2043070712731052</v>
      </c>
      <c r="AC29" s="1687">
        <v>1.0448447123279652</v>
      </c>
      <c r="AD29" s="1687">
        <v>0.90801309769258687</v>
      </c>
      <c r="AE29" s="1687">
        <v>0.73624373018766776</v>
      </c>
      <c r="AF29" s="1687">
        <v>0.64310288100660595</v>
      </c>
      <c r="AG29" s="1687">
        <v>0.48687685721848278</v>
      </c>
      <c r="AH29" s="1687">
        <v>0.47018786337950108</v>
      </c>
      <c r="AI29" s="1687">
        <v>0.35903908975316162</v>
      </c>
      <c r="AJ29" s="1687">
        <v>0.30660434301101835</v>
      </c>
      <c r="AK29" s="1687">
        <v>0.26779433126202351</v>
      </c>
      <c r="AL29" s="1687">
        <v>0.22517106510696897</v>
      </c>
      <c r="AM29" s="1687">
        <v>0.18276141922905939</v>
      </c>
      <c r="AN29" s="1687">
        <v>0.20890630138996119</v>
      </c>
      <c r="AO29" s="1687">
        <v>0.14018017870913654</v>
      </c>
      <c r="AP29" s="1687">
        <v>0.13482847297229655</v>
      </c>
      <c r="AQ29" s="1687">
        <v>0.10106876247666149</v>
      </c>
      <c r="AR29" s="1687">
        <v>8.4925018138757857E-2</v>
      </c>
      <c r="AS29" s="1687">
        <v>8.3053492576532828E-2</v>
      </c>
      <c r="AT29" s="1687">
        <v>9.7679256523405159E-2</v>
      </c>
      <c r="AU29" s="1687">
        <v>6.7623341114819213E-2</v>
      </c>
      <c r="AV29" s="1687">
        <v>0.45159796215888998</v>
      </c>
      <c r="AW29" s="1688">
        <v>100</v>
      </c>
    </row>
    <row r="30" spans="2:49" s="1689" customFormat="1">
      <c r="B30" s="1686" t="s">
        <v>21</v>
      </c>
      <c r="C30" s="1687">
        <v>2.9036403647459132</v>
      </c>
      <c r="D30" s="1687">
        <v>2.9427803313607672</v>
      </c>
      <c r="E30" s="1687">
        <v>2.7021087434248598</v>
      </c>
      <c r="F30" s="1687">
        <v>2.4490064673681116</v>
      </c>
      <c r="G30" s="1687">
        <v>2.1533252088845676</v>
      </c>
      <c r="H30" s="1687">
        <v>2.2847442544245045</v>
      </c>
      <c r="I30" s="1687">
        <v>2.579117035891537</v>
      </c>
      <c r="J30" s="1687">
        <v>3.2376665024564626</v>
      </c>
      <c r="K30" s="1687">
        <v>4.789579512596247</v>
      </c>
      <c r="L30" s="1687">
        <v>4.5275783786666981</v>
      </c>
      <c r="M30" s="1687">
        <v>4.292452437641205</v>
      </c>
      <c r="N30" s="1687">
        <v>4.5475977578327882</v>
      </c>
      <c r="O30" s="1687">
        <v>4.7094355926165159</v>
      </c>
      <c r="P30" s="1687">
        <v>4.8221239589591276</v>
      </c>
      <c r="Q30" s="1687">
        <v>4.7967822382824865</v>
      </c>
      <c r="R30" s="1687">
        <v>4.6467665093022621</v>
      </c>
      <c r="S30" s="1687">
        <v>4.3714581760060582</v>
      </c>
      <c r="T30" s="1687">
        <v>4.1023208448768314</v>
      </c>
      <c r="U30" s="1687">
        <v>3.8728404373699865</v>
      </c>
      <c r="V30" s="1687">
        <v>3.4871779926354982</v>
      </c>
      <c r="W30" s="1687">
        <v>3.0760577935328501</v>
      </c>
      <c r="X30" s="1687">
        <v>2.8372220914152013</v>
      </c>
      <c r="Y30" s="1687">
        <v>2.4162061085108268</v>
      </c>
      <c r="Z30" s="1687">
        <v>2.1269304855866604</v>
      </c>
      <c r="AA30" s="1687">
        <v>1.82693914499205</v>
      </c>
      <c r="AB30" s="1687">
        <v>1.6239365744521197</v>
      </c>
      <c r="AC30" s="1687">
        <v>1.4163071761092221</v>
      </c>
      <c r="AD30" s="1687">
        <v>1.2230167632378341</v>
      </c>
      <c r="AE30" s="1687">
        <v>1.0645354564529819</v>
      </c>
      <c r="AF30" s="1687">
        <v>0.91846912880484344</v>
      </c>
      <c r="AG30" s="1687">
        <v>0.77384370929039836</v>
      </c>
      <c r="AH30" s="1687">
        <v>0.72207972765443107</v>
      </c>
      <c r="AI30" s="1687">
        <v>0.61127487476721176</v>
      </c>
      <c r="AJ30" s="1687">
        <v>0.52546201425662664</v>
      </c>
      <c r="AK30" s="1687">
        <v>0.46344513541881888</v>
      </c>
      <c r="AL30" s="1687">
        <v>0.39506086081964786</v>
      </c>
      <c r="AM30" s="1687">
        <v>0.34980039861228035</v>
      </c>
      <c r="AN30" s="1687">
        <v>0.35231471227092653</v>
      </c>
      <c r="AO30" s="1687">
        <v>0.2815281522266051</v>
      </c>
      <c r="AP30" s="1687">
        <v>0.26106904667614644</v>
      </c>
      <c r="AQ30" s="1687">
        <v>0.21744588619685776</v>
      </c>
      <c r="AR30" s="1687">
        <v>0.19279830234473042</v>
      </c>
      <c r="AS30" s="1687">
        <v>0.17112979277327112</v>
      </c>
      <c r="AT30" s="1687">
        <v>0.1817031908026599</v>
      </c>
      <c r="AU30" s="1687">
        <v>0.14867170334624649</v>
      </c>
      <c r="AV30" s="1687">
        <v>1.6042490241061165</v>
      </c>
      <c r="AW30" s="1688">
        <v>100</v>
      </c>
    </row>
    <row r="31" spans="2:49" s="1689" customFormat="1">
      <c r="B31" s="1690"/>
      <c r="C31" s="1691"/>
      <c r="D31" s="1691"/>
      <c r="E31" s="1691"/>
      <c r="F31" s="1691"/>
      <c r="G31" s="1691"/>
      <c r="H31" s="1691"/>
      <c r="I31" s="1691"/>
      <c r="J31" s="1691"/>
      <c r="K31" s="1691"/>
      <c r="L31" s="1691"/>
      <c r="M31" s="1691"/>
      <c r="N31" s="1691"/>
      <c r="O31" s="1691"/>
      <c r="P31" s="1691"/>
      <c r="Q31" s="1691"/>
      <c r="R31" s="1691"/>
      <c r="S31" s="1691"/>
      <c r="T31" s="1691"/>
      <c r="U31" s="1691"/>
      <c r="V31" s="1691"/>
      <c r="W31" s="1691"/>
      <c r="X31" s="1691"/>
      <c r="Y31" s="1691"/>
      <c r="Z31" s="1691"/>
      <c r="AA31" s="1691"/>
      <c r="AB31" s="1691"/>
      <c r="AC31" s="1691"/>
      <c r="AD31" s="1691"/>
      <c r="AE31" s="1691"/>
      <c r="AF31" s="1691"/>
      <c r="AG31" s="1691"/>
      <c r="AH31" s="1691"/>
      <c r="AI31" s="1691"/>
      <c r="AJ31" s="1691"/>
      <c r="AK31" s="1691"/>
      <c r="AL31" s="1691"/>
      <c r="AM31" s="1691"/>
      <c r="AN31" s="1691"/>
      <c r="AO31" s="1691"/>
      <c r="AP31" s="1691"/>
      <c r="AQ31" s="1691"/>
      <c r="AR31" s="1691"/>
      <c r="AS31" s="1691"/>
      <c r="AT31" s="1691"/>
      <c r="AU31" s="1691"/>
      <c r="AV31" s="1691"/>
      <c r="AW31" s="1692"/>
    </row>
    <row r="32" spans="2:49" s="1689" customFormat="1">
      <c r="B32" s="1690"/>
      <c r="C32" s="1680" t="s">
        <v>532</v>
      </c>
      <c r="D32" s="1108"/>
      <c r="E32" s="1678"/>
      <c r="F32" s="1679"/>
      <c r="G32" s="1679"/>
      <c r="H32" s="1691"/>
      <c r="I32" s="1691"/>
      <c r="J32" s="1691"/>
      <c r="K32" s="1691"/>
      <c r="L32" s="1691"/>
      <c r="M32" s="1691"/>
      <c r="N32" s="1691"/>
      <c r="O32" s="1691"/>
      <c r="P32" s="1691"/>
      <c r="Q32" s="1691"/>
      <c r="R32" s="1691"/>
      <c r="S32" s="1691"/>
      <c r="T32" s="1691"/>
      <c r="U32" s="1691"/>
      <c r="V32" s="1691"/>
      <c r="W32" s="1691"/>
      <c r="X32" s="1691"/>
      <c r="Y32" s="1691"/>
      <c r="Z32" s="1691"/>
      <c r="AA32" s="1691"/>
      <c r="AB32" s="1691"/>
      <c r="AC32" s="1691"/>
      <c r="AD32" s="1691"/>
      <c r="AE32" s="1691"/>
      <c r="AF32" s="1691"/>
      <c r="AG32" s="1691"/>
      <c r="AH32" s="1691"/>
      <c r="AI32" s="1691"/>
      <c r="AJ32" s="1691"/>
      <c r="AK32" s="1691"/>
      <c r="AL32" s="1691"/>
      <c r="AM32" s="1691"/>
      <c r="AN32" s="1691"/>
      <c r="AO32" s="1691"/>
      <c r="AP32" s="1691"/>
      <c r="AQ32" s="1691"/>
      <c r="AR32" s="1691"/>
      <c r="AS32" s="1691"/>
      <c r="AT32" s="1691"/>
      <c r="AU32" s="1691"/>
      <c r="AV32" s="1691"/>
      <c r="AW32" s="1692"/>
    </row>
    <row r="33" spans="1:49" s="1689" customFormat="1" ht="15.75">
      <c r="B33" s="1690"/>
      <c r="C33" s="1680" t="s">
        <v>533</v>
      </c>
      <c r="D33" s="1108"/>
      <c r="E33" s="1678"/>
      <c r="F33" s="1681"/>
      <c r="G33" s="1679"/>
      <c r="H33" s="1691"/>
      <c r="I33" s="1691"/>
      <c r="J33" s="1691"/>
      <c r="K33" s="1691"/>
      <c r="L33" s="1691"/>
      <c r="M33" s="1691"/>
      <c r="N33" s="1691"/>
      <c r="O33" s="1691"/>
      <c r="P33" s="1691"/>
      <c r="Q33" s="1691"/>
      <c r="R33" s="1691"/>
      <c r="S33" s="1691"/>
      <c r="T33" s="1691"/>
      <c r="U33" s="1691"/>
      <c r="V33" s="1691"/>
      <c r="W33" s="1691"/>
      <c r="X33" s="1691"/>
      <c r="Y33" s="1691"/>
      <c r="Z33" s="1691"/>
      <c r="AA33" s="1691"/>
      <c r="AB33" s="1691"/>
      <c r="AC33" s="1691"/>
      <c r="AD33" s="1691"/>
      <c r="AE33" s="1691"/>
      <c r="AF33" s="1691"/>
      <c r="AG33" s="1691"/>
      <c r="AH33" s="1691"/>
      <c r="AI33" s="1691"/>
      <c r="AJ33" s="1691"/>
      <c r="AK33" s="1691"/>
      <c r="AL33" s="1691"/>
      <c r="AM33" s="1691"/>
      <c r="AN33" s="1691"/>
      <c r="AO33" s="1691"/>
      <c r="AP33" s="1691"/>
      <c r="AQ33" s="1691"/>
      <c r="AR33" s="1691"/>
      <c r="AS33" s="1691"/>
      <c r="AT33" s="1691"/>
      <c r="AU33" s="1691"/>
      <c r="AV33" s="1691"/>
      <c r="AW33" s="1692"/>
    </row>
    <row r="34" spans="1:49" ht="15" customHeight="1">
      <c r="B34" s="1683"/>
      <c r="C34" s="1684" t="s">
        <v>485</v>
      </c>
      <c r="D34" s="1684" t="s">
        <v>486</v>
      </c>
      <c r="E34" s="1684" t="s">
        <v>487</v>
      </c>
      <c r="F34" s="1684" t="s">
        <v>488</v>
      </c>
      <c r="G34" s="1684" t="s">
        <v>489</v>
      </c>
      <c r="H34" s="1684" t="s">
        <v>490</v>
      </c>
      <c r="I34" s="1684" t="s">
        <v>491</v>
      </c>
      <c r="J34" s="1684" t="s">
        <v>492</v>
      </c>
      <c r="K34" s="1684" t="s">
        <v>493</v>
      </c>
      <c r="L34" s="1684" t="s">
        <v>494</v>
      </c>
      <c r="M34" s="1684" t="s">
        <v>495</v>
      </c>
      <c r="N34" s="1684" t="s">
        <v>496</v>
      </c>
      <c r="O34" s="1684" t="s">
        <v>497</v>
      </c>
      <c r="P34" s="1684" t="s">
        <v>498</v>
      </c>
      <c r="Q34" s="1684" t="s">
        <v>499</v>
      </c>
      <c r="R34" s="1684" t="s">
        <v>500</v>
      </c>
      <c r="S34" s="1684" t="s">
        <v>501</v>
      </c>
      <c r="T34" s="1684" t="s">
        <v>502</v>
      </c>
      <c r="U34" s="1684" t="s">
        <v>503</v>
      </c>
      <c r="V34" s="1684" t="s">
        <v>504</v>
      </c>
      <c r="W34" s="1684" t="s">
        <v>505</v>
      </c>
      <c r="X34" s="1684" t="s">
        <v>506</v>
      </c>
      <c r="Y34" s="1684" t="s">
        <v>507</v>
      </c>
      <c r="Z34" s="1684" t="s">
        <v>508</v>
      </c>
      <c r="AA34" s="1684" t="s">
        <v>509</v>
      </c>
      <c r="AB34" s="1684" t="s">
        <v>510</v>
      </c>
      <c r="AC34" s="1684" t="s">
        <v>511</v>
      </c>
      <c r="AD34" s="1684" t="s">
        <v>512</v>
      </c>
      <c r="AE34" s="1684" t="s">
        <v>513</v>
      </c>
      <c r="AF34" s="1684" t="s">
        <v>514</v>
      </c>
      <c r="AG34" s="1684" t="s">
        <v>515</v>
      </c>
      <c r="AH34" s="1684" t="s">
        <v>516</v>
      </c>
      <c r="AI34" s="1684" t="s">
        <v>517</v>
      </c>
      <c r="AJ34" s="1684" t="s">
        <v>518</v>
      </c>
      <c r="AK34" s="1684" t="s">
        <v>519</v>
      </c>
      <c r="AL34" s="1684" t="s">
        <v>520</v>
      </c>
      <c r="AM34" s="1684" t="s">
        <v>521</v>
      </c>
      <c r="AN34" s="1684" t="s">
        <v>522</v>
      </c>
      <c r="AO34" s="1684" t="s">
        <v>523</v>
      </c>
      <c r="AP34" s="1684" t="s">
        <v>524</v>
      </c>
      <c r="AQ34" s="1684" t="s">
        <v>525</v>
      </c>
      <c r="AR34" s="1684" t="s">
        <v>526</v>
      </c>
      <c r="AS34" s="1684" t="s">
        <v>527</v>
      </c>
      <c r="AT34" s="1684" t="s">
        <v>528</v>
      </c>
      <c r="AU34" s="1684" t="s">
        <v>529</v>
      </c>
      <c r="AV34" s="1684" t="s">
        <v>530</v>
      </c>
      <c r="AW34" s="1685" t="s">
        <v>531</v>
      </c>
    </row>
    <row r="35" spans="1:49" s="1689" customFormat="1">
      <c r="B35" s="1686" t="s">
        <v>14</v>
      </c>
      <c r="C35" s="1687">
        <v>0.68360594341768643</v>
      </c>
      <c r="D35" s="1687">
        <v>0.48685610805511714</v>
      </c>
      <c r="E35" s="1687">
        <v>0.30137987245667747</v>
      </c>
      <c r="F35" s="1687">
        <v>0.25376611479070016</v>
      </c>
      <c r="G35" s="1687">
        <v>0.22766581190050908</v>
      </c>
      <c r="H35" s="1687">
        <v>0.21862930586512092</v>
      </c>
      <c r="I35" s="1687">
        <v>0.42451832089442565</v>
      </c>
      <c r="J35" s="1687">
        <v>0.86892554040448011</v>
      </c>
      <c r="K35" s="1687">
        <v>2.7371383173063495</v>
      </c>
      <c r="L35" s="1687">
        <v>3.2749005724585825</v>
      </c>
      <c r="M35" s="1687">
        <v>3.3976831674061154</v>
      </c>
      <c r="N35" s="1687">
        <v>3.8941660672713798</v>
      </c>
      <c r="O35" s="1687">
        <v>4.5552705412252807</v>
      </c>
      <c r="P35" s="1687">
        <v>5.2385814293610746</v>
      </c>
      <c r="Q35" s="1687">
        <v>5.8046001336617925</v>
      </c>
      <c r="R35" s="1687">
        <v>5.8785898010816284</v>
      </c>
      <c r="S35" s="1687">
        <v>5.8589661718821429</v>
      </c>
      <c r="T35" s="1687">
        <v>5.4893260308879794</v>
      </c>
      <c r="U35" s="1687">
        <v>5.1998951965040385</v>
      </c>
      <c r="V35" s="1687">
        <v>4.6143814678594817</v>
      </c>
      <c r="W35" s="1687">
        <v>4.1297258344393324</v>
      </c>
      <c r="X35" s="1687">
        <v>3.9571453018115292</v>
      </c>
      <c r="Y35" s="1687">
        <v>3.4364890693590731</v>
      </c>
      <c r="Z35" s="1687">
        <v>3.0414652383624494</v>
      </c>
      <c r="AA35" s="1687">
        <v>2.6792952172872151</v>
      </c>
      <c r="AB35" s="1687">
        <v>2.4948856661045475</v>
      </c>
      <c r="AC35" s="1687">
        <v>2.1781708034833471</v>
      </c>
      <c r="AD35" s="1687">
        <v>1.8585024094566485</v>
      </c>
      <c r="AE35" s="1687">
        <v>1.7064764019384826</v>
      </c>
      <c r="AF35" s="1687">
        <v>1.4521771201508713</v>
      </c>
      <c r="AG35" s="1687">
        <v>1.2998895226470371</v>
      </c>
      <c r="AH35" s="1687">
        <v>1.184676392241256</v>
      </c>
      <c r="AI35" s="1687">
        <v>1.0771855103474228</v>
      </c>
      <c r="AJ35" s="1687">
        <v>0.92434862643697779</v>
      </c>
      <c r="AK35" s="1687">
        <v>0.8237004339606151</v>
      </c>
      <c r="AL35" s="1687">
        <v>0.71412734483993656</v>
      </c>
      <c r="AM35" s="1687">
        <v>0.63973416654468596</v>
      </c>
      <c r="AN35" s="1687">
        <v>0.62294860471817581</v>
      </c>
      <c r="AO35" s="1687">
        <v>0.53478296773341116</v>
      </c>
      <c r="AP35" s="1687">
        <v>0.4892911901856033</v>
      </c>
      <c r="AQ35" s="1687">
        <v>0.42451621836272568</v>
      </c>
      <c r="AR35" s="1687">
        <v>0.39253005318951384</v>
      </c>
      <c r="AS35" s="1687">
        <v>0.33527758936708923</v>
      </c>
      <c r="AT35" s="1687">
        <v>0.33736347602440953</v>
      </c>
      <c r="AU35" s="1687">
        <v>0.29538853316670949</v>
      </c>
      <c r="AV35" s="1687">
        <v>3.561060393150334</v>
      </c>
      <c r="AW35" s="1688">
        <v>100</v>
      </c>
    </row>
    <row r="36" spans="1:49" s="1689" customFormat="1">
      <c r="B36" s="1686" t="s">
        <v>13</v>
      </c>
      <c r="C36" s="1687">
        <v>0.24704405575472732</v>
      </c>
      <c r="D36" s="1687">
        <v>0.28622374883241919</v>
      </c>
      <c r="E36" s="1687">
        <v>0.26481534773642107</v>
      </c>
      <c r="F36" s="1687">
        <v>0.26949112993176766</v>
      </c>
      <c r="G36" s="1687">
        <v>0.31901407121959463</v>
      </c>
      <c r="H36" s="1687">
        <v>0.89996101457595923</v>
      </c>
      <c r="I36" s="1687">
        <v>1.8710897205082695</v>
      </c>
      <c r="J36" s="1687">
        <v>3.9269398149638159</v>
      </c>
      <c r="K36" s="1687">
        <v>7.3145287030713435</v>
      </c>
      <c r="L36" s="1687">
        <v>6.3542047219780171</v>
      </c>
      <c r="M36" s="1687">
        <v>5.4324596259906794</v>
      </c>
      <c r="N36" s="1687">
        <v>5.2691181731233421</v>
      </c>
      <c r="O36" s="1687">
        <v>5.3843840007156212</v>
      </c>
      <c r="P36" s="1687">
        <v>5.7453851980604513</v>
      </c>
      <c r="Q36" s="1687">
        <v>5.6845535078141873</v>
      </c>
      <c r="R36" s="1687">
        <v>5.5522350200320494</v>
      </c>
      <c r="S36" s="1687">
        <v>5.1115783745103869</v>
      </c>
      <c r="T36" s="1687">
        <v>4.8513294011363328</v>
      </c>
      <c r="U36" s="1687">
        <v>4.7032225214565422</v>
      </c>
      <c r="V36" s="1687">
        <v>4.3331346295388951</v>
      </c>
      <c r="W36" s="1687">
        <v>3.8156650355010773</v>
      </c>
      <c r="X36" s="1687">
        <v>3.2711934480174767</v>
      </c>
      <c r="Y36" s="1687">
        <v>2.7186079138094073</v>
      </c>
      <c r="Z36" s="1687">
        <v>2.4372677752995116</v>
      </c>
      <c r="AA36" s="1687">
        <v>2.0994727274173721</v>
      </c>
      <c r="AB36" s="1687">
        <v>1.6988336332498939</v>
      </c>
      <c r="AC36" s="1687">
        <v>1.4800018366489298</v>
      </c>
      <c r="AD36" s="1687">
        <v>1.3500033559917659</v>
      </c>
      <c r="AE36" s="1687">
        <v>1.0528505127324455</v>
      </c>
      <c r="AF36" s="1687">
        <v>0.9592539818378838</v>
      </c>
      <c r="AG36" s="1687">
        <v>0.71565814304137654</v>
      </c>
      <c r="AH36" s="1687">
        <v>0.70460818568787198</v>
      </c>
      <c r="AI36" s="1687">
        <v>0.49982173653435696</v>
      </c>
      <c r="AJ36" s="1687">
        <v>0.42088328370741313</v>
      </c>
      <c r="AK36" s="1687">
        <v>0.37016433713428071</v>
      </c>
      <c r="AL36" s="1687">
        <v>0.31585573826328583</v>
      </c>
      <c r="AM36" s="1687">
        <v>0.25993758184942012</v>
      </c>
      <c r="AN36" s="1687">
        <v>0.29902750439748776</v>
      </c>
      <c r="AO36" s="1687">
        <v>0.21205762827565217</v>
      </c>
      <c r="AP36" s="1687">
        <v>0.18948478184616965</v>
      </c>
      <c r="AQ36" s="1687">
        <v>0.15450606902198399</v>
      </c>
      <c r="AR36" s="1687">
        <v>0.11483193669909655</v>
      </c>
      <c r="AS36" s="1687">
        <v>0.12400512891764584</v>
      </c>
      <c r="AT36" s="1687">
        <v>0.13636704515722042</v>
      </c>
      <c r="AU36" s="1687">
        <v>0.10323190107422292</v>
      </c>
      <c r="AV36" s="1687">
        <v>0.67569599693594484</v>
      </c>
      <c r="AW36" s="1688">
        <v>100</v>
      </c>
    </row>
    <row r="37" spans="1:49" s="1689" customFormat="1">
      <c r="B37" s="1686" t="s">
        <v>21</v>
      </c>
      <c r="C37" s="1687">
        <v>0.49658246120740113</v>
      </c>
      <c r="D37" s="1687">
        <v>0.40090503553533074</v>
      </c>
      <c r="E37" s="1687">
        <v>0.28571559911583577</v>
      </c>
      <c r="F37" s="1687">
        <v>0.26050272458784857</v>
      </c>
      <c r="G37" s="1687">
        <v>0.26679948351614308</v>
      </c>
      <c r="H37" s="1687">
        <v>0.51051238660202958</v>
      </c>
      <c r="I37" s="1687">
        <v>1.044230732964752</v>
      </c>
      <c r="J37" s="1687">
        <v>2.1789814441355659</v>
      </c>
      <c r="K37" s="1687">
        <v>4.6980962331805207</v>
      </c>
      <c r="L37" s="1687">
        <v>4.5940770766437629</v>
      </c>
      <c r="M37" s="1687">
        <v>4.2693831246359961</v>
      </c>
      <c r="N37" s="1687">
        <v>4.4831967132707069</v>
      </c>
      <c r="O37" s="1687">
        <v>4.910463449088585</v>
      </c>
      <c r="P37" s="1687">
        <v>5.4556965928648342</v>
      </c>
      <c r="Q37" s="1687">
        <v>5.7531720575331047</v>
      </c>
      <c r="R37" s="1687">
        <v>5.7387791366312548</v>
      </c>
      <c r="S37" s="1687">
        <v>5.5387846068485604</v>
      </c>
      <c r="T37" s="1687">
        <v>5.216007734658926</v>
      </c>
      <c r="U37" s="1687">
        <v>4.9871202020963867</v>
      </c>
      <c r="V37" s="1687">
        <v>4.4938950842566188</v>
      </c>
      <c r="W37" s="1687">
        <v>3.9951819223319069</v>
      </c>
      <c r="X37" s="1687">
        <v>3.6632829470101687</v>
      </c>
      <c r="Y37" s="1687">
        <v>3.1289481746584897</v>
      </c>
      <c r="Z37" s="1687">
        <v>2.7826265337527376</v>
      </c>
      <c r="AA37" s="1687">
        <v>2.4308987718260493</v>
      </c>
      <c r="AB37" s="1687">
        <v>2.1538563013973961</v>
      </c>
      <c r="AC37" s="1687">
        <v>1.8790746271141043</v>
      </c>
      <c r="AD37" s="1687">
        <v>1.6406609845243423</v>
      </c>
      <c r="AE37" s="1687">
        <v>1.4264625177295078</v>
      </c>
      <c r="AF37" s="1687">
        <v>1.241008430454144</v>
      </c>
      <c r="AG37" s="1687">
        <v>1.0496043050910648</v>
      </c>
      <c r="AH37" s="1687">
        <v>0.97901476619162531</v>
      </c>
      <c r="AI37" s="1687">
        <v>0.82984238092620355</v>
      </c>
      <c r="AJ37" s="1687">
        <v>0.70866364744455468</v>
      </c>
      <c r="AK37" s="1687">
        <v>0.62940518617662256</v>
      </c>
      <c r="AL37" s="1687">
        <v>0.54350745145850632</v>
      </c>
      <c r="AM37" s="1687">
        <v>0.47702898817574774</v>
      </c>
      <c r="AN37" s="1687">
        <v>0.48418053115209125</v>
      </c>
      <c r="AO37" s="1687">
        <v>0.39652715913317826</v>
      </c>
      <c r="AP37" s="1687">
        <v>0.3608538710765925</v>
      </c>
      <c r="AQ37" s="1687">
        <v>0.30884364183032104</v>
      </c>
      <c r="AR37" s="1687">
        <v>0.27356394502257342</v>
      </c>
      <c r="AS37" s="1687">
        <v>0.24476828847526463</v>
      </c>
      <c r="AT37" s="1687">
        <v>0.25125643490394833</v>
      </c>
      <c r="AU37" s="1687">
        <v>0.2130684693239337</v>
      </c>
      <c r="AV37" s="1687">
        <v>2.3249678434447443</v>
      </c>
      <c r="AW37" s="1688">
        <v>100</v>
      </c>
    </row>
    <row r="38" spans="1:49">
      <c r="A38" s="1693"/>
      <c r="B38" s="1694"/>
    </row>
  </sheetData>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BU6"/>
  <sheetViews>
    <sheetView workbookViewId="0">
      <selection activeCell="A81" sqref="A81:N81"/>
    </sheetView>
  </sheetViews>
  <sheetFormatPr baseColWidth="10" defaultColWidth="10.85546875" defaultRowHeight="15"/>
  <cols>
    <col min="1" max="1" width="10.85546875" style="722"/>
    <col min="2" max="2" width="15.140625" style="722" customWidth="1"/>
    <col min="3" max="72" width="5.7109375" style="722" customWidth="1"/>
    <col min="73" max="73" width="5.5703125" style="722" customWidth="1"/>
    <col min="74" max="16384" width="10.85546875" style="722"/>
  </cols>
  <sheetData>
    <row r="1" spans="1:73" ht="15.75">
      <c r="A1" s="612" t="s">
        <v>193</v>
      </c>
      <c r="B1" s="721"/>
    </row>
    <row r="2" spans="1:73">
      <c r="B2" s="721"/>
    </row>
    <row r="3" spans="1:73" ht="15.75" thickBot="1">
      <c r="B3" s="721"/>
    </row>
    <row r="4" spans="1:73" ht="15.75" thickBot="1">
      <c r="B4" s="723"/>
      <c r="C4" s="633">
        <v>2000</v>
      </c>
      <c r="D4" s="634">
        <v>2001</v>
      </c>
      <c r="E4" s="634">
        <v>2002</v>
      </c>
      <c r="F4" s="634">
        <v>2003</v>
      </c>
      <c r="G4" s="634">
        <v>2004</v>
      </c>
      <c r="H4" s="634">
        <v>2005</v>
      </c>
      <c r="I4" s="634">
        <v>2006</v>
      </c>
      <c r="J4" s="634">
        <v>2007</v>
      </c>
      <c r="K4" s="634">
        <v>2008</v>
      </c>
      <c r="L4" s="634">
        <v>2009</v>
      </c>
      <c r="M4" s="634">
        <v>2010</v>
      </c>
      <c r="N4" s="634">
        <v>2011</v>
      </c>
      <c r="O4" s="634">
        <v>2012</v>
      </c>
      <c r="P4" s="634">
        <v>2013</v>
      </c>
      <c r="Q4" s="634">
        <v>2014</v>
      </c>
      <c r="R4" s="634">
        <v>2015</v>
      </c>
      <c r="S4" s="634">
        <v>2016</v>
      </c>
      <c r="T4" s="634">
        <v>2017</v>
      </c>
      <c r="U4" s="634">
        <v>2018</v>
      </c>
      <c r="V4" s="634">
        <v>2019</v>
      </c>
      <c r="W4" s="634">
        <v>2020</v>
      </c>
      <c r="X4" s="634">
        <v>2021</v>
      </c>
      <c r="Y4" s="634">
        <v>2022</v>
      </c>
      <c r="Z4" s="634">
        <v>2023</v>
      </c>
      <c r="AA4" s="634">
        <v>2024</v>
      </c>
      <c r="AB4" s="634">
        <v>2025</v>
      </c>
      <c r="AC4" s="634">
        <v>2026</v>
      </c>
      <c r="AD4" s="634">
        <v>2027</v>
      </c>
      <c r="AE4" s="634">
        <v>2028</v>
      </c>
      <c r="AF4" s="634">
        <v>2029</v>
      </c>
      <c r="AG4" s="634">
        <v>2030</v>
      </c>
      <c r="AH4" s="634">
        <v>2031</v>
      </c>
      <c r="AI4" s="634">
        <v>2032</v>
      </c>
      <c r="AJ4" s="634">
        <v>2033</v>
      </c>
      <c r="AK4" s="634">
        <v>2034</v>
      </c>
      <c r="AL4" s="634">
        <v>2035</v>
      </c>
      <c r="AM4" s="634">
        <v>2036</v>
      </c>
      <c r="AN4" s="634">
        <v>2037</v>
      </c>
      <c r="AO4" s="634">
        <v>2038</v>
      </c>
      <c r="AP4" s="634">
        <v>2039</v>
      </c>
      <c r="AQ4" s="634">
        <v>2040</v>
      </c>
      <c r="AR4" s="634">
        <v>2041</v>
      </c>
      <c r="AS4" s="634">
        <v>2042</v>
      </c>
      <c r="AT4" s="634">
        <v>2043</v>
      </c>
      <c r="AU4" s="634">
        <v>2044</v>
      </c>
      <c r="AV4" s="634">
        <v>2045</v>
      </c>
      <c r="AW4" s="634">
        <v>2046</v>
      </c>
      <c r="AX4" s="634">
        <v>2047</v>
      </c>
      <c r="AY4" s="634">
        <v>2048</v>
      </c>
      <c r="AZ4" s="634">
        <v>2049</v>
      </c>
      <c r="BA4" s="634">
        <v>2050</v>
      </c>
      <c r="BB4" s="634">
        <v>2051</v>
      </c>
      <c r="BC4" s="634">
        <v>2052</v>
      </c>
      <c r="BD4" s="634">
        <v>2053</v>
      </c>
      <c r="BE4" s="634">
        <v>2054</v>
      </c>
      <c r="BF4" s="634">
        <v>2055</v>
      </c>
      <c r="BG4" s="634">
        <v>2056</v>
      </c>
      <c r="BH4" s="634">
        <v>2057</v>
      </c>
      <c r="BI4" s="634">
        <v>2058</v>
      </c>
      <c r="BJ4" s="634">
        <v>2059</v>
      </c>
      <c r="BK4" s="634">
        <v>2060</v>
      </c>
      <c r="BL4" s="634">
        <v>2061</v>
      </c>
      <c r="BM4" s="634">
        <v>2062</v>
      </c>
      <c r="BN4" s="634">
        <v>2063</v>
      </c>
      <c r="BO4" s="634">
        <v>2064</v>
      </c>
      <c r="BP4" s="634">
        <v>2065</v>
      </c>
      <c r="BQ4" s="634">
        <v>2066</v>
      </c>
      <c r="BR4" s="634">
        <v>2067</v>
      </c>
      <c r="BS4" s="634">
        <v>2068</v>
      </c>
      <c r="BT4" s="724">
        <v>2069</v>
      </c>
      <c r="BU4" s="635">
        <v>2070</v>
      </c>
    </row>
    <row r="5" spans="1:73" ht="15" customHeight="1">
      <c r="B5" s="725" t="s">
        <v>183</v>
      </c>
      <c r="C5" s="726">
        <v>60.739511626178199</v>
      </c>
      <c r="D5" s="684">
        <v>60.763321262969711</v>
      </c>
      <c r="E5" s="684">
        <v>60.763741937900242</v>
      </c>
      <c r="F5" s="684">
        <v>60.785515137037578</v>
      </c>
      <c r="G5" s="684">
        <v>60.691335374113535</v>
      </c>
      <c r="H5" s="684">
        <v>60.649231479827527</v>
      </c>
      <c r="I5" s="684">
        <v>60.577717811978424</v>
      </c>
      <c r="J5" s="684">
        <v>60.545829109546361</v>
      </c>
      <c r="K5" s="684">
        <v>60.482164440882705</v>
      </c>
      <c r="L5" s="684">
        <v>60.551911896088356</v>
      </c>
      <c r="M5" s="684">
        <v>60.516216002446228</v>
      </c>
      <c r="N5" s="684">
        <v>60.766115123025827</v>
      </c>
      <c r="O5" s="684">
        <v>61.025588770794137</v>
      </c>
      <c r="P5" s="684">
        <v>61.188651832163195</v>
      </c>
      <c r="Q5" s="684">
        <v>61.357833785352305</v>
      </c>
      <c r="R5" s="684">
        <v>61.603704298014698</v>
      </c>
      <c r="S5" s="684">
        <v>61.917795535739167</v>
      </c>
      <c r="T5" s="684">
        <v>62.062633477979361</v>
      </c>
      <c r="U5" s="684">
        <v>62.12</v>
      </c>
      <c r="V5" s="684"/>
      <c r="W5" s="684"/>
      <c r="X5" s="684"/>
      <c r="Y5" s="684"/>
      <c r="Z5" s="684"/>
      <c r="AA5" s="684"/>
      <c r="AB5" s="684"/>
      <c r="AC5" s="684"/>
      <c r="AD5" s="684"/>
      <c r="AE5" s="684"/>
      <c r="AF5" s="684"/>
      <c r="AG5" s="684"/>
      <c r="AH5" s="684"/>
      <c r="AI5" s="684"/>
      <c r="AJ5" s="684"/>
      <c r="AK5" s="684"/>
      <c r="AL5" s="684"/>
      <c r="AM5" s="684"/>
      <c r="AN5" s="684"/>
      <c r="AO5" s="684"/>
      <c r="AP5" s="684"/>
      <c r="AQ5" s="684"/>
      <c r="AR5" s="684"/>
      <c r="AS5" s="684"/>
      <c r="AT5" s="684"/>
      <c r="AU5" s="684"/>
      <c r="AV5" s="684"/>
      <c r="AW5" s="684"/>
      <c r="AX5" s="684"/>
      <c r="AY5" s="684"/>
      <c r="AZ5" s="684"/>
      <c r="BA5" s="684"/>
      <c r="BB5" s="684"/>
      <c r="BC5" s="684"/>
      <c r="BD5" s="684"/>
      <c r="BE5" s="684"/>
      <c r="BF5" s="684"/>
      <c r="BG5" s="684"/>
      <c r="BH5" s="684"/>
      <c r="BI5" s="684"/>
      <c r="BJ5" s="684"/>
      <c r="BK5" s="727"/>
      <c r="BL5" s="727"/>
      <c r="BM5" s="727"/>
      <c r="BN5" s="727"/>
      <c r="BO5" s="727"/>
      <c r="BP5" s="727"/>
      <c r="BQ5" s="727"/>
      <c r="BR5" s="727"/>
      <c r="BS5" s="727"/>
      <c r="BT5" s="727"/>
      <c r="BU5" s="728"/>
    </row>
    <row r="6" spans="1:73" ht="15.75" thickBot="1">
      <c r="B6" s="729" t="s">
        <v>194</v>
      </c>
      <c r="C6" s="730"/>
      <c r="D6" s="694"/>
      <c r="E6" s="694"/>
      <c r="F6" s="694"/>
      <c r="G6" s="694"/>
      <c r="H6" s="694"/>
      <c r="I6" s="694"/>
      <c r="J6" s="694"/>
      <c r="K6" s="694"/>
      <c r="L6" s="694"/>
      <c r="M6" s="694"/>
      <c r="N6" s="694"/>
      <c r="O6" s="694"/>
      <c r="P6" s="694"/>
      <c r="Q6" s="694"/>
      <c r="R6" s="694"/>
      <c r="S6" s="694"/>
      <c r="T6" s="694"/>
      <c r="U6" s="694">
        <v>62.12</v>
      </c>
      <c r="V6" s="694">
        <v>62.177915983354886</v>
      </c>
      <c r="W6" s="694">
        <v>62.313290598374877</v>
      </c>
      <c r="X6" s="694">
        <v>62.442049912893495</v>
      </c>
      <c r="Y6" s="694">
        <v>62.564108001597916</v>
      </c>
      <c r="Z6" s="694">
        <v>62.633832956002998</v>
      </c>
      <c r="AA6" s="694">
        <v>62.711691165142888</v>
      </c>
      <c r="AB6" s="694">
        <v>62.813662415724806</v>
      </c>
      <c r="AC6" s="694">
        <v>62.922646974778679</v>
      </c>
      <c r="AD6" s="694">
        <v>63.035953100741082</v>
      </c>
      <c r="AE6" s="694">
        <v>63.143809099129427</v>
      </c>
      <c r="AF6" s="694">
        <v>63.240481955190184</v>
      </c>
      <c r="AG6" s="694">
        <v>63.331611939893961</v>
      </c>
      <c r="AH6" s="694">
        <v>63.411861193089621</v>
      </c>
      <c r="AI6" s="694">
        <v>63.48872715407019</v>
      </c>
      <c r="AJ6" s="694">
        <v>63.558248493617747</v>
      </c>
      <c r="AK6" s="694">
        <v>63.645530463977444</v>
      </c>
      <c r="AL6" s="694">
        <v>63.730317283784544</v>
      </c>
      <c r="AM6" s="694">
        <v>63.806869971405973</v>
      </c>
      <c r="AN6" s="694">
        <v>63.87244868701746</v>
      </c>
      <c r="AO6" s="694">
        <v>63.920797022682379</v>
      </c>
      <c r="AP6" s="694">
        <v>63.945335822643457</v>
      </c>
      <c r="AQ6" s="694">
        <v>63.950673577359431</v>
      </c>
      <c r="AR6" s="694">
        <v>63.939347477491999</v>
      </c>
      <c r="AS6" s="694">
        <v>63.914249632356579</v>
      </c>
      <c r="AT6" s="694">
        <v>63.882526569120493</v>
      </c>
      <c r="AU6" s="694">
        <v>63.855744933413433</v>
      </c>
      <c r="AV6" s="694">
        <v>63.852983555382913</v>
      </c>
      <c r="AW6" s="694">
        <v>63.85986121822166</v>
      </c>
      <c r="AX6" s="694">
        <v>63.886932280393729</v>
      </c>
      <c r="AY6" s="694">
        <v>63.926293313258185</v>
      </c>
      <c r="AZ6" s="694">
        <v>63.951605101694888</v>
      </c>
      <c r="BA6" s="694">
        <v>63.980338018768244</v>
      </c>
      <c r="BB6" s="694">
        <v>64.014909770420275</v>
      </c>
      <c r="BC6" s="694">
        <v>64.048728571770909</v>
      </c>
      <c r="BD6" s="694">
        <v>64.071343838925657</v>
      </c>
      <c r="BE6" s="694">
        <v>64.089597896879113</v>
      </c>
      <c r="BF6" s="694">
        <v>64.084066711868786</v>
      </c>
      <c r="BG6" s="694">
        <v>64.083831431098019</v>
      </c>
      <c r="BH6" s="694">
        <v>64.058120976993663</v>
      </c>
      <c r="BI6" s="694">
        <v>64.060381260367208</v>
      </c>
      <c r="BJ6" s="694">
        <v>64.084246497703532</v>
      </c>
      <c r="BK6" s="695">
        <v>64.12566558874245</v>
      </c>
      <c r="BL6" s="695">
        <v>64.153135335526912</v>
      </c>
      <c r="BM6" s="695">
        <v>64.161564064867065</v>
      </c>
      <c r="BN6" s="695">
        <v>64.149910130777485</v>
      </c>
      <c r="BO6" s="695">
        <v>64.125118452169389</v>
      </c>
      <c r="BP6" s="695">
        <v>64.09485012521391</v>
      </c>
      <c r="BQ6" s="695">
        <v>64.075958155923402</v>
      </c>
      <c r="BR6" s="695">
        <v>64.064518363220841</v>
      </c>
      <c r="BS6" s="695">
        <v>64.06225088262417</v>
      </c>
      <c r="BT6" s="695">
        <v>64.067400543355021</v>
      </c>
      <c r="BU6" s="696">
        <v>64.067400543355021</v>
      </c>
    </row>
  </sheetData>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BA26"/>
  <sheetViews>
    <sheetView workbookViewId="0"/>
  </sheetViews>
  <sheetFormatPr baseColWidth="10" defaultColWidth="11.42578125" defaultRowHeight="15"/>
  <cols>
    <col min="1" max="1" width="6.5703125" style="1108" customWidth="1"/>
    <col min="2" max="2" width="11.42578125" style="1108"/>
    <col min="3" max="3" width="4.42578125" style="1108" customWidth="1"/>
    <col min="4" max="46" width="4.5703125" style="1108" bestFit="1" customWidth="1"/>
    <col min="47" max="48" width="5.5703125" style="1108" bestFit="1" customWidth="1"/>
    <col min="49" max="52" width="4.5703125" style="1108" bestFit="1" customWidth="1"/>
    <col min="53" max="53" width="7.42578125" style="1108" customWidth="1"/>
    <col min="54" max="54" width="6.5703125" style="1108" bestFit="1" customWidth="1"/>
    <col min="55" max="16384" width="11.42578125" style="1108"/>
  </cols>
  <sheetData>
    <row r="1" spans="1:15" ht="15.75">
      <c r="A1" s="1677" t="s">
        <v>349</v>
      </c>
    </row>
    <row r="2" spans="1:15">
      <c r="A2" s="1695"/>
    </row>
    <row r="8" spans="1:15" ht="15.75">
      <c r="O8" s="1696"/>
    </row>
    <row r="20" spans="2:53">
      <c r="B20" s="1682" t="s">
        <v>534</v>
      </c>
    </row>
    <row r="21" spans="2:53">
      <c r="B21" s="1682" t="s">
        <v>535</v>
      </c>
    </row>
    <row r="23" spans="2:53">
      <c r="B23" s="1697"/>
      <c r="C23" s="1698" t="s">
        <v>536</v>
      </c>
      <c r="D23" s="1699">
        <v>0</v>
      </c>
      <c r="E23" s="1699">
        <v>1</v>
      </c>
      <c r="F23" s="1699">
        <v>2</v>
      </c>
      <c r="G23" s="1699">
        <v>3</v>
      </c>
      <c r="H23" s="1699">
        <v>4</v>
      </c>
      <c r="I23" s="1699">
        <v>5</v>
      </c>
      <c r="J23" s="1699">
        <v>6</v>
      </c>
      <c r="K23" s="1699">
        <v>7</v>
      </c>
      <c r="L23" s="1699">
        <v>8</v>
      </c>
      <c r="M23" s="1699">
        <v>9</v>
      </c>
      <c r="N23" s="1699">
        <v>10</v>
      </c>
      <c r="O23" s="1699">
        <v>11</v>
      </c>
      <c r="P23" s="1699">
        <v>12</v>
      </c>
      <c r="Q23" s="1699">
        <v>13</v>
      </c>
      <c r="R23" s="1699">
        <v>14</v>
      </c>
      <c r="S23" s="1699">
        <v>15</v>
      </c>
      <c r="T23" s="1699">
        <v>16</v>
      </c>
      <c r="U23" s="1699">
        <v>17</v>
      </c>
      <c r="V23" s="1699">
        <v>18</v>
      </c>
      <c r="W23" s="1699">
        <v>19</v>
      </c>
      <c r="X23" s="1699">
        <v>20</v>
      </c>
      <c r="Y23" s="1699">
        <v>21</v>
      </c>
      <c r="Z23" s="1699">
        <v>22</v>
      </c>
      <c r="AA23" s="1699">
        <v>23</v>
      </c>
      <c r="AB23" s="1699">
        <v>24</v>
      </c>
      <c r="AC23" s="1699">
        <v>25</v>
      </c>
      <c r="AD23" s="1699">
        <v>26</v>
      </c>
      <c r="AE23" s="1699">
        <v>27</v>
      </c>
      <c r="AF23" s="1699">
        <v>28</v>
      </c>
      <c r="AG23" s="1699">
        <v>29</v>
      </c>
      <c r="AH23" s="1699">
        <v>30</v>
      </c>
      <c r="AI23" s="1699">
        <v>31</v>
      </c>
      <c r="AJ23" s="1699">
        <v>32</v>
      </c>
      <c r="AK23" s="1699">
        <v>33</v>
      </c>
      <c r="AL23" s="1699">
        <v>34</v>
      </c>
      <c r="AM23" s="1699">
        <v>35</v>
      </c>
      <c r="AN23" s="1699">
        <v>36</v>
      </c>
      <c r="AO23" s="1699">
        <v>37</v>
      </c>
      <c r="AP23" s="1699">
        <v>38</v>
      </c>
      <c r="AQ23" s="1699">
        <v>39</v>
      </c>
      <c r="AR23" s="1699">
        <v>40</v>
      </c>
      <c r="AS23" s="1699">
        <v>41</v>
      </c>
      <c r="AT23" s="1699">
        <v>42</v>
      </c>
      <c r="AU23" s="1699">
        <v>43</v>
      </c>
      <c r="AV23" s="1699">
        <v>44</v>
      </c>
      <c r="AW23" s="1699">
        <v>45</v>
      </c>
      <c r="AX23" s="1699">
        <v>46</v>
      </c>
      <c r="AY23" s="1699">
        <v>47</v>
      </c>
      <c r="AZ23" s="1699" t="s">
        <v>537</v>
      </c>
      <c r="BA23" s="1700" t="s">
        <v>538</v>
      </c>
    </row>
    <row r="24" spans="2:53">
      <c r="B24" s="1701" t="s">
        <v>14</v>
      </c>
      <c r="C24" s="1702">
        <v>0.10931298760727134</v>
      </c>
      <c r="D24" s="1702">
        <v>7.7068020844502219E-2</v>
      </c>
      <c r="E24" s="1702">
        <v>0.47644118902207577</v>
      </c>
      <c r="F24" s="1702">
        <v>0.48590238147474279</v>
      </c>
      <c r="G24" s="1702">
        <v>0.4400231173047357</v>
      </c>
      <c r="H24" s="1702">
        <v>0.41699943148661234</v>
      </c>
      <c r="I24" s="1702">
        <v>0.40789843208564047</v>
      </c>
      <c r="J24" s="1702">
        <v>0.38465959477390321</v>
      </c>
      <c r="K24" s="1702">
        <v>0.37238149457686487</v>
      </c>
      <c r="L24" s="1702">
        <v>0.3348386666261019</v>
      </c>
      <c r="M24" s="1702">
        <v>0.33492519636066254</v>
      </c>
      <c r="N24" s="1702">
        <v>0.2931340712010494</v>
      </c>
      <c r="O24" s="1702">
        <v>0.27552370642757745</v>
      </c>
      <c r="P24" s="1702">
        <v>0.26486530212037962</v>
      </c>
      <c r="Q24" s="1702">
        <v>0.27658578072979007</v>
      </c>
      <c r="R24" s="1702">
        <v>0.29244157269283377</v>
      </c>
      <c r="S24" s="1702">
        <v>0.27925217364973742</v>
      </c>
      <c r="T24" s="1702">
        <v>0.27414066414912575</v>
      </c>
      <c r="U24" s="1702">
        <v>0.30508638173483238</v>
      </c>
      <c r="V24" s="1702">
        <v>0.41517852790074533</v>
      </c>
      <c r="W24" s="1702">
        <v>0.38723163900737184</v>
      </c>
      <c r="X24" s="1702">
        <v>0.37473890858018083</v>
      </c>
      <c r="Y24" s="1702">
        <v>0.43503371376991212</v>
      </c>
      <c r="Z24" s="1702">
        <v>0.41123777613400814</v>
      </c>
      <c r="AA24" s="1702">
        <v>0.47161950200589597</v>
      </c>
      <c r="AB24" s="1702">
        <v>0.46424232087114109</v>
      </c>
      <c r="AC24" s="1702">
        <v>0.53754056436418263</v>
      </c>
      <c r="AD24" s="1702">
        <v>0.54900327819202543</v>
      </c>
      <c r="AE24" s="1702">
        <v>0.58522952495564062</v>
      </c>
      <c r="AF24" s="1702">
        <v>0.59013148654484637</v>
      </c>
      <c r="AG24" s="1702">
        <v>0.6180226002478707</v>
      </c>
      <c r="AH24" s="1702">
        <v>0.77910969019209197</v>
      </c>
      <c r="AI24" s="1702">
        <v>0.83875174321252488</v>
      </c>
      <c r="AJ24" s="1702">
        <v>0.91993839697990176</v>
      </c>
      <c r="AK24" s="1702">
        <v>1.1029020021799916</v>
      </c>
      <c r="AL24" s="1702">
        <v>1.3332244778847291</v>
      </c>
      <c r="AM24" s="1702">
        <v>1.6370398889852695</v>
      </c>
      <c r="AN24" s="1702">
        <v>2.0187634673139154</v>
      </c>
      <c r="AO24" s="1702">
        <v>3.4738098224004048</v>
      </c>
      <c r="AP24" s="1702">
        <v>3.9470428954504722</v>
      </c>
      <c r="AQ24" s="1702">
        <v>4.4492359329307707</v>
      </c>
      <c r="AR24" s="1702">
        <v>9.2849152241997004</v>
      </c>
      <c r="AS24" s="1702">
        <v>9.574393283799699</v>
      </c>
      <c r="AT24" s="1702">
        <v>15.717856138149747</v>
      </c>
      <c r="AU24" s="1702">
        <v>13.015651897153873</v>
      </c>
      <c r="AV24" s="1702">
        <v>8.1064177704531222</v>
      </c>
      <c r="AW24" s="1702">
        <v>5.5799477317138386</v>
      </c>
      <c r="AX24" s="1702">
        <v>2.591308045941044</v>
      </c>
      <c r="AY24" s="1702">
        <v>1.0287501897692211</v>
      </c>
      <c r="AZ24" s="1702">
        <v>2.6602513938474184</v>
      </c>
      <c r="BA24" s="1703">
        <v>100</v>
      </c>
    </row>
    <row r="25" spans="2:53">
      <c r="B25" s="1701" t="s">
        <v>13</v>
      </c>
      <c r="C25" s="1702">
        <v>0.27245327664238117</v>
      </c>
      <c r="D25" s="1702">
        <v>8.9974596996706749E-3</v>
      </c>
      <c r="E25" s="1702">
        <v>6.3410060538963073E-2</v>
      </c>
      <c r="F25" s="1702">
        <v>0.12432495435410924</v>
      </c>
      <c r="G25" s="1702">
        <v>0.15532229219388796</v>
      </c>
      <c r="H25" s="1702">
        <v>0.33319440830403724</v>
      </c>
      <c r="I25" s="1702">
        <v>0.37969812177044365</v>
      </c>
      <c r="J25" s="1702">
        <v>0.61918547867058193</v>
      </c>
      <c r="K25" s="1702">
        <v>0.66496090835021915</v>
      </c>
      <c r="L25" s="1702">
        <v>0.83877989880248738</v>
      </c>
      <c r="M25" s="1702">
        <v>0.97007532856680201</v>
      </c>
      <c r="N25" s="1702">
        <v>0.95706592592338313</v>
      </c>
      <c r="O25" s="1702">
        <v>1.1865187893983784</v>
      </c>
      <c r="P25" s="1702">
        <v>1.1717545455471903</v>
      </c>
      <c r="Q25" s="1702">
        <v>1.1874876669361338</v>
      </c>
      <c r="R25" s="1702">
        <v>1.1936562835936777</v>
      </c>
      <c r="S25" s="1702">
        <v>1.1578739237904652</v>
      </c>
      <c r="T25" s="1702">
        <v>1.3006289856400441</v>
      </c>
      <c r="U25" s="1702">
        <v>1.2121580393783551</v>
      </c>
      <c r="V25" s="1702">
        <v>1.2794947874177742</v>
      </c>
      <c r="W25" s="1702">
        <v>1.2642870466772553</v>
      </c>
      <c r="X25" s="1702">
        <v>1.2500097703580937</v>
      </c>
      <c r="Y25" s="1702">
        <v>1.3042240439161676</v>
      </c>
      <c r="Z25" s="1702">
        <v>1.2776480678156092</v>
      </c>
      <c r="AA25" s="1702">
        <v>1.2297770159896189</v>
      </c>
      <c r="AB25" s="1702">
        <v>1.2737776151908844</v>
      </c>
      <c r="AC25" s="1702">
        <v>1.3745434078806007</v>
      </c>
      <c r="AD25" s="1702">
        <v>1.3733728313774289</v>
      </c>
      <c r="AE25" s="1702">
        <v>1.3724762042153451</v>
      </c>
      <c r="AF25" s="1702">
        <v>1.4068655767756102</v>
      </c>
      <c r="AG25" s="1702">
        <v>1.4775705169115438</v>
      </c>
      <c r="AH25" s="1702">
        <v>1.6064899930718997</v>
      </c>
      <c r="AI25" s="1702">
        <v>1.6083044408395979</v>
      </c>
      <c r="AJ25" s="1702">
        <v>1.7017267053460583</v>
      </c>
      <c r="AK25" s="1702">
        <v>1.9198914109607161</v>
      </c>
      <c r="AL25" s="1702">
        <v>1.9547923161807361</v>
      </c>
      <c r="AM25" s="1702">
        <v>2.1860428894197326</v>
      </c>
      <c r="AN25" s="1702">
        <v>2.3020777152519956</v>
      </c>
      <c r="AO25" s="1702">
        <v>3.6621736971787278</v>
      </c>
      <c r="AP25" s="1702">
        <v>3.6461337525277653</v>
      </c>
      <c r="AQ25" s="1702">
        <v>3.6186247832427023</v>
      </c>
      <c r="AR25" s="1702">
        <v>5.7016933064057316</v>
      </c>
      <c r="AS25" s="1702">
        <v>5.0364494174174652</v>
      </c>
      <c r="AT25" s="1702">
        <v>5.2568391937682213</v>
      </c>
      <c r="AU25" s="1702">
        <v>5.3723160058657147</v>
      </c>
      <c r="AV25" s="1702">
        <v>5.2731503181625383</v>
      </c>
      <c r="AW25" s="1702">
        <v>4.8682510245232722</v>
      </c>
      <c r="AX25" s="1702">
        <v>4.3743430009927362</v>
      </c>
      <c r="AY25" s="1702">
        <v>3.3584563583930471</v>
      </c>
      <c r="AZ25" s="1702">
        <v>6.8706504378242119</v>
      </c>
      <c r="BA25" s="1703">
        <v>100</v>
      </c>
    </row>
    <row r="26" spans="2:53">
      <c r="B26" s="1701" t="s">
        <v>21</v>
      </c>
      <c r="C26" s="1702">
        <v>0.19410340022508146</v>
      </c>
      <c r="D26" s="1702">
        <v>4.1689077968202717E-2</v>
      </c>
      <c r="E26" s="1702">
        <v>0.26177269716629703</v>
      </c>
      <c r="F26" s="1702">
        <v>0.2979763981375021</v>
      </c>
      <c r="G26" s="1702">
        <v>0.29205292198048588</v>
      </c>
      <c r="H26" s="1702">
        <v>0.37344267100075584</v>
      </c>
      <c r="I26" s="1702">
        <v>0.39324162375387867</v>
      </c>
      <c r="J26" s="1702">
        <v>0.50655190342904122</v>
      </c>
      <c r="K26" s="1702">
        <v>0.52444650171915774</v>
      </c>
      <c r="L26" s="1702">
        <v>0.59675670823363813</v>
      </c>
      <c r="M26" s="1702">
        <v>0.66503765418783378</v>
      </c>
      <c r="N26" s="1702">
        <v>0.6382055201053678</v>
      </c>
      <c r="O26" s="1702">
        <v>0.74900361402579552</v>
      </c>
      <c r="P26" s="1702">
        <v>0.73621124372444313</v>
      </c>
      <c r="Q26" s="1702">
        <v>0.75001725031088973</v>
      </c>
      <c r="R26" s="1702">
        <v>0.76083823697775299</v>
      </c>
      <c r="S26" s="1702">
        <v>0.73590638929466456</v>
      </c>
      <c r="T26" s="1702">
        <v>0.80764694172993234</v>
      </c>
      <c r="U26" s="1702">
        <v>0.77652713116836503</v>
      </c>
      <c r="V26" s="1702">
        <v>0.86439761847719476</v>
      </c>
      <c r="W26" s="1702">
        <v>0.84307176498021863</v>
      </c>
      <c r="X26" s="1702">
        <v>0.82965153599696562</v>
      </c>
      <c r="Y26" s="1702">
        <v>0.88678605019399848</v>
      </c>
      <c r="Z26" s="1702">
        <v>0.86154521743190848</v>
      </c>
      <c r="AA26" s="1702">
        <v>0.86566372504964817</v>
      </c>
      <c r="AB26" s="1702">
        <v>0.88498959329554527</v>
      </c>
      <c r="AC26" s="1702">
        <v>0.97256380040101398</v>
      </c>
      <c r="AD26" s="1702">
        <v>0.97746049729813522</v>
      </c>
      <c r="AE26" s="1702">
        <v>0.99439252914809684</v>
      </c>
      <c r="AF26" s="1702">
        <v>1.0146202558076893</v>
      </c>
      <c r="AG26" s="1702">
        <v>1.0647633958523637</v>
      </c>
      <c r="AH26" s="1702">
        <v>1.2091317141075308</v>
      </c>
      <c r="AI26" s="1702">
        <v>1.2387184905370048</v>
      </c>
      <c r="AJ26" s="1702">
        <v>1.3262644715394494</v>
      </c>
      <c r="AK26" s="1702">
        <v>1.5275234705163019</v>
      </c>
      <c r="AL26" s="1702">
        <v>1.6562776843660316</v>
      </c>
      <c r="AM26" s="1702">
        <v>1.9223783005485575</v>
      </c>
      <c r="AN26" s="1702">
        <v>2.1660130040485503</v>
      </c>
      <c r="AO26" s="1702">
        <v>3.5717099227324951</v>
      </c>
      <c r="AP26" s="1702">
        <v>3.7906486010686788</v>
      </c>
      <c r="AQ26" s="1702">
        <v>4.0175347110955686</v>
      </c>
      <c r="AR26" s="1702">
        <v>7.4225741268050216</v>
      </c>
      <c r="AS26" s="1702">
        <v>7.2158457101577156</v>
      </c>
      <c r="AT26" s="1702">
        <v>10.280854963503547</v>
      </c>
      <c r="AU26" s="1702">
        <v>9.0431101796424809</v>
      </c>
      <c r="AV26" s="1702">
        <v>6.6338574497794918</v>
      </c>
      <c r="AW26" s="1702">
        <v>5.2100510138746428</v>
      </c>
      <c r="AX26" s="1702">
        <v>3.5180213087713854</v>
      </c>
      <c r="AY26" s="1702">
        <v>2.2395899429914272</v>
      </c>
      <c r="AZ26" s="1702">
        <v>4.8485610648422659</v>
      </c>
      <c r="BA26" s="1703">
        <v>100</v>
      </c>
    </row>
  </sheetData>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BC17"/>
  <sheetViews>
    <sheetView workbookViewId="0"/>
  </sheetViews>
  <sheetFormatPr baseColWidth="10" defaultColWidth="11.42578125" defaultRowHeight="15"/>
  <cols>
    <col min="1" max="1" width="11.42578125" style="1038"/>
    <col min="2" max="2" width="20.7109375" style="1038" customWidth="1"/>
    <col min="3" max="7" width="12.7109375" style="1265" customWidth="1"/>
    <col min="8" max="19" width="8.7109375" style="1265" customWidth="1"/>
    <col min="20" max="55" width="6.85546875" style="1265" customWidth="1"/>
    <col min="56" max="16384" width="11.42578125" style="1038"/>
  </cols>
  <sheetData>
    <row r="1" spans="1:55" ht="15.75">
      <c r="A1" s="1085" t="s">
        <v>350</v>
      </c>
      <c r="B1" s="1036"/>
      <c r="C1" s="1264"/>
      <c r="D1" s="1264"/>
      <c r="E1" s="1264"/>
      <c r="F1" s="1264"/>
      <c r="G1" s="1264"/>
    </row>
    <row r="2" spans="1:55" ht="15.75">
      <c r="A2" s="1266"/>
      <c r="B2" s="1036"/>
      <c r="C2" s="1264"/>
      <c r="D2" s="1264"/>
      <c r="E2" s="1264"/>
      <c r="F2" s="1264"/>
      <c r="G2" s="1264"/>
    </row>
    <row r="3" spans="1:55" ht="15.75" thickBot="1">
      <c r="A3" s="1036"/>
      <c r="B3" s="1036"/>
      <c r="C3" s="1264"/>
      <c r="D3" s="1264"/>
      <c r="E3" s="1264"/>
      <c r="F3" s="1264"/>
      <c r="G3" s="1264"/>
      <c r="I3" s="1038"/>
      <c r="J3" s="1038"/>
      <c r="K3" s="1038"/>
      <c r="L3" s="1038"/>
      <c r="M3" s="1038"/>
      <c r="N3" s="1038"/>
      <c r="O3" s="1038"/>
      <c r="P3" s="1038"/>
      <c r="Q3" s="1038"/>
      <c r="R3" s="1038"/>
      <c r="S3" s="1038"/>
      <c r="T3" s="1038"/>
      <c r="U3" s="1038"/>
      <c r="V3" s="1038"/>
      <c r="W3" s="1038"/>
      <c r="X3" s="1038"/>
      <c r="Y3" s="1038"/>
      <c r="Z3" s="1038"/>
      <c r="AA3" s="1038"/>
      <c r="AB3" s="1038"/>
      <c r="AC3" s="1038"/>
      <c r="AD3" s="1038"/>
      <c r="AE3" s="1038"/>
      <c r="AF3" s="1038"/>
      <c r="AG3" s="1038"/>
      <c r="AH3" s="1038"/>
      <c r="AI3" s="1038"/>
      <c r="AJ3" s="1038"/>
      <c r="AK3" s="1038"/>
      <c r="AL3" s="1038"/>
      <c r="AM3" s="1038"/>
      <c r="AN3" s="1038"/>
      <c r="AO3" s="1038"/>
      <c r="AP3" s="1038"/>
      <c r="AQ3" s="1038"/>
      <c r="AR3" s="1038"/>
      <c r="AS3" s="1038"/>
      <c r="AT3" s="1038"/>
      <c r="AU3" s="1038"/>
      <c r="AV3" s="1038"/>
      <c r="AW3" s="1038"/>
      <c r="AX3" s="1038"/>
      <c r="AY3" s="1038"/>
      <c r="AZ3" s="1038"/>
      <c r="BA3" s="1038"/>
      <c r="BB3" s="1038"/>
      <c r="BC3" s="1038"/>
    </row>
    <row r="4" spans="1:55" ht="48" customHeight="1">
      <c r="A4" s="1036"/>
      <c r="B4" s="1267"/>
      <c r="C4" s="1268" t="s">
        <v>143</v>
      </c>
      <c r="D4" s="1269" t="s">
        <v>433</v>
      </c>
      <c r="E4" s="1269" t="s">
        <v>139</v>
      </c>
      <c r="F4" s="1269" t="s">
        <v>434</v>
      </c>
      <c r="G4" s="1270" t="s">
        <v>435</v>
      </c>
      <c r="H4" s="1038"/>
      <c r="I4" s="1038"/>
      <c r="J4" s="1038"/>
      <c r="K4" s="1038"/>
      <c r="L4" s="1038"/>
      <c r="M4" s="1038"/>
      <c r="N4" s="1038"/>
      <c r="O4" s="1038"/>
      <c r="P4" s="1038"/>
      <c r="Q4" s="1038"/>
      <c r="R4" s="1038"/>
      <c r="S4" s="1038"/>
      <c r="T4" s="1038"/>
      <c r="U4" s="1038"/>
      <c r="V4" s="1038"/>
      <c r="W4" s="1038"/>
      <c r="X4" s="1038"/>
      <c r="Y4" s="1038"/>
      <c r="Z4" s="1038"/>
      <c r="AA4" s="1038"/>
      <c r="AB4" s="1038"/>
      <c r="AC4" s="1038"/>
      <c r="AD4" s="1038"/>
      <c r="AE4" s="1038"/>
      <c r="AF4" s="1038"/>
      <c r="AG4" s="1038"/>
      <c r="AH4" s="1038"/>
      <c r="AI4" s="1038"/>
      <c r="AJ4" s="1038"/>
      <c r="AK4" s="1038"/>
      <c r="AL4" s="1038"/>
      <c r="AM4" s="1038"/>
      <c r="AN4" s="1038"/>
      <c r="AO4" s="1038"/>
      <c r="AP4" s="1038"/>
      <c r="AQ4" s="1038"/>
      <c r="AR4" s="1038"/>
      <c r="AS4" s="1038"/>
      <c r="AT4" s="1038"/>
      <c r="AU4" s="1038"/>
      <c r="AV4" s="1038"/>
      <c r="AW4" s="1038"/>
      <c r="AX4" s="1038"/>
      <c r="AY4" s="1038"/>
      <c r="AZ4" s="1038"/>
      <c r="BA4" s="1038"/>
      <c r="BB4" s="1038"/>
      <c r="BC4" s="1038"/>
    </row>
    <row r="5" spans="1:55" ht="15.75" customHeight="1" thickBot="1">
      <c r="A5" s="1036"/>
      <c r="B5" s="1271" t="s">
        <v>436</v>
      </c>
      <c r="C5" s="1272" t="s">
        <v>437</v>
      </c>
      <c r="D5" s="1273" t="s">
        <v>438</v>
      </c>
      <c r="E5" s="1273" t="s">
        <v>439</v>
      </c>
      <c r="F5" s="1273" t="s">
        <v>440</v>
      </c>
      <c r="G5" s="1274" t="s">
        <v>441</v>
      </c>
      <c r="H5" s="1038"/>
      <c r="I5" s="1038"/>
      <c r="J5" s="1038"/>
      <c r="K5" s="1038"/>
      <c r="L5" s="1038"/>
      <c r="M5" s="1038"/>
      <c r="N5" s="1038"/>
      <c r="O5" s="1038"/>
      <c r="P5" s="1038"/>
      <c r="Q5" s="1038"/>
      <c r="R5" s="1038"/>
      <c r="S5" s="1038"/>
      <c r="T5" s="1038"/>
      <c r="U5" s="1038"/>
      <c r="V5" s="1038"/>
      <c r="W5" s="1038"/>
      <c r="X5" s="1038"/>
      <c r="Y5" s="1038"/>
      <c r="Z5" s="1038"/>
      <c r="AA5" s="1038"/>
      <c r="AB5" s="1038"/>
      <c r="AC5" s="1038"/>
      <c r="AD5" s="1038"/>
      <c r="AE5" s="1038"/>
      <c r="AF5" s="1038"/>
      <c r="AG5" s="1038"/>
      <c r="AH5" s="1038"/>
      <c r="AI5" s="1038"/>
      <c r="AJ5" s="1038"/>
      <c r="AK5" s="1038"/>
      <c r="AL5" s="1038"/>
      <c r="AM5" s="1038"/>
      <c r="AN5" s="1038"/>
      <c r="AO5" s="1038"/>
      <c r="AP5" s="1038"/>
      <c r="AQ5" s="1038"/>
      <c r="AR5" s="1038"/>
      <c r="AS5" s="1038"/>
      <c r="AT5" s="1038"/>
      <c r="AU5" s="1038"/>
      <c r="AV5" s="1038"/>
      <c r="AW5" s="1038"/>
      <c r="AX5" s="1038"/>
      <c r="AY5" s="1038"/>
      <c r="AZ5" s="1038"/>
      <c r="BA5" s="1038"/>
      <c r="BB5" s="1038"/>
      <c r="BC5" s="1038"/>
    </row>
    <row r="6" spans="1:55" ht="18" customHeight="1">
      <c r="A6" s="1036"/>
      <c r="B6" s="1275" t="s">
        <v>442</v>
      </c>
      <c r="C6" s="1276">
        <v>1110</v>
      </c>
      <c r="D6" s="1277">
        <v>1000</v>
      </c>
      <c r="E6" s="1277">
        <v>920</v>
      </c>
      <c r="F6" s="1278">
        <f>+C6/D6</f>
        <v>1.1100000000000001</v>
      </c>
      <c r="G6" s="1279">
        <f>+C6/E6</f>
        <v>1.2065217391304348</v>
      </c>
      <c r="H6" s="1038"/>
      <c r="I6" s="1038"/>
      <c r="J6" s="1038"/>
      <c r="K6" s="1038"/>
      <c r="L6" s="1038"/>
      <c r="M6" s="1038"/>
      <c r="N6" s="1038"/>
      <c r="O6" s="1038"/>
      <c r="P6" s="1038"/>
      <c r="Q6" s="1038"/>
      <c r="R6" s="1038"/>
      <c r="S6" s="1038"/>
      <c r="T6" s="1038"/>
      <c r="U6" s="1038"/>
      <c r="V6" s="1038"/>
      <c r="W6" s="1038"/>
      <c r="X6" s="1038"/>
      <c r="Y6" s="1038"/>
      <c r="Z6" s="1038"/>
      <c r="AA6" s="1038"/>
      <c r="AB6" s="1038"/>
      <c r="AC6" s="1038"/>
      <c r="AD6" s="1038"/>
      <c r="AE6" s="1038"/>
      <c r="AF6" s="1038"/>
      <c r="AG6" s="1038"/>
      <c r="AH6" s="1038"/>
      <c r="AI6" s="1038"/>
      <c r="AJ6" s="1038"/>
      <c r="AK6" s="1038"/>
      <c r="AL6" s="1038"/>
      <c r="AM6" s="1038"/>
      <c r="AN6" s="1038"/>
      <c r="AO6" s="1038"/>
      <c r="AP6" s="1038"/>
      <c r="AQ6" s="1038"/>
      <c r="AR6" s="1038"/>
      <c r="AS6" s="1038"/>
      <c r="AT6" s="1038"/>
      <c r="AU6" s="1038"/>
      <c r="AV6" s="1038"/>
      <c r="AW6" s="1038"/>
      <c r="AX6" s="1038"/>
      <c r="AY6" s="1038"/>
      <c r="AZ6" s="1038"/>
      <c r="BA6" s="1038"/>
      <c r="BB6" s="1038"/>
      <c r="BC6" s="1038"/>
    </row>
    <row r="7" spans="1:55" ht="18" customHeight="1">
      <c r="A7" s="1036"/>
      <c r="B7" s="1280" t="s">
        <v>443</v>
      </c>
      <c r="C7" s="1281">
        <v>1310</v>
      </c>
      <c r="D7" s="1282">
        <v>1260</v>
      </c>
      <c r="E7" s="1282">
        <v>1160</v>
      </c>
      <c r="F7" s="1283">
        <f t="shared" ref="F7:F15" si="0">+C7/D7</f>
        <v>1.0396825396825398</v>
      </c>
      <c r="G7" s="1284">
        <f t="shared" ref="G7:G14" si="1">+C7/E7</f>
        <v>1.1293103448275863</v>
      </c>
      <c r="H7" s="1038"/>
      <c r="I7" s="1038"/>
      <c r="J7" s="1038"/>
      <c r="K7" s="1038"/>
      <c r="L7" s="1038"/>
      <c r="M7" s="1038"/>
      <c r="N7" s="1038"/>
      <c r="O7" s="1038"/>
      <c r="P7" s="1038"/>
      <c r="Q7" s="1038"/>
      <c r="R7" s="1038"/>
      <c r="S7" s="1038"/>
      <c r="T7" s="1038"/>
      <c r="U7" s="1038"/>
      <c r="V7" s="1038"/>
      <c r="W7" s="1038"/>
      <c r="X7" s="1038"/>
      <c r="Y7" s="1038"/>
      <c r="Z7" s="1038"/>
      <c r="AA7" s="1038"/>
      <c r="AB7" s="1038"/>
      <c r="AC7" s="1038"/>
      <c r="AD7" s="1038"/>
      <c r="AE7" s="1038"/>
      <c r="AF7" s="1038"/>
      <c r="AG7" s="1038"/>
      <c r="AH7" s="1038"/>
      <c r="AI7" s="1038"/>
      <c r="AJ7" s="1038"/>
      <c r="AK7" s="1038"/>
      <c r="AL7" s="1038"/>
      <c r="AM7" s="1038"/>
      <c r="AN7" s="1038"/>
      <c r="AO7" s="1038"/>
      <c r="AP7" s="1038"/>
      <c r="AQ7" s="1038"/>
      <c r="AR7" s="1038"/>
      <c r="AS7" s="1038"/>
      <c r="AT7" s="1038"/>
      <c r="AU7" s="1038"/>
      <c r="AV7" s="1038"/>
      <c r="AW7" s="1038"/>
      <c r="AX7" s="1038"/>
      <c r="AY7" s="1038"/>
      <c r="AZ7" s="1038"/>
      <c r="BA7" s="1038"/>
      <c r="BB7" s="1038"/>
      <c r="BC7" s="1038"/>
    </row>
    <row r="8" spans="1:55" ht="18" customHeight="1">
      <c r="A8" s="1036"/>
      <c r="B8" s="1280" t="s">
        <v>444</v>
      </c>
      <c r="C8" s="1281">
        <v>1470</v>
      </c>
      <c r="D8" s="1282">
        <v>1470</v>
      </c>
      <c r="E8" s="1282">
        <v>1350</v>
      </c>
      <c r="F8" s="1283">
        <f t="shared" si="0"/>
        <v>1</v>
      </c>
      <c r="G8" s="1284">
        <f t="shared" si="1"/>
        <v>1.0888888888888888</v>
      </c>
      <c r="H8" s="1038"/>
      <c r="I8" s="1038"/>
      <c r="J8" s="1038"/>
      <c r="K8" s="1038"/>
      <c r="L8" s="1038"/>
      <c r="M8" s="1038"/>
      <c r="N8" s="1038"/>
      <c r="O8" s="1038"/>
      <c r="P8" s="1038"/>
      <c r="Q8" s="1038"/>
      <c r="R8" s="1038"/>
      <c r="S8" s="1038"/>
      <c r="T8" s="1038"/>
      <c r="U8" s="1038"/>
      <c r="V8" s="1038"/>
      <c r="W8" s="1038"/>
      <c r="X8" s="1038"/>
      <c r="Y8" s="1038"/>
      <c r="Z8" s="1038"/>
      <c r="AA8" s="1038"/>
      <c r="AB8" s="1038"/>
      <c r="AC8" s="1038"/>
      <c r="AD8" s="1038"/>
      <c r="AE8" s="1038"/>
      <c r="AF8" s="1038"/>
      <c r="AG8" s="1038"/>
      <c r="AH8" s="1038"/>
      <c r="AI8" s="1038"/>
      <c r="AJ8" s="1038"/>
      <c r="AK8" s="1038"/>
      <c r="AL8" s="1038"/>
      <c r="AM8" s="1038"/>
      <c r="AN8" s="1038"/>
      <c r="AO8" s="1038"/>
      <c r="AP8" s="1038"/>
      <c r="AQ8" s="1038"/>
      <c r="AR8" s="1038"/>
      <c r="AS8" s="1038"/>
      <c r="AT8" s="1038"/>
      <c r="AU8" s="1038"/>
      <c r="AV8" s="1038"/>
      <c r="AW8" s="1038"/>
      <c r="AX8" s="1038"/>
      <c r="AY8" s="1038"/>
      <c r="AZ8" s="1038"/>
      <c r="BA8" s="1038"/>
      <c r="BB8" s="1038"/>
      <c r="BC8" s="1038"/>
    </row>
    <row r="9" spans="1:55" ht="18" customHeight="1">
      <c r="A9" s="1036"/>
      <c r="B9" s="1280" t="s">
        <v>445</v>
      </c>
      <c r="C9" s="1281">
        <v>1640</v>
      </c>
      <c r="D9" s="1282">
        <v>1650</v>
      </c>
      <c r="E9" s="1282">
        <v>1530</v>
      </c>
      <c r="F9" s="1283">
        <f t="shared" si="0"/>
        <v>0.9939393939393939</v>
      </c>
      <c r="G9" s="1284">
        <f t="shared" si="1"/>
        <v>1.0718954248366013</v>
      </c>
      <c r="H9" s="1038"/>
      <c r="I9" s="1038"/>
      <c r="J9" s="1038"/>
      <c r="K9" s="1038"/>
      <c r="L9" s="1038"/>
      <c r="M9" s="1038"/>
      <c r="N9" s="1038"/>
      <c r="O9" s="1038"/>
      <c r="P9" s="1038"/>
      <c r="Q9" s="1038"/>
      <c r="R9" s="1038"/>
      <c r="S9" s="1038"/>
      <c r="T9" s="1038"/>
      <c r="U9" s="1038"/>
      <c r="V9" s="1038"/>
      <c r="W9" s="1038"/>
      <c r="X9" s="1038"/>
      <c r="Y9" s="1038"/>
      <c r="Z9" s="1038"/>
      <c r="AA9" s="1038"/>
      <c r="AB9" s="1038"/>
      <c r="AC9" s="1038"/>
      <c r="AD9" s="1038"/>
      <c r="AE9" s="1038"/>
      <c r="AF9" s="1038"/>
      <c r="AG9" s="1038"/>
      <c r="AH9" s="1038"/>
      <c r="AI9" s="1038"/>
      <c r="AJ9" s="1038"/>
      <c r="AK9" s="1038"/>
      <c r="AL9" s="1038"/>
      <c r="AM9" s="1038"/>
      <c r="AN9" s="1038"/>
      <c r="AO9" s="1038"/>
      <c r="AP9" s="1038"/>
      <c r="AQ9" s="1038"/>
      <c r="AR9" s="1038"/>
      <c r="AS9" s="1038"/>
      <c r="AT9" s="1038"/>
      <c r="AU9" s="1038"/>
      <c r="AV9" s="1038"/>
      <c r="AW9" s="1038"/>
      <c r="AX9" s="1038"/>
      <c r="AY9" s="1038"/>
      <c r="AZ9" s="1038"/>
      <c r="BA9" s="1038"/>
      <c r="BB9" s="1038"/>
      <c r="BC9" s="1038"/>
    </row>
    <row r="10" spans="1:55" ht="18" customHeight="1">
      <c r="A10" s="1036"/>
      <c r="B10" s="1280" t="s">
        <v>446</v>
      </c>
      <c r="C10" s="1281">
        <v>1810</v>
      </c>
      <c r="D10" s="1282">
        <v>1830</v>
      </c>
      <c r="E10" s="1282">
        <v>1710</v>
      </c>
      <c r="F10" s="1283">
        <f t="shared" si="0"/>
        <v>0.98907103825136611</v>
      </c>
      <c r="G10" s="1284">
        <f t="shared" si="1"/>
        <v>1.0584795321637428</v>
      </c>
      <c r="H10" s="1038"/>
      <c r="I10" s="1038"/>
      <c r="J10" s="1038"/>
      <c r="K10" s="1038"/>
      <c r="L10" s="1038"/>
      <c r="M10" s="1038"/>
      <c r="N10" s="1038"/>
      <c r="O10" s="1038"/>
      <c r="P10" s="1038"/>
      <c r="Q10" s="1038"/>
      <c r="R10" s="1038"/>
      <c r="S10" s="1038"/>
      <c r="T10" s="1038"/>
      <c r="U10" s="1038"/>
      <c r="V10" s="1038"/>
      <c r="W10" s="1038"/>
      <c r="X10" s="1038"/>
      <c r="Y10" s="1038"/>
      <c r="Z10" s="1038"/>
      <c r="AA10" s="1038"/>
      <c r="AB10" s="1038"/>
      <c r="AC10" s="1038"/>
      <c r="AD10" s="1038"/>
      <c r="AE10" s="1038"/>
      <c r="AF10" s="1038"/>
      <c r="AG10" s="1038"/>
      <c r="AH10" s="1038"/>
      <c r="AI10" s="1038"/>
      <c r="AJ10" s="1038"/>
      <c r="AK10" s="1038"/>
      <c r="AL10" s="1038"/>
      <c r="AM10" s="1038"/>
      <c r="AN10" s="1038"/>
      <c r="AO10" s="1038"/>
      <c r="AP10" s="1038"/>
      <c r="AQ10" s="1038"/>
      <c r="AR10" s="1038"/>
      <c r="AS10" s="1038"/>
      <c r="AT10" s="1038"/>
      <c r="AU10" s="1038"/>
      <c r="AV10" s="1038"/>
      <c r="AW10" s="1038"/>
      <c r="AX10" s="1038"/>
      <c r="AY10" s="1038"/>
      <c r="AZ10" s="1038"/>
      <c r="BA10" s="1038"/>
      <c r="BB10" s="1038"/>
      <c r="BC10" s="1038"/>
    </row>
    <row r="11" spans="1:55" ht="18" customHeight="1">
      <c r="A11" s="1036"/>
      <c r="B11" s="1280" t="s">
        <v>447</v>
      </c>
      <c r="C11" s="1281">
        <v>2000</v>
      </c>
      <c r="D11" s="1282">
        <v>2030</v>
      </c>
      <c r="E11" s="1282">
        <v>1910</v>
      </c>
      <c r="F11" s="1283">
        <f t="shared" si="0"/>
        <v>0.98522167487684731</v>
      </c>
      <c r="G11" s="1284">
        <f t="shared" si="1"/>
        <v>1.0471204188481675</v>
      </c>
      <c r="H11" s="1038"/>
      <c r="I11" s="1038"/>
      <c r="J11" s="1038"/>
      <c r="K11" s="1038"/>
      <c r="L11" s="1038"/>
      <c r="M11" s="1038"/>
      <c r="N11" s="1038"/>
      <c r="O11" s="1038"/>
      <c r="P11" s="1038"/>
      <c r="Q11" s="1038"/>
      <c r="R11" s="1038"/>
      <c r="S11" s="1038"/>
      <c r="T11" s="1038"/>
      <c r="U11" s="1038"/>
      <c r="V11" s="1038"/>
      <c r="W11" s="1038"/>
      <c r="X11" s="1038"/>
      <c r="Y11" s="1038"/>
      <c r="Z11" s="1038"/>
      <c r="AA11" s="1038"/>
      <c r="AB11" s="1038"/>
      <c r="AC11" s="1038"/>
      <c r="AD11" s="1038"/>
      <c r="AE11" s="1038"/>
      <c r="AF11" s="1038"/>
      <c r="AG11" s="1038"/>
      <c r="AH11" s="1038"/>
      <c r="AI11" s="1038"/>
      <c r="AJ11" s="1038"/>
      <c r="AK11" s="1038"/>
      <c r="AL11" s="1038"/>
      <c r="AM11" s="1038"/>
      <c r="AN11" s="1038"/>
      <c r="AO11" s="1038"/>
      <c r="AP11" s="1038"/>
      <c r="AQ11" s="1038"/>
      <c r="AR11" s="1038"/>
      <c r="AS11" s="1038"/>
      <c r="AT11" s="1038"/>
      <c r="AU11" s="1038"/>
      <c r="AV11" s="1038"/>
      <c r="AW11" s="1038"/>
      <c r="AX11" s="1038"/>
      <c r="AY11" s="1038"/>
      <c r="AZ11" s="1038"/>
      <c r="BA11" s="1038"/>
      <c r="BB11" s="1038"/>
      <c r="BC11" s="1038"/>
    </row>
    <row r="12" spans="1:55" ht="18" customHeight="1">
      <c r="A12" s="1036"/>
      <c r="B12" s="1280" t="s">
        <v>448</v>
      </c>
      <c r="C12" s="1281">
        <v>2230</v>
      </c>
      <c r="D12" s="1282">
        <v>2280</v>
      </c>
      <c r="E12" s="1282">
        <v>2150</v>
      </c>
      <c r="F12" s="1283">
        <f t="shared" si="0"/>
        <v>0.97807017543859653</v>
      </c>
      <c r="G12" s="1284">
        <f t="shared" si="1"/>
        <v>1.0372093023255815</v>
      </c>
      <c r="H12" s="1038"/>
      <c r="I12" s="1038"/>
      <c r="J12" s="1038"/>
      <c r="K12" s="1038"/>
      <c r="L12" s="1038"/>
      <c r="M12" s="1038"/>
      <c r="N12" s="1038"/>
      <c r="O12" s="1038"/>
      <c r="P12" s="1038"/>
      <c r="Q12" s="1038"/>
      <c r="R12" s="1038"/>
      <c r="S12" s="1038"/>
      <c r="T12" s="1038"/>
      <c r="U12" s="1038"/>
      <c r="V12" s="1038"/>
      <c r="W12" s="1038"/>
      <c r="X12" s="1038"/>
      <c r="Y12" s="1038"/>
      <c r="Z12" s="1038"/>
      <c r="AA12" s="1038"/>
      <c r="AB12" s="1038"/>
      <c r="AC12" s="1038"/>
      <c r="AD12" s="1038"/>
      <c r="AE12" s="1038"/>
      <c r="AF12" s="1038"/>
      <c r="AG12" s="1038"/>
      <c r="AH12" s="1038"/>
      <c r="AI12" s="1038"/>
      <c r="AJ12" s="1038"/>
      <c r="AK12" s="1038"/>
      <c r="AL12" s="1038"/>
      <c r="AM12" s="1038"/>
      <c r="AN12" s="1038"/>
      <c r="AO12" s="1038"/>
      <c r="AP12" s="1038"/>
      <c r="AQ12" s="1038"/>
      <c r="AR12" s="1038"/>
      <c r="AS12" s="1038"/>
      <c r="AT12" s="1038"/>
      <c r="AU12" s="1038"/>
      <c r="AV12" s="1038"/>
      <c r="AW12" s="1038"/>
      <c r="AX12" s="1038"/>
      <c r="AY12" s="1038"/>
      <c r="AZ12" s="1038"/>
      <c r="BA12" s="1038"/>
      <c r="BB12" s="1038"/>
      <c r="BC12" s="1038"/>
    </row>
    <row r="13" spans="1:55" ht="18" customHeight="1">
      <c r="A13" s="1036"/>
      <c r="B13" s="1280" t="s">
        <v>449</v>
      </c>
      <c r="C13" s="1281">
        <v>2580</v>
      </c>
      <c r="D13" s="1282">
        <v>2630</v>
      </c>
      <c r="E13" s="1282">
        <v>2490</v>
      </c>
      <c r="F13" s="1283">
        <f t="shared" si="0"/>
        <v>0.98098859315589348</v>
      </c>
      <c r="G13" s="1284">
        <f t="shared" si="1"/>
        <v>1.036144578313253</v>
      </c>
      <c r="H13" s="1038"/>
      <c r="I13" s="1038"/>
      <c r="J13" s="1038"/>
      <c r="K13" s="1038"/>
      <c r="L13" s="1038"/>
      <c r="M13" s="1038"/>
      <c r="N13" s="1038"/>
      <c r="O13" s="1038"/>
      <c r="P13" s="1038"/>
      <c r="Q13" s="1038"/>
      <c r="R13" s="1038"/>
      <c r="S13" s="1038"/>
      <c r="T13" s="1038"/>
      <c r="U13" s="1038"/>
      <c r="V13" s="1038"/>
      <c r="W13" s="1038"/>
      <c r="X13" s="1038"/>
      <c r="Y13" s="1038"/>
      <c r="Z13" s="1038"/>
      <c r="AA13" s="1038"/>
      <c r="AB13" s="1038"/>
      <c r="AC13" s="1038"/>
      <c r="AD13" s="1038"/>
      <c r="AE13" s="1038"/>
      <c r="AF13" s="1038"/>
      <c r="AG13" s="1038"/>
      <c r="AH13" s="1038"/>
      <c r="AI13" s="1038"/>
      <c r="AJ13" s="1038"/>
      <c r="AK13" s="1038"/>
      <c r="AL13" s="1038"/>
      <c r="AM13" s="1038"/>
      <c r="AN13" s="1038"/>
      <c r="AO13" s="1038"/>
      <c r="AP13" s="1038"/>
      <c r="AQ13" s="1038"/>
      <c r="AR13" s="1038"/>
      <c r="AS13" s="1038"/>
      <c r="AT13" s="1038"/>
      <c r="AU13" s="1038"/>
      <c r="AV13" s="1038"/>
      <c r="AW13" s="1038"/>
      <c r="AX13" s="1038"/>
      <c r="AY13" s="1038"/>
      <c r="AZ13" s="1038"/>
      <c r="BA13" s="1038"/>
      <c r="BB13" s="1038"/>
      <c r="BC13" s="1038"/>
    </row>
    <row r="14" spans="1:55" ht="18" customHeight="1" thickBot="1">
      <c r="A14" s="1036"/>
      <c r="B14" s="1285" t="s">
        <v>450</v>
      </c>
      <c r="C14" s="1286">
        <v>3190</v>
      </c>
      <c r="D14" s="1287">
        <v>3310</v>
      </c>
      <c r="E14" s="1287">
        <v>3130</v>
      </c>
      <c r="F14" s="1288">
        <f t="shared" si="0"/>
        <v>0.96374622356495465</v>
      </c>
      <c r="G14" s="1289">
        <f t="shared" si="1"/>
        <v>1.0191693290734825</v>
      </c>
      <c r="I14" s="1038"/>
      <c r="J14" s="1038"/>
      <c r="K14" s="1038"/>
      <c r="L14" s="1038"/>
      <c r="M14" s="1038"/>
      <c r="N14" s="1038"/>
      <c r="O14" s="1038"/>
      <c r="P14" s="1038"/>
      <c r="Q14" s="1038"/>
      <c r="R14" s="1038"/>
      <c r="S14" s="1038"/>
      <c r="T14" s="1038"/>
      <c r="U14" s="1038"/>
      <c r="V14" s="1038"/>
      <c r="W14" s="1038"/>
      <c r="X14" s="1038"/>
      <c r="Y14" s="1038"/>
      <c r="Z14" s="1038"/>
      <c r="AA14" s="1038"/>
      <c r="AB14" s="1038"/>
      <c r="AC14" s="1038"/>
      <c r="AD14" s="1038"/>
      <c r="AE14" s="1038"/>
      <c r="AF14" s="1038"/>
      <c r="AG14" s="1038"/>
      <c r="AH14" s="1038"/>
      <c r="AI14" s="1038"/>
      <c r="AJ14" s="1038"/>
      <c r="AK14" s="1038"/>
      <c r="AL14" s="1038"/>
      <c r="AM14" s="1038"/>
      <c r="AN14" s="1038"/>
      <c r="AO14" s="1038"/>
      <c r="AP14" s="1038"/>
      <c r="AQ14" s="1038"/>
      <c r="AR14" s="1038"/>
      <c r="AS14" s="1038"/>
      <c r="AT14" s="1038"/>
      <c r="AU14" s="1038"/>
      <c r="AV14" s="1038"/>
      <c r="AW14" s="1038"/>
      <c r="AX14" s="1038"/>
      <c r="AY14" s="1038"/>
      <c r="AZ14" s="1038"/>
      <c r="BA14" s="1038"/>
      <c r="BB14" s="1038"/>
      <c r="BC14" s="1038"/>
    </row>
    <row r="15" spans="1:55" ht="18" customHeight="1" thickBot="1">
      <c r="A15" s="1036"/>
      <c r="B15" s="1290" t="s">
        <v>451</v>
      </c>
      <c r="C15" s="1291">
        <v>3950</v>
      </c>
      <c r="D15" s="1292">
        <v>4140</v>
      </c>
      <c r="E15" s="1292">
        <v>3920</v>
      </c>
      <c r="F15" s="1293">
        <f t="shared" si="0"/>
        <v>0.95410628019323673</v>
      </c>
      <c r="G15" s="1294">
        <f>+C15/E15</f>
        <v>1.0076530612244898</v>
      </c>
      <c r="I15" s="1038"/>
      <c r="J15" s="1038"/>
      <c r="K15" s="1038"/>
      <c r="L15" s="1038"/>
      <c r="M15" s="1038"/>
      <c r="N15" s="1038"/>
      <c r="O15" s="1038"/>
      <c r="P15" s="1038"/>
      <c r="Q15" s="1038"/>
      <c r="R15" s="1038"/>
      <c r="S15" s="1038"/>
      <c r="T15" s="1038"/>
      <c r="U15" s="1038"/>
      <c r="V15" s="1038"/>
      <c r="W15" s="1038"/>
      <c r="X15" s="1038"/>
      <c r="Y15" s="1038"/>
      <c r="Z15" s="1038"/>
      <c r="AA15" s="1038"/>
      <c r="AB15" s="1038"/>
      <c r="AC15" s="1038"/>
      <c r="AD15" s="1038"/>
      <c r="AE15" s="1038"/>
      <c r="AF15" s="1038"/>
      <c r="AG15" s="1038"/>
      <c r="AH15" s="1038"/>
      <c r="AI15" s="1038"/>
      <c r="AJ15" s="1038"/>
      <c r="AK15" s="1038"/>
      <c r="AL15" s="1038"/>
      <c r="AM15" s="1038"/>
      <c r="AN15" s="1038"/>
      <c r="AO15" s="1038"/>
      <c r="AP15" s="1038"/>
      <c r="AQ15" s="1038"/>
      <c r="AR15" s="1038"/>
      <c r="AS15" s="1038"/>
      <c r="AT15" s="1038"/>
      <c r="AU15" s="1038"/>
      <c r="AV15" s="1038"/>
      <c r="AW15" s="1038"/>
      <c r="AX15" s="1038"/>
      <c r="AY15" s="1038"/>
      <c r="AZ15" s="1038"/>
      <c r="BA15" s="1038"/>
      <c r="BB15" s="1038"/>
      <c r="BC15" s="1038"/>
    </row>
    <row r="16" spans="1:55" ht="30.75" thickBot="1">
      <c r="A16" s="1036"/>
      <c r="B16" s="1295" t="s">
        <v>452</v>
      </c>
      <c r="C16" s="1296">
        <v>2.87</v>
      </c>
      <c r="D16" s="1297">
        <v>3.31</v>
      </c>
      <c r="E16" s="1297">
        <v>3.4</v>
      </c>
      <c r="F16" s="1298"/>
      <c r="G16" s="1299"/>
      <c r="H16" s="1038"/>
      <c r="I16" s="1038"/>
      <c r="J16" s="1038"/>
      <c r="K16" s="1038"/>
      <c r="L16" s="1038"/>
      <c r="M16" s="1038"/>
      <c r="N16" s="1038"/>
      <c r="O16" s="1038"/>
      <c r="P16" s="1038"/>
      <c r="Q16" s="1038"/>
      <c r="R16" s="1038"/>
      <c r="S16" s="1038"/>
      <c r="T16" s="1038"/>
      <c r="U16" s="1038"/>
      <c r="V16" s="1038"/>
      <c r="W16" s="1038"/>
      <c r="X16" s="1038"/>
      <c r="Y16" s="1038"/>
      <c r="Z16" s="1038"/>
      <c r="AA16" s="1038"/>
      <c r="AB16" s="1038"/>
      <c r="AC16" s="1038"/>
      <c r="AD16" s="1038"/>
      <c r="AE16" s="1038"/>
      <c r="AF16" s="1038"/>
      <c r="AG16" s="1038"/>
      <c r="AH16" s="1038"/>
      <c r="AI16" s="1038"/>
      <c r="AJ16" s="1038"/>
      <c r="AK16" s="1038"/>
      <c r="AL16" s="1038"/>
      <c r="AM16" s="1038"/>
      <c r="AN16" s="1038"/>
      <c r="AO16" s="1038"/>
      <c r="AP16" s="1038"/>
      <c r="AQ16" s="1038"/>
      <c r="AR16" s="1038"/>
      <c r="AS16" s="1038"/>
      <c r="AT16" s="1038"/>
      <c r="AU16" s="1038"/>
      <c r="AV16" s="1038"/>
      <c r="AW16" s="1038"/>
      <c r="AX16" s="1038"/>
      <c r="AY16" s="1038"/>
      <c r="AZ16" s="1038"/>
      <c r="BA16" s="1038"/>
      <c r="BB16" s="1038"/>
      <c r="BC16" s="1038"/>
    </row>
    <row r="17" spans="2:55">
      <c r="B17" s="1300"/>
      <c r="C17" s="1301"/>
      <c r="D17" s="1038"/>
      <c r="E17" s="1038"/>
      <c r="F17" s="1038"/>
      <c r="G17" s="1038"/>
      <c r="H17" s="1038"/>
      <c r="I17" s="1038"/>
      <c r="J17" s="1038"/>
      <c r="K17" s="1038"/>
      <c r="L17" s="1038"/>
      <c r="M17" s="1038"/>
      <c r="N17" s="1038"/>
      <c r="O17" s="1038"/>
      <c r="P17" s="1038"/>
      <c r="Q17" s="1038"/>
      <c r="R17" s="1038"/>
      <c r="S17" s="1038"/>
      <c r="T17" s="1038"/>
      <c r="U17" s="1038"/>
      <c r="V17" s="1038"/>
      <c r="W17" s="1038"/>
      <c r="X17" s="1038"/>
      <c r="Y17" s="1038"/>
      <c r="Z17" s="1038"/>
      <c r="AA17" s="1038"/>
      <c r="AB17" s="1038"/>
      <c r="AC17" s="1038"/>
      <c r="AD17" s="1038"/>
      <c r="AE17" s="1038"/>
      <c r="AF17" s="1038"/>
      <c r="AG17" s="1038"/>
      <c r="AH17" s="1038"/>
      <c r="AI17" s="1038"/>
      <c r="AJ17" s="1038"/>
      <c r="AK17" s="1038"/>
      <c r="AL17" s="1038"/>
      <c r="AM17" s="1038"/>
      <c r="AN17" s="1038"/>
      <c r="AO17" s="1038"/>
      <c r="AP17" s="1038"/>
      <c r="AQ17" s="1038"/>
      <c r="AR17" s="1038"/>
      <c r="AS17" s="1038"/>
      <c r="AT17" s="1038"/>
      <c r="AU17" s="1038"/>
      <c r="AV17" s="1038"/>
      <c r="AW17" s="1038"/>
      <c r="AX17" s="1038"/>
      <c r="AY17" s="1038"/>
      <c r="AZ17" s="1038"/>
      <c r="BA17" s="1038"/>
      <c r="BB17" s="1038"/>
      <c r="BC17" s="1038"/>
    </row>
  </sheetData>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Y16"/>
  <sheetViews>
    <sheetView zoomScaleNormal="100" workbookViewId="0"/>
  </sheetViews>
  <sheetFormatPr baseColWidth="10" defaultColWidth="11.42578125" defaultRowHeight="15"/>
  <cols>
    <col min="1" max="1" width="11.42578125" style="1082"/>
    <col min="2" max="2" width="47.85546875" style="1082" customWidth="1"/>
    <col min="3" max="19" width="8.85546875" style="1082" customWidth="1"/>
    <col min="20" max="20" width="11.42578125" style="1082"/>
    <col min="21" max="25" width="8.85546875" style="1108" customWidth="1"/>
    <col min="26" max="16384" width="11.42578125" style="1082"/>
  </cols>
  <sheetData>
    <row r="1" spans="1:25" s="1038" customFormat="1" ht="15.75">
      <c r="A1" s="1302" t="s">
        <v>453</v>
      </c>
      <c r="B1" s="1036"/>
      <c r="C1" s="1037"/>
      <c r="D1" s="1037"/>
      <c r="E1" s="1037"/>
      <c r="F1" s="1037"/>
      <c r="G1" s="1037"/>
      <c r="H1" s="1037"/>
      <c r="I1" s="1037"/>
      <c r="J1" s="1037"/>
      <c r="K1" s="1037"/>
      <c r="L1" s="1037"/>
      <c r="M1" s="1037"/>
      <c r="N1" s="1037"/>
      <c r="O1" s="1037"/>
      <c r="P1" s="1037"/>
      <c r="Q1" s="1037"/>
      <c r="R1" s="1037"/>
      <c r="S1" s="1037"/>
      <c r="U1" s="1039"/>
      <c r="V1" s="1039"/>
      <c r="W1" s="1039"/>
      <c r="X1" s="1039"/>
      <c r="Y1" s="1039"/>
    </row>
    <row r="2" spans="1:25" s="1038" customFormat="1" ht="15.75">
      <c r="A2" s="1302"/>
      <c r="B2" s="1036"/>
      <c r="C2" s="1037"/>
      <c r="D2" s="1037"/>
      <c r="E2" s="1037"/>
      <c r="F2" s="1037"/>
      <c r="G2" s="1037"/>
      <c r="H2" s="1037"/>
      <c r="I2" s="1037"/>
      <c r="J2" s="1037"/>
      <c r="K2" s="1037"/>
      <c r="L2" s="1037"/>
      <c r="M2" s="1037"/>
      <c r="N2" s="1037"/>
      <c r="O2" s="1037"/>
      <c r="P2" s="1037"/>
      <c r="Q2" s="1037"/>
      <c r="R2" s="1037"/>
      <c r="S2" s="1037"/>
      <c r="U2" s="1039"/>
      <c r="V2" s="1039"/>
      <c r="W2" s="1039"/>
      <c r="X2" s="1039"/>
      <c r="Y2" s="1039"/>
    </row>
    <row r="3" spans="1:25" s="1300" customFormat="1" ht="15.75" thickBot="1">
      <c r="A3" s="1303"/>
      <c r="B3" s="1303" t="s">
        <v>454</v>
      </c>
      <c r="C3" s="1303"/>
      <c r="D3" s="1303"/>
      <c r="E3" s="1303"/>
      <c r="F3" s="1303"/>
      <c r="G3" s="1303"/>
      <c r="H3" s="1303"/>
      <c r="I3" s="1303"/>
      <c r="J3" s="1303"/>
      <c r="K3" s="1303"/>
      <c r="L3" s="1303"/>
      <c r="M3" s="1303"/>
      <c r="N3" s="1304"/>
      <c r="O3" s="1304"/>
      <c r="P3" s="1304"/>
      <c r="Q3" s="1304"/>
      <c r="R3" s="1304"/>
      <c r="S3" s="1304"/>
      <c r="T3" s="1305"/>
      <c r="U3" s="1306"/>
      <c r="V3" s="1306"/>
      <c r="W3" s="1306"/>
      <c r="X3" s="1306"/>
      <c r="Y3" s="1307"/>
    </row>
    <row r="4" spans="1:25" s="1038" customFormat="1" ht="39" customHeight="1" thickBot="1">
      <c r="A4" s="1036"/>
      <c r="B4" s="1308" t="s">
        <v>455</v>
      </c>
      <c r="C4" s="1188">
        <v>1996</v>
      </c>
      <c r="D4" s="1309">
        <v>1997</v>
      </c>
      <c r="E4" s="1309">
        <v>1998</v>
      </c>
      <c r="F4" s="1309">
        <v>1999</v>
      </c>
      <c r="G4" s="1309">
        <v>2000</v>
      </c>
      <c r="H4" s="1309">
        <v>2001</v>
      </c>
      <c r="I4" s="1309">
        <v>2002</v>
      </c>
      <c r="J4" s="1309">
        <v>2003</v>
      </c>
      <c r="K4" s="1309">
        <v>2004</v>
      </c>
      <c r="L4" s="1309">
        <v>2005</v>
      </c>
      <c r="M4" s="1309">
        <v>2006</v>
      </c>
      <c r="N4" s="1309">
        <v>2007</v>
      </c>
      <c r="O4" s="1309">
        <v>2008</v>
      </c>
      <c r="P4" s="1309">
        <v>2009</v>
      </c>
      <c r="Q4" s="1309">
        <v>2010</v>
      </c>
      <c r="R4" s="1309">
        <v>2011</v>
      </c>
      <c r="S4" s="1310">
        <v>2012</v>
      </c>
      <c r="U4" s="1311" t="s">
        <v>126</v>
      </c>
      <c r="V4" s="1312" t="s">
        <v>127</v>
      </c>
      <c r="W4" s="1312" t="s">
        <v>128</v>
      </c>
      <c r="X4" s="1313" t="s">
        <v>129</v>
      </c>
      <c r="Y4" s="1314" t="s">
        <v>130</v>
      </c>
    </row>
    <row r="5" spans="1:25" s="1038" customFormat="1">
      <c r="A5" s="1036"/>
      <c r="B5" s="1315" t="s">
        <v>143</v>
      </c>
      <c r="C5" s="1316">
        <v>3.08</v>
      </c>
      <c r="D5" s="1317">
        <v>3.07</v>
      </c>
      <c r="E5" s="1317">
        <v>3.12</v>
      </c>
      <c r="F5" s="1317">
        <v>3.18</v>
      </c>
      <c r="G5" s="1317">
        <v>3.22</v>
      </c>
      <c r="H5" s="1317">
        <v>3.19</v>
      </c>
      <c r="I5" s="1317">
        <v>3.13</v>
      </c>
      <c r="J5" s="1317">
        <v>3.06</v>
      </c>
      <c r="K5" s="1317">
        <v>3.03</v>
      </c>
      <c r="L5" s="1317">
        <v>3.08</v>
      </c>
      <c r="M5" s="1317">
        <v>3.14</v>
      </c>
      <c r="N5" s="1317">
        <v>3.19</v>
      </c>
      <c r="O5" s="1317">
        <v>3.17</v>
      </c>
      <c r="P5" s="1317">
        <v>3.18</v>
      </c>
      <c r="Q5" s="1317">
        <v>3.16</v>
      </c>
      <c r="R5" s="1317">
        <v>3.14</v>
      </c>
      <c r="S5" s="1318">
        <v>3.14</v>
      </c>
      <c r="T5" s="1319"/>
      <c r="U5" s="1320">
        <v>3.01</v>
      </c>
      <c r="V5" s="1321">
        <v>2.98</v>
      </c>
      <c r="W5" s="1321">
        <v>2.98</v>
      </c>
      <c r="X5" s="1322">
        <v>2.92</v>
      </c>
      <c r="Y5" s="1323">
        <v>2.91</v>
      </c>
    </row>
    <row r="6" spans="1:25" s="1038" customFormat="1">
      <c r="A6" s="1036"/>
      <c r="B6" s="1324" t="s">
        <v>433</v>
      </c>
      <c r="C6" s="1325">
        <v>3.52</v>
      </c>
      <c r="D6" s="1326">
        <v>3.49</v>
      </c>
      <c r="E6" s="1326">
        <v>3.44</v>
      </c>
      <c r="F6" s="1326">
        <v>3.4</v>
      </c>
      <c r="G6" s="1326">
        <v>3.37</v>
      </c>
      <c r="H6" s="1326">
        <v>3.35</v>
      </c>
      <c r="I6" s="1326">
        <v>3.29</v>
      </c>
      <c r="J6" s="1326">
        <v>3.25</v>
      </c>
      <c r="K6" s="1326">
        <v>3.22</v>
      </c>
      <c r="L6" s="1326">
        <v>3.22</v>
      </c>
      <c r="M6" s="1326">
        <v>3.23</v>
      </c>
      <c r="N6" s="1326">
        <v>3.22</v>
      </c>
      <c r="O6" s="1326">
        <v>3.24</v>
      </c>
      <c r="P6" s="1326">
        <v>3.25</v>
      </c>
      <c r="Q6" s="1326">
        <v>3.33</v>
      </c>
      <c r="R6" s="1326">
        <v>3.36</v>
      </c>
      <c r="S6" s="1327">
        <v>3.33</v>
      </c>
      <c r="T6" s="1319"/>
      <c r="U6" s="1328">
        <v>3.36</v>
      </c>
      <c r="V6" s="1329">
        <v>3.29</v>
      </c>
      <c r="W6" s="1329">
        <v>3.28</v>
      </c>
      <c r="X6" s="1330">
        <v>3.3</v>
      </c>
      <c r="Y6" s="1331">
        <v>3.33</v>
      </c>
    </row>
    <row r="7" spans="1:25" s="1038" customFormat="1" ht="15.75" thickBot="1">
      <c r="A7" s="1036"/>
      <c r="B7" s="1332" t="s">
        <v>139</v>
      </c>
      <c r="C7" s="1333">
        <v>3.51</v>
      </c>
      <c r="D7" s="1334">
        <v>3.48</v>
      </c>
      <c r="E7" s="1334">
        <v>3.46</v>
      </c>
      <c r="F7" s="1334">
        <v>3.46</v>
      </c>
      <c r="G7" s="1334">
        <v>3.46</v>
      </c>
      <c r="H7" s="1334">
        <v>3.44</v>
      </c>
      <c r="I7" s="1334">
        <v>3.39</v>
      </c>
      <c r="J7" s="1334">
        <v>3.35</v>
      </c>
      <c r="K7" s="1334">
        <v>3.33</v>
      </c>
      <c r="L7" s="1334">
        <v>3.35</v>
      </c>
      <c r="M7" s="1334">
        <v>3.38</v>
      </c>
      <c r="N7" s="1334">
        <v>3.39</v>
      </c>
      <c r="O7" s="1334">
        <v>3.4</v>
      </c>
      <c r="P7" s="1334">
        <v>3.42</v>
      </c>
      <c r="Q7" s="1334">
        <v>3.48</v>
      </c>
      <c r="R7" s="1334">
        <v>3.51</v>
      </c>
      <c r="S7" s="1335">
        <v>3.5</v>
      </c>
      <c r="T7" s="1319"/>
      <c r="U7" s="1336">
        <v>3.51</v>
      </c>
      <c r="V7" s="1337">
        <v>3.46</v>
      </c>
      <c r="W7" s="1337">
        <v>3.43</v>
      </c>
      <c r="X7" s="1338">
        <v>3.42</v>
      </c>
      <c r="Y7" s="1339">
        <v>3.43</v>
      </c>
    </row>
    <row r="9" spans="1:25">
      <c r="U9" s="1340"/>
      <c r="V9" s="1340"/>
      <c r="W9" s="1340"/>
      <c r="X9" s="1340"/>
    </row>
    <row r="10" spans="1:25">
      <c r="U10" s="1340"/>
      <c r="V10" s="1340"/>
      <c r="W10" s="1340"/>
      <c r="X10" s="1340"/>
    </row>
    <row r="11" spans="1:25">
      <c r="R11" s="1341"/>
      <c r="U11" s="1340"/>
      <c r="V11" s="1340"/>
      <c r="W11" s="1340"/>
      <c r="X11" s="1340"/>
    </row>
    <row r="12" spans="1:25">
      <c r="R12" s="1342"/>
    </row>
    <row r="13" spans="1:25">
      <c r="R13" s="1342"/>
    </row>
    <row r="14" spans="1:25">
      <c r="R14" s="1342"/>
    </row>
    <row r="15" spans="1:25" ht="15.75">
      <c r="C15" s="1792"/>
      <c r="D15" s="1792"/>
      <c r="E15" s="1792"/>
      <c r="F15" s="1792"/>
      <c r="G15" s="1792"/>
      <c r="J15" s="1792"/>
      <c r="K15" s="1792"/>
      <c r="L15" s="1792"/>
      <c r="M15" s="1792"/>
      <c r="N15" s="1792"/>
      <c r="R15" s="1343"/>
    </row>
    <row r="16" spans="1:25">
      <c r="R16" s="1344"/>
    </row>
  </sheetData>
  <mergeCells count="2">
    <mergeCell ref="C15:G15"/>
    <mergeCell ref="J15:N15"/>
  </mergeCells>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J46"/>
  <sheetViews>
    <sheetView topLeftCell="A21" workbookViewId="0">
      <selection activeCell="L39" sqref="L39"/>
    </sheetView>
  </sheetViews>
  <sheetFormatPr baseColWidth="10" defaultColWidth="10.5703125" defaultRowHeight="12.75"/>
  <cols>
    <col min="1" max="1" width="11.42578125" style="1674" customWidth="1"/>
    <col min="2" max="2" width="35.7109375" style="1674" customWidth="1"/>
    <col min="3" max="8" width="9.7109375" style="1674" customWidth="1"/>
    <col min="9" max="209" width="10.5703125" style="1674"/>
    <col min="210" max="210" width="3.7109375" style="1674" customWidth="1"/>
    <col min="211" max="211" width="52.7109375" style="1674" customWidth="1"/>
    <col min="212" max="465" width="10.5703125" style="1674"/>
    <col min="466" max="466" width="3.7109375" style="1674" customWidth="1"/>
    <col min="467" max="467" width="52.7109375" style="1674" customWidth="1"/>
    <col min="468" max="721" width="10.5703125" style="1674"/>
    <col min="722" max="722" width="3.7109375" style="1674" customWidth="1"/>
    <col min="723" max="723" width="52.7109375" style="1674" customWidth="1"/>
    <col min="724" max="977" width="10.5703125" style="1674"/>
    <col min="978" max="978" width="3.7109375" style="1674" customWidth="1"/>
    <col min="979" max="979" width="52.7109375" style="1674" customWidth="1"/>
    <col min="980" max="1233" width="10.5703125" style="1674"/>
    <col min="1234" max="1234" width="3.7109375" style="1674" customWidth="1"/>
    <col min="1235" max="1235" width="52.7109375" style="1674" customWidth="1"/>
    <col min="1236" max="1489" width="10.5703125" style="1674"/>
    <col min="1490" max="1490" width="3.7109375" style="1674" customWidth="1"/>
    <col min="1491" max="1491" width="52.7109375" style="1674" customWidth="1"/>
    <col min="1492" max="1745" width="10.5703125" style="1674"/>
    <col min="1746" max="1746" width="3.7109375" style="1674" customWidth="1"/>
    <col min="1747" max="1747" width="52.7109375" style="1674" customWidth="1"/>
    <col min="1748" max="2001" width="10.5703125" style="1674"/>
    <col min="2002" max="2002" width="3.7109375" style="1674" customWidth="1"/>
    <col min="2003" max="2003" width="52.7109375" style="1674" customWidth="1"/>
    <col min="2004" max="2257" width="10.5703125" style="1674"/>
    <col min="2258" max="2258" width="3.7109375" style="1674" customWidth="1"/>
    <col min="2259" max="2259" width="52.7109375" style="1674" customWidth="1"/>
    <col min="2260" max="2513" width="10.5703125" style="1674"/>
    <col min="2514" max="2514" width="3.7109375" style="1674" customWidth="1"/>
    <col min="2515" max="2515" width="52.7109375" style="1674" customWidth="1"/>
    <col min="2516" max="2769" width="10.5703125" style="1674"/>
    <col min="2770" max="2770" width="3.7109375" style="1674" customWidth="1"/>
    <col min="2771" max="2771" width="52.7109375" style="1674" customWidth="1"/>
    <col min="2772" max="3025" width="10.5703125" style="1674"/>
    <col min="3026" max="3026" width="3.7109375" style="1674" customWidth="1"/>
    <col min="3027" max="3027" width="52.7109375" style="1674" customWidth="1"/>
    <col min="3028" max="3281" width="10.5703125" style="1674"/>
    <col min="3282" max="3282" width="3.7109375" style="1674" customWidth="1"/>
    <col min="3283" max="3283" width="52.7109375" style="1674" customWidth="1"/>
    <col min="3284" max="3537" width="10.5703125" style="1674"/>
    <col min="3538" max="3538" width="3.7109375" style="1674" customWidth="1"/>
    <col min="3539" max="3539" width="52.7109375" style="1674" customWidth="1"/>
    <col min="3540" max="3793" width="10.5703125" style="1674"/>
    <col min="3794" max="3794" width="3.7109375" style="1674" customWidth="1"/>
    <col min="3795" max="3795" width="52.7109375" style="1674" customWidth="1"/>
    <col min="3796" max="4049" width="10.5703125" style="1674"/>
    <col min="4050" max="4050" width="3.7109375" style="1674" customWidth="1"/>
    <col min="4051" max="4051" width="52.7109375" style="1674" customWidth="1"/>
    <col min="4052" max="4305" width="10.5703125" style="1674"/>
    <col min="4306" max="4306" width="3.7109375" style="1674" customWidth="1"/>
    <col min="4307" max="4307" width="52.7109375" style="1674" customWidth="1"/>
    <col min="4308" max="4561" width="10.5703125" style="1674"/>
    <col min="4562" max="4562" width="3.7109375" style="1674" customWidth="1"/>
    <col min="4563" max="4563" width="52.7109375" style="1674" customWidth="1"/>
    <col min="4564" max="4817" width="10.5703125" style="1674"/>
    <col min="4818" max="4818" width="3.7109375" style="1674" customWidth="1"/>
    <col min="4819" max="4819" width="52.7109375" style="1674" customWidth="1"/>
    <col min="4820" max="5073" width="10.5703125" style="1674"/>
    <col min="5074" max="5074" width="3.7109375" style="1674" customWidth="1"/>
    <col min="5075" max="5075" width="52.7109375" style="1674" customWidth="1"/>
    <col min="5076" max="5329" width="10.5703125" style="1674"/>
    <col min="5330" max="5330" width="3.7109375" style="1674" customWidth="1"/>
    <col min="5331" max="5331" width="52.7109375" style="1674" customWidth="1"/>
    <col min="5332" max="5585" width="10.5703125" style="1674"/>
    <col min="5586" max="5586" width="3.7109375" style="1674" customWidth="1"/>
    <col min="5587" max="5587" width="52.7109375" style="1674" customWidth="1"/>
    <col min="5588" max="5841" width="10.5703125" style="1674"/>
    <col min="5842" max="5842" width="3.7109375" style="1674" customWidth="1"/>
    <col min="5843" max="5843" width="52.7109375" style="1674" customWidth="1"/>
    <col min="5844" max="6097" width="10.5703125" style="1674"/>
    <col min="6098" max="6098" width="3.7109375" style="1674" customWidth="1"/>
    <col min="6099" max="6099" width="52.7109375" style="1674" customWidth="1"/>
    <col min="6100" max="6353" width="10.5703125" style="1674"/>
    <col min="6354" max="6354" width="3.7109375" style="1674" customWidth="1"/>
    <col min="6355" max="6355" width="52.7109375" style="1674" customWidth="1"/>
    <col min="6356" max="6609" width="10.5703125" style="1674"/>
    <col min="6610" max="6610" width="3.7109375" style="1674" customWidth="1"/>
    <col min="6611" max="6611" width="52.7109375" style="1674" customWidth="1"/>
    <col min="6612" max="6865" width="10.5703125" style="1674"/>
    <col min="6866" max="6866" width="3.7109375" style="1674" customWidth="1"/>
    <col min="6867" max="6867" width="52.7109375" style="1674" customWidth="1"/>
    <col min="6868" max="7121" width="10.5703125" style="1674"/>
    <col min="7122" max="7122" width="3.7109375" style="1674" customWidth="1"/>
    <col min="7123" max="7123" width="52.7109375" style="1674" customWidth="1"/>
    <col min="7124" max="7377" width="10.5703125" style="1674"/>
    <col min="7378" max="7378" width="3.7109375" style="1674" customWidth="1"/>
    <col min="7379" max="7379" width="52.7109375" style="1674" customWidth="1"/>
    <col min="7380" max="7633" width="10.5703125" style="1674"/>
    <col min="7634" max="7634" width="3.7109375" style="1674" customWidth="1"/>
    <col min="7635" max="7635" width="52.7109375" style="1674" customWidth="1"/>
    <col min="7636" max="7889" width="10.5703125" style="1674"/>
    <col min="7890" max="7890" width="3.7109375" style="1674" customWidth="1"/>
    <col min="7891" max="7891" width="52.7109375" style="1674" customWidth="1"/>
    <col min="7892" max="8145" width="10.5703125" style="1674"/>
    <col min="8146" max="8146" width="3.7109375" style="1674" customWidth="1"/>
    <col min="8147" max="8147" width="52.7109375" style="1674" customWidth="1"/>
    <col min="8148" max="8401" width="10.5703125" style="1674"/>
    <col min="8402" max="8402" width="3.7109375" style="1674" customWidth="1"/>
    <col min="8403" max="8403" width="52.7109375" style="1674" customWidth="1"/>
    <col min="8404" max="8657" width="10.5703125" style="1674"/>
    <col min="8658" max="8658" width="3.7109375" style="1674" customWidth="1"/>
    <col min="8659" max="8659" width="52.7109375" style="1674" customWidth="1"/>
    <col min="8660" max="8913" width="10.5703125" style="1674"/>
    <col min="8914" max="8914" width="3.7109375" style="1674" customWidth="1"/>
    <col min="8915" max="8915" width="52.7109375" style="1674" customWidth="1"/>
    <col min="8916" max="9169" width="10.5703125" style="1674"/>
    <col min="9170" max="9170" width="3.7109375" style="1674" customWidth="1"/>
    <col min="9171" max="9171" width="52.7109375" style="1674" customWidth="1"/>
    <col min="9172" max="9425" width="10.5703125" style="1674"/>
    <col min="9426" max="9426" width="3.7109375" style="1674" customWidth="1"/>
    <col min="9427" max="9427" width="52.7109375" style="1674" customWidth="1"/>
    <col min="9428" max="9681" width="10.5703125" style="1674"/>
    <col min="9682" max="9682" width="3.7109375" style="1674" customWidth="1"/>
    <col min="9683" max="9683" width="52.7109375" style="1674" customWidth="1"/>
    <col min="9684" max="9937" width="10.5703125" style="1674"/>
    <col min="9938" max="9938" width="3.7109375" style="1674" customWidth="1"/>
    <col min="9939" max="9939" width="52.7109375" style="1674" customWidth="1"/>
    <col min="9940" max="10193" width="10.5703125" style="1674"/>
    <col min="10194" max="10194" width="3.7109375" style="1674" customWidth="1"/>
    <col min="10195" max="10195" width="52.7109375" style="1674" customWidth="1"/>
    <col min="10196" max="10449" width="10.5703125" style="1674"/>
    <col min="10450" max="10450" width="3.7109375" style="1674" customWidth="1"/>
    <col min="10451" max="10451" width="52.7109375" style="1674" customWidth="1"/>
    <col min="10452" max="10705" width="10.5703125" style="1674"/>
    <col min="10706" max="10706" width="3.7109375" style="1674" customWidth="1"/>
    <col min="10707" max="10707" width="52.7109375" style="1674" customWidth="1"/>
    <col min="10708" max="10961" width="10.5703125" style="1674"/>
    <col min="10962" max="10962" width="3.7109375" style="1674" customWidth="1"/>
    <col min="10963" max="10963" width="52.7109375" style="1674" customWidth="1"/>
    <col min="10964" max="11217" width="10.5703125" style="1674"/>
    <col min="11218" max="11218" width="3.7109375" style="1674" customWidth="1"/>
    <col min="11219" max="11219" width="52.7109375" style="1674" customWidth="1"/>
    <col min="11220" max="11473" width="10.5703125" style="1674"/>
    <col min="11474" max="11474" width="3.7109375" style="1674" customWidth="1"/>
    <col min="11475" max="11475" width="52.7109375" style="1674" customWidth="1"/>
    <col min="11476" max="11729" width="10.5703125" style="1674"/>
    <col min="11730" max="11730" width="3.7109375" style="1674" customWidth="1"/>
    <col min="11731" max="11731" width="52.7109375" style="1674" customWidth="1"/>
    <col min="11732" max="11985" width="10.5703125" style="1674"/>
    <col min="11986" max="11986" width="3.7109375" style="1674" customWidth="1"/>
    <col min="11987" max="11987" width="52.7109375" style="1674" customWidth="1"/>
    <col min="11988" max="12241" width="10.5703125" style="1674"/>
    <col min="12242" max="12242" width="3.7109375" style="1674" customWidth="1"/>
    <col min="12243" max="12243" width="52.7109375" style="1674" customWidth="1"/>
    <col min="12244" max="12497" width="10.5703125" style="1674"/>
    <col min="12498" max="12498" width="3.7109375" style="1674" customWidth="1"/>
    <col min="12499" max="12499" width="52.7109375" style="1674" customWidth="1"/>
    <col min="12500" max="12753" width="10.5703125" style="1674"/>
    <col min="12754" max="12754" width="3.7109375" style="1674" customWidth="1"/>
    <col min="12755" max="12755" width="52.7109375" style="1674" customWidth="1"/>
    <col min="12756" max="13009" width="10.5703125" style="1674"/>
    <col min="13010" max="13010" width="3.7109375" style="1674" customWidth="1"/>
    <col min="13011" max="13011" width="52.7109375" style="1674" customWidth="1"/>
    <col min="13012" max="13265" width="10.5703125" style="1674"/>
    <col min="13266" max="13266" width="3.7109375" style="1674" customWidth="1"/>
    <col min="13267" max="13267" width="52.7109375" style="1674" customWidth="1"/>
    <col min="13268" max="13521" width="10.5703125" style="1674"/>
    <col min="13522" max="13522" width="3.7109375" style="1674" customWidth="1"/>
    <col min="13523" max="13523" width="52.7109375" style="1674" customWidth="1"/>
    <col min="13524" max="13777" width="10.5703125" style="1674"/>
    <col min="13778" max="13778" width="3.7109375" style="1674" customWidth="1"/>
    <col min="13779" max="13779" width="52.7109375" style="1674" customWidth="1"/>
    <col min="13780" max="14033" width="10.5703125" style="1674"/>
    <col min="14034" max="14034" width="3.7109375" style="1674" customWidth="1"/>
    <col min="14035" max="14035" width="52.7109375" style="1674" customWidth="1"/>
    <col min="14036" max="14289" width="10.5703125" style="1674"/>
    <col min="14290" max="14290" width="3.7109375" style="1674" customWidth="1"/>
    <col min="14291" max="14291" width="52.7109375" style="1674" customWidth="1"/>
    <col min="14292" max="14545" width="10.5703125" style="1674"/>
    <col min="14546" max="14546" width="3.7109375" style="1674" customWidth="1"/>
    <col min="14547" max="14547" width="52.7109375" style="1674" customWidth="1"/>
    <col min="14548" max="14801" width="10.5703125" style="1674"/>
    <col min="14802" max="14802" width="3.7109375" style="1674" customWidth="1"/>
    <col min="14803" max="14803" width="52.7109375" style="1674" customWidth="1"/>
    <col min="14804" max="15057" width="10.5703125" style="1674"/>
    <col min="15058" max="15058" width="3.7109375" style="1674" customWidth="1"/>
    <col min="15059" max="15059" width="52.7109375" style="1674" customWidth="1"/>
    <col min="15060" max="15313" width="10.5703125" style="1674"/>
    <col min="15314" max="15314" width="3.7109375" style="1674" customWidth="1"/>
    <col min="15315" max="15315" width="52.7109375" style="1674" customWidth="1"/>
    <col min="15316" max="15569" width="10.5703125" style="1674"/>
    <col min="15570" max="15570" width="3.7109375" style="1674" customWidth="1"/>
    <col min="15571" max="15571" width="52.7109375" style="1674" customWidth="1"/>
    <col min="15572" max="15825" width="10.5703125" style="1674"/>
    <col min="15826" max="15826" width="3.7109375" style="1674" customWidth="1"/>
    <col min="15827" max="15827" width="52.7109375" style="1674" customWidth="1"/>
    <col min="15828" max="16081" width="10.5703125" style="1674"/>
    <col min="16082" max="16082" width="3.7109375" style="1674" customWidth="1"/>
    <col min="16083" max="16083" width="52.7109375" style="1674" customWidth="1"/>
    <col min="16084" max="16384" width="10.5703125" style="1674"/>
  </cols>
  <sheetData>
    <row r="1" spans="1:10" s="1635" customFormat="1" ht="15.75" customHeight="1">
      <c r="A1" s="1633" t="s">
        <v>352</v>
      </c>
      <c r="B1" s="1634"/>
      <c r="C1" s="1634"/>
      <c r="D1" s="1634"/>
    </row>
    <row r="2" spans="1:10" s="1635" customFormat="1" ht="15">
      <c r="A2" s="1581"/>
      <c r="F2" s="1636"/>
      <c r="G2" s="1636"/>
      <c r="H2" s="1636"/>
      <c r="I2" s="1636"/>
    </row>
    <row r="3" spans="1:10" s="1635" customFormat="1" ht="12.6" customHeight="1" thickBot="1">
      <c r="B3" s="1637"/>
      <c r="C3" s="1832"/>
      <c r="D3" s="1832"/>
      <c r="E3" s="1832"/>
      <c r="F3" s="1638"/>
      <c r="H3" s="1639"/>
    </row>
    <row r="4" spans="1:10" s="1635" customFormat="1" ht="36" customHeight="1">
      <c r="B4" s="1833"/>
      <c r="C4" s="1835" t="s">
        <v>659</v>
      </c>
      <c r="D4" s="1836"/>
      <c r="E4" s="1837"/>
      <c r="F4" s="1835" t="s">
        <v>660</v>
      </c>
      <c r="G4" s="1836"/>
      <c r="H4" s="1837"/>
    </row>
    <row r="5" spans="1:10" s="1635" customFormat="1" ht="15" customHeight="1" thickBot="1">
      <c r="B5" s="1834"/>
      <c r="C5" s="1640" t="s">
        <v>21</v>
      </c>
      <c r="D5" s="1641" t="s">
        <v>13</v>
      </c>
      <c r="E5" s="1642" t="s">
        <v>14</v>
      </c>
      <c r="F5" s="1640" t="s">
        <v>21</v>
      </c>
      <c r="G5" s="1641" t="s">
        <v>13</v>
      </c>
      <c r="H5" s="1642" t="s">
        <v>14</v>
      </c>
    </row>
    <row r="6" spans="1:10" s="1635" customFormat="1" ht="30" customHeight="1" thickBot="1">
      <c r="B6" s="1643" t="s">
        <v>659</v>
      </c>
      <c r="C6" s="1644">
        <v>1420</v>
      </c>
      <c r="D6" s="1645">
        <v>1100</v>
      </c>
      <c r="E6" s="1646">
        <v>1780</v>
      </c>
      <c r="F6" s="1647" t="s">
        <v>661</v>
      </c>
      <c r="G6" s="1648" t="s">
        <v>661</v>
      </c>
      <c r="H6" s="1649" t="s">
        <v>661</v>
      </c>
    </row>
    <row r="7" spans="1:10" s="1635" customFormat="1" ht="30" customHeight="1" thickBot="1">
      <c r="B7" s="1643" t="s">
        <v>662</v>
      </c>
      <c r="C7" s="1644">
        <v>1430</v>
      </c>
      <c r="D7" s="1645">
        <v>1100</v>
      </c>
      <c r="E7" s="1646">
        <v>1790</v>
      </c>
      <c r="F7" s="1644">
        <v>1840</v>
      </c>
      <c r="G7" s="1645">
        <v>1510</v>
      </c>
      <c r="H7" s="1646">
        <v>2090</v>
      </c>
    </row>
    <row r="8" spans="1:10" s="1635" customFormat="1" ht="30" customHeight="1" thickBot="1">
      <c r="B8" s="1650" t="s">
        <v>663</v>
      </c>
      <c r="C8" s="1651">
        <v>1360</v>
      </c>
      <c r="D8" s="1652">
        <v>1060</v>
      </c>
      <c r="E8" s="1653">
        <v>1750</v>
      </c>
      <c r="F8" s="1651">
        <v>1880</v>
      </c>
      <c r="G8" s="1652">
        <v>1530</v>
      </c>
      <c r="H8" s="1653">
        <v>2180</v>
      </c>
    </row>
    <row r="9" spans="1:10" s="1654" customFormat="1" ht="17.100000000000001" customHeight="1" thickBot="1">
      <c r="B9" s="1643" t="s">
        <v>664</v>
      </c>
      <c r="C9" s="1644">
        <v>1390</v>
      </c>
      <c r="D9" s="1645">
        <v>1080</v>
      </c>
      <c r="E9" s="1646">
        <v>1780</v>
      </c>
      <c r="F9" s="1644">
        <v>1930</v>
      </c>
      <c r="G9" s="1645">
        <v>1570</v>
      </c>
      <c r="H9" s="1646">
        <v>2250</v>
      </c>
    </row>
    <row r="10" spans="1:10" s="1635" customFormat="1" ht="12" customHeight="1">
      <c r="B10" s="1655" t="s">
        <v>665</v>
      </c>
      <c r="C10" s="1656">
        <v>1260</v>
      </c>
      <c r="D10" s="1657">
        <v>930</v>
      </c>
      <c r="E10" s="1658">
        <v>1710</v>
      </c>
      <c r="F10" s="1656">
        <v>1830</v>
      </c>
      <c r="G10" s="1657">
        <v>1450</v>
      </c>
      <c r="H10" s="1658">
        <v>2180</v>
      </c>
      <c r="J10" s="1659"/>
    </row>
    <row r="11" spans="1:10" s="1635" customFormat="1" ht="12" customHeight="1">
      <c r="B11" s="1660" t="s">
        <v>666</v>
      </c>
      <c r="C11" s="1661">
        <v>2310</v>
      </c>
      <c r="D11" s="1662">
        <v>2150</v>
      </c>
      <c r="E11" s="1663">
        <v>2560</v>
      </c>
      <c r="F11" s="1661">
        <v>2600</v>
      </c>
      <c r="G11" s="1662">
        <v>2440</v>
      </c>
      <c r="H11" s="1663">
        <v>2800</v>
      </c>
      <c r="J11" s="1659"/>
    </row>
    <row r="12" spans="1:10" s="1635" customFormat="1" ht="12" customHeight="1">
      <c r="B12" s="1660" t="s">
        <v>667</v>
      </c>
      <c r="C12" s="1661">
        <v>1750</v>
      </c>
      <c r="D12" s="1662">
        <v>1360</v>
      </c>
      <c r="E12" s="1663">
        <v>1790</v>
      </c>
      <c r="F12" s="1661">
        <v>2470</v>
      </c>
      <c r="G12" s="1662">
        <v>2030</v>
      </c>
      <c r="H12" s="1663">
        <v>2490</v>
      </c>
      <c r="J12" s="1659"/>
    </row>
    <row r="13" spans="1:10" s="1635" customFormat="1" ht="12" customHeight="1">
      <c r="B13" s="1660" t="s">
        <v>668</v>
      </c>
      <c r="C13" s="1661">
        <v>600</v>
      </c>
      <c r="D13" s="1662">
        <v>550</v>
      </c>
      <c r="E13" s="1663">
        <v>630</v>
      </c>
      <c r="F13" s="1661">
        <v>1780</v>
      </c>
      <c r="G13" s="1662">
        <v>1750</v>
      </c>
      <c r="H13" s="1663">
        <v>1780</v>
      </c>
      <c r="J13" s="1659"/>
    </row>
    <row r="14" spans="1:10" s="1635" customFormat="1" ht="12" customHeight="1">
      <c r="B14" s="1660" t="s">
        <v>669</v>
      </c>
      <c r="C14" s="1661">
        <v>1520</v>
      </c>
      <c r="D14" s="1662">
        <v>1450</v>
      </c>
      <c r="E14" s="1663">
        <v>1850</v>
      </c>
      <c r="F14" s="1661">
        <v>1970</v>
      </c>
      <c r="G14" s="1662">
        <v>1890</v>
      </c>
      <c r="H14" s="1663">
        <v>2190</v>
      </c>
      <c r="J14" s="1659"/>
    </row>
    <row r="15" spans="1:10" s="1635" customFormat="1" ht="12" customHeight="1" thickBot="1">
      <c r="B15" s="1664" t="s">
        <v>670</v>
      </c>
      <c r="C15" s="1665">
        <v>2160</v>
      </c>
      <c r="D15" s="1666">
        <v>1860</v>
      </c>
      <c r="E15" s="1667">
        <v>2250</v>
      </c>
      <c r="F15" s="1665">
        <v>2710</v>
      </c>
      <c r="G15" s="1666">
        <v>2340</v>
      </c>
      <c r="H15" s="1667">
        <v>2770</v>
      </c>
      <c r="J15" s="1659"/>
    </row>
    <row r="16" spans="1:10" s="1654" customFormat="1" ht="15.95" customHeight="1" thickBot="1">
      <c r="B16" s="1643" t="s">
        <v>671</v>
      </c>
      <c r="C16" s="1644">
        <v>790</v>
      </c>
      <c r="D16" s="1645">
        <v>560</v>
      </c>
      <c r="E16" s="1646">
        <v>1050</v>
      </c>
      <c r="F16" s="1644">
        <v>870</v>
      </c>
      <c r="G16" s="1645">
        <v>670</v>
      </c>
      <c r="H16" s="1646">
        <v>1020</v>
      </c>
      <c r="J16" s="1659"/>
    </row>
    <row r="17" spans="2:10" s="1635" customFormat="1" ht="12" customHeight="1">
      <c r="B17" s="1655" t="s">
        <v>672</v>
      </c>
      <c r="C17" s="1656">
        <v>700</v>
      </c>
      <c r="D17" s="1657">
        <v>530</v>
      </c>
      <c r="E17" s="1658">
        <v>900</v>
      </c>
      <c r="F17" s="1656">
        <v>800</v>
      </c>
      <c r="G17" s="1657">
        <v>640</v>
      </c>
      <c r="H17" s="1658">
        <v>930</v>
      </c>
      <c r="J17" s="1659"/>
    </row>
    <row r="18" spans="2:10" s="1635" customFormat="1" ht="12" customHeight="1">
      <c r="B18" s="1660" t="s">
        <v>673</v>
      </c>
      <c r="C18" s="1661">
        <v>740</v>
      </c>
      <c r="D18" s="1662">
        <v>510</v>
      </c>
      <c r="E18" s="1663">
        <v>970</v>
      </c>
      <c r="F18" s="1661">
        <v>1320</v>
      </c>
      <c r="G18" s="1662">
        <v>1040</v>
      </c>
      <c r="H18" s="1663">
        <v>1450</v>
      </c>
      <c r="J18" s="1659"/>
    </row>
    <row r="19" spans="2:10" s="1635" customFormat="1" ht="12" customHeight="1" thickBot="1">
      <c r="B19" s="1664" t="s">
        <v>674</v>
      </c>
      <c r="C19" s="1665">
        <v>1960</v>
      </c>
      <c r="D19" s="1666">
        <v>1270</v>
      </c>
      <c r="E19" s="1667">
        <v>2280</v>
      </c>
      <c r="F19" s="1665">
        <v>2670</v>
      </c>
      <c r="G19" s="1666">
        <v>1700</v>
      </c>
      <c r="H19" s="1667">
        <v>2990</v>
      </c>
      <c r="J19" s="1659"/>
    </row>
    <row r="20" spans="2:10" s="1635" customFormat="1" ht="30" customHeight="1" thickBot="1">
      <c r="B20" s="1643" t="s">
        <v>675</v>
      </c>
      <c r="C20" s="1644">
        <v>1560</v>
      </c>
      <c r="D20" s="1645">
        <v>1200</v>
      </c>
      <c r="E20" s="1646">
        <v>1840</v>
      </c>
      <c r="F20" s="1644">
        <v>1780</v>
      </c>
      <c r="G20" s="1645">
        <v>1460</v>
      </c>
      <c r="H20" s="1646">
        <v>1970</v>
      </c>
    </row>
    <row r="21" spans="2:10" s="1654" customFormat="1" ht="15.95" customHeight="1" thickBot="1">
      <c r="B21" s="1668" t="s">
        <v>664</v>
      </c>
      <c r="C21" s="1669">
        <v>1640</v>
      </c>
      <c r="D21" s="1670">
        <v>1270</v>
      </c>
      <c r="E21" s="1671">
        <v>1950</v>
      </c>
      <c r="F21" s="1669">
        <v>1900</v>
      </c>
      <c r="G21" s="1670">
        <v>1580</v>
      </c>
      <c r="H21" s="1671">
        <v>2090</v>
      </c>
    </row>
    <row r="22" spans="2:10" s="1635" customFormat="1" ht="12" customHeight="1">
      <c r="B22" s="1655" t="s">
        <v>665</v>
      </c>
      <c r="C22" s="1656">
        <v>1410</v>
      </c>
      <c r="D22" s="1657">
        <v>990</v>
      </c>
      <c r="E22" s="1658">
        <v>1780</v>
      </c>
      <c r="F22" s="1656">
        <v>1730</v>
      </c>
      <c r="G22" s="1657">
        <v>1330</v>
      </c>
      <c r="H22" s="1658">
        <v>1960</v>
      </c>
    </row>
    <row r="23" spans="2:10" s="1635" customFormat="1" ht="12" customHeight="1">
      <c r="B23" s="1660" t="s">
        <v>666</v>
      </c>
      <c r="C23" s="1661">
        <v>2140</v>
      </c>
      <c r="D23" s="1662">
        <v>1890</v>
      </c>
      <c r="E23" s="1663">
        <v>2390</v>
      </c>
      <c r="F23" s="1661">
        <v>2270</v>
      </c>
      <c r="G23" s="1662">
        <v>2050</v>
      </c>
      <c r="H23" s="1663">
        <v>2450</v>
      </c>
    </row>
    <row r="24" spans="2:10" s="1635" customFormat="1" ht="12" customHeight="1">
      <c r="B24" s="1660" t="s">
        <v>667</v>
      </c>
      <c r="C24" s="1661">
        <v>2700</v>
      </c>
      <c r="D24" s="1662">
        <v>1610</v>
      </c>
      <c r="E24" s="1663">
        <v>2730</v>
      </c>
      <c r="F24" s="1661">
        <v>2780</v>
      </c>
      <c r="G24" s="1662">
        <v>1790</v>
      </c>
      <c r="H24" s="1663">
        <v>2800</v>
      </c>
    </row>
    <row r="25" spans="2:10" s="1635" customFormat="1" ht="12" customHeight="1">
      <c r="B25" s="1660" t="s">
        <v>676</v>
      </c>
      <c r="C25" s="1661">
        <v>1590</v>
      </c>
      <c r="D25" s="1662">
        <v>1380</v>
      </c>
      <c r="E25" s="1663">
        <v>1700</v>
      </c>
      <c r="F25" s="1661">
        <v>1860</v>
      </c>
      <c r="G25" s="1662">
        <v>1750</v>
      </c>
      <c r="H25" s="1663">
        <v>1910</v>
      </c>
    </row>
    <row r="26" spans="2:10" s="1635" customFormat="1" ht="12" customHeight="1">
      <c r="B26" s="1660" t="s">
        <v>669</v>
      </c>
      <c r="C26" s="1661">
        <v>1620</v>
      </c>
      <c r="D26" s="1662">
        <v>1540</v>
      </c>
      <c r="E26" s="1663">
        <v>1780</v>
      </c>
      <c r="F26" s="1661">
        <v>1730</v>
      </c>
      <c r="G26" s="1662">
        <v>1670</v>
      </c>
      <c r="H26" s="1663">
        <v>1800</v>
      </c>
    </row>
    <row r="27" spans="2:10" s="1635" customFormat="1" ht="12" customHeight="1" thickBot="1">
      <c r="B27" s="1660" t="s">
        <v>670</v>
      </c>
      <c r="C27" s="1661">
        <v>2300</v>
      </c>
      <c r="D27" s="1662">
        <v>1760</v>
      </c>
      <c r="E27" s="1663">
        <v>2450</v>
      </c>
      <c r="F27" s="1661">
        <v>2430</v>
      </c>
      <c r="G27" s="1662">
        <v>2020</v>
      </c>
      <c r="H27" s="1663">
        <v>2530</v>
      </c>
    </row>
    <row r="28" spans="2:10" s="1654" customFormat="1" ht="17.100000000000001" customHeight="1" thickBot="1">
      <c r="B28" s="1643" t="s">
        <v>671</v>
      </c>
      <c r="C28" s="1644">
        <v>1220</v>
      </c>
      <c r="D28" s="1645">
        <v>870</v>
      </c>
      <c r="E28" s="1646">
        <v>1470</v>
      </c>
      <c r="F28" s="1644">
        <v>1310</v>
      </c>
      <c r="G28" s="1645">
        <v>990</v>
      </c>
      <c r="H28" s="1646">
        <v>1500</v>
      </c>
    </row>
    <row r="29" spans="2:10" s="1635" customFormat="1" ht="12" customHeight="1">
      <c r="B29" s="1655" t="s">
        <v>672</v>
      </c>
      <c r="C29" s="1656">
        <v>830</v>
      </c>
      <c r="D29" s="1657">
        <v>720</v>
      </c>
      <c r="E29" s="1658">
        <v>980</v>
      </c>
      <c r="F29" s="1656">
        <v>900</v>
      </c>
      <c r="G29" s="1657">
        <v>810</v>
      </c>
      <c r="H29" s="1658">
        <v>1020</v>
      </c>
    </row>
    <row r="30" spans="2:10" s="1635" customFormat="1" ht="12" customHeight="1">
      <c r="B30" s="1660" t="s">
        <v>673</v>
      </c>
      <c r="C30" s="1661">
        <v>1260</v>
      </c>
      <c r="D30" s="1662">
        <v>860</v>
      </c>
      <c r="E30" s="1663">
        <v>1390</v>
      </c>
      <c r="F30" s="1661">
        <v>1450</v>
      </c>
      <c r="G30" s="1662">
        <v>1150</v>
      </c>
      <c r="H30" s="1663">
        <v>1500</v>
      </c>
    </row>
    <row r="31" spans="2:10" s="1635" customFormat="1" ht="12" customHeight="1" thickBot="1">
      <c r="B31" s="1660" t="s">
        <v>674</v>
      </c>
      <c r="C31" s="1661">
        <v>2550</v>
      </c>
      <c r="D31" s="1662">
        <v>1900</v>
      </c>
      <c r="E31" s="1663">
        <v>2870</v>
      </c>
      <c r="F31" s="1661">
        <v>2780</v>
      </c>
      <c r="G31" s="1662">
        <v>2150</v>
      </c>
      <c r="H31" s="1663">
        <v>3100</v>
      </c>
    </row>
    <row r="32" spans="2:10" s="1635" customFormat="1" ht="30" customHeight="1" thickBot="1">
      <c r="B32" s="1643" t="s">
        <v>677</v>
      </c>
      <c r="C32" s="1644">
        <v>1360</v>
      </c>
      <c r="D32" s="1645">
        <v>1070</v>
      </c>
      <c r="E32" s="1646">
        <v>1520</v>
      </c>
      <c r="F32" s="1644">
        <v>1510</v>
      </c>
      <c r="G32" s="1645">
        <v>1260</v>
      </c>
      <c r="H32" s="1646">
        <v>1600</v>
      </c>
    </row>
    <row r="33" spans="2:8" s="1635" customFormat="1" ht="15.95" customHeight="1" thickBot="1">
      <c r="B33" s="1643" t="s">
        <v>678</v>
      </c>
      <c r="C33" s="1644">
        <v>340</v>
      </c>
      <c r="D33" s="1645">
        <v>280</v>
      </c>
      <c r="E33" s="1646">
        <v>370</v>
      </c>
      <c r="F33" s="1647" t="s">
        <v>661</v>
      </c>
      <c r="G33" s="1648" t="s">
        <v>661</v>
      </c>
      <c r="H33" s="1649" t="s">
        <v>661</v>
      </c>
    </row>
    <row r="34" spans="2:8" s="1635" customFormat="1">
      <c r="C34" s="1672"/>
      <c r="D34" s="1672"/>
      <c r="E34" s="1672"/>
      <c r="F34" s="1672"/>
      <c r="G34" s="1672"/>
      <c r="H34" s="1672"/>
    </row>
    <row r="35" spans="2:8" s="1635" customFormat="1">
      <c r="B35" s="1673"/>
    </row>
    <row r="36" spans="2:8" s="1635" customFormat="1">
      <c r="B36" s="1673"/>
    </row>
    <row r="37" spans="2:8" s="1635" customFormat="1">
      <c r="B37" s="1673"/>
    </row>
    <row r="38" spans="2:8" s="1635" customFormat="1">
      <c r="B38" s="1673"/>
    </row>
    <row r="39" spans="2:8" s="1635" customFormat="1">
      <c r="B39" s="1673"/>
    </row>
    <row r="40" spans="2:8" s="1635" customFormat="1">
      <c r="B40" s="1673"/>
    </row>
    <row r="41" spans="2:8" s="1635" customFormat="1">
      <c r="B41" s="1673"/>
    </row>
    <row r="42" spans="2:8" s="1635" customFormat="1">
      <c r="B42" s="1673"/>
    </row>
    <row r="43" spans="2:8" s="1635" customFormat="1">
      <c r="B43" s="1673"/>
    </row>
    <row r="44" spans="2:8" s="1635" customFormat="1"/>
    <row r="45" spans="2:8" s="1635" customFormat="1"/>
    <row r="46" spans="2:8" s="1635" customFormat="1"/>
  </sheetData>
  <mergeCells count="4">
    <mergeCell ref="C3:E3"/>
    <mergeCell ref="B4:B5"/>
    <mergeCell ref="C4:E4"/>
    <mergeCell ref="F4:H4"/>
  </mergeCells>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BV60"/>
  <sheetViews>
    <sheetView zoomScale="78" zoomScaleNormal="78" workbookViewId="0">
      <selection activeCell="L39" sqref="L39"/>
    </sheetView>
  </sheetViews>
  <sheetFormatPr baseColWidth="10" defaultColWidth="11.42578125" defaultRowHeight="15"/>
  <cols>
    <col min="1" max="1" width="11.42578125" style="1384"/>
    <col min="2" max="2" width="35.42578125" style="1384" customWidth="1"/>
    <col min="3" max="3" width="14.42578125" style="1384" customWidth="1"/>
    <col min="4" max="4" width="28.85546875" style="1385" customWidth="1"/>
    <col min="5" max="12" width="7.28515625" style="1385" bestFit="1" customWidth="1"/>
    <col min="13" max="13" width="9" style="1385" customWidth="1"/>
    <col min="14" max="74" width="6.85546875" style="1385" customWidth="1"/>
    <col min="75" max="16384" width="11.42578125" style="1384"/>
  </cols>
  <sheetData>
    <row r="1" spans="1:74" ht="15.75">
      <c r="A1" s="1383" t="s">
        <v>539</v>
      </c>
    </row>
    <row r="3" spans="1:74" ht="15.75" thickBot="1">
      <c r="Q3" s="1384"/>
      <c r="R3" s="1384"/>
      <c r="S3" s="1384"/>
      <c r="T3" s="1384"/>
      <c r="U3" s="1384"/>
      <c r="V3" s="1384"/>
      <c r="W3" s="1384"/>
      <c r="X3" s="1384"/>
      <c r="Y3" s="1384"/>
      <c r="Z3" s="1384"/>
      <c r="AA3" s="1384"/>
      <c r="AB3" s="1384"/>
      <c r="AC3" s="1384"/>
      <c r="AD3" s="1384"/>
      <c r="AE3" s="1384"/>
      <c r="AF3" s="1384"/>
      <c r="AG3" s="1384"/>
      <c r="AH3" s="1384"/>
      <c r="AI3" s="1384"/>
      <c r="AJ3" s="1384"/>
      <c r="AK3" s="1384"/>
      <c r="AL3" s="1384"/>
      <c r="AM3" s="1384"/>
      <c r="AN3" s="1384"/>
      <c r="AO3" s="1384"/>
      <c r="AP3" s="1384"/>
      <c r="AQ3" s="1384"/>
      <c r="AR3" s="1384"/>
      <c r="AS3" s="1384"/>
      <c r="AT3" s="1384"/>
      <c r="AU3" s="1384"/>
      <c r="AV3" s="1384"/>
      <c r="AW3" s="1384"/>
      <c r="AX3" s="1384"/>
      <c r="AY3" s="1384"/>
      <c r="AZ3" s="1384"/>
      <c r="BA3" s="1384"/>
      <c r="BB3" s="1384"/>
      <c r="BC3" s="1384"/>
      <c r="BD3" s="1384"/>
      <c r="BE3" s="1384"/>
      <c r="BF3" s="1384"/>
      <c r="BG3" s="1384"/>
      <c r="BH3" s="1384"/>
      <c r="BI3" s="1384"/>
      <c r="BJ3" s="1384"/>
      <c r="BK3" s="1384"/>
      <c r="BL3" s="1384"/>
      <c r="BM3" s="1384"/>
      <c r="BN3" s="1384"/>
      <c r="BO3" s="1384"/>
      <c r="BP3" s="1384"/>
      <c r="BQ3" s="1384"/>
      <c r="BR3" s="1384"/>
      <c r="BS3" s="1384"/>
      <c r="BT3" s="1384"/>
      <c r="BU3" s="1384"/>
      <c r="BV3" s="1384"/>
    </row>
    <row r="4" spans="1:74" ht="43.5" thickBot="1">
      <c r="B4" s="1386" t="s">
        <v>540</v>
      </c>
      <c r="C4" s="1387" t="s">
        <v>541</v>
      </c>
      <c r="D4" s="1387" t="s">
        <v>542</v>
      </c>
      <c r="E4" s="1388" t="s">
        <v>543</v>
      </c>
      <c r="F4" s="1389" t="s">
        <v>544</v>
      </c>
      <c r="G4" s="1389" t="s">
        <v>545</v>
      </c>
      <c r="H4" s="1389" t="s">
        <v>546</v>
      </c>
      <c r="I4" s="1389" t="s">
        <v>547</v>
      </c>
      <c r="J4" s="1389" t="s">
        <v>548</v>
      </c>
      <c r="K4" s="1389" t="s">
        <v>549</v>
      </c>
      <c r="L4" s="1390" t="s">
        <v>550</v>
      </c>
      <c r="M4" s="1391"/>
      <c r="N4" s="1384"/>
      <c r="O4" s="1384"/>
      <c r="P4" s="1384"/>
      <c r="Q4" s="1384"/>
      <c r="R4" s="1384"/>
      <c r="S4" s="1384"/>
      <c r="T4" s="1384"/>
      <c r="U4" s="1384"/>
      <c r="V4" s="1384"/>
      <c r="W4" s="1384"/>
      <c r="X4" s="1384"/>
      <c r="Y4" s="1384"/>
      <c r="Z4" s="1384"/>
      <c r="AA4" s="1384"/>
      <c r="AB4" s="1384"/>
      <c r="AC4" s="1384"/>
      <c r="AD4" s="1384"/>
      <c r="AE4" s="1384"/>
      <c r="AF4" s="1384"/>
      <c r="AG4" s="1384"/>
      <c r="AH4" s="1384"/>
      <c r="AI4" s="1384"/>
      <c r="AJ4" s="1384"/>
      <c r="AK4" s="1384"/>
      <c r="AL4" s="1384"/>
      <c r="AM4" s="1384"/>
      <c r="AN4" s="1384"/>
      <c r="AO4" s="1384"/>
      <c r="AP4" s="1384"/>
      <c r="AQ4" s="1384"/>
      <c r="AR4" s="1384"/>
      <c r="AS4" s="1384"/>
      <c r="AT4" s="1384"/>
      <c r="AU4" s="1384"/>
      <c r="AV4" s="1384"/>
      <c r="AW4" s="1384"/>
      <c r="AX4" s="1384"/>
      <c r="AY4" s="1384"/>
      <c r="AZ4" s="1384"/>
      <c r="BA4" s="1384"/>
      <c r="BB4" s="1384"/>
      <c r="BC4" s="1384"/>
      <c r="BD4" s="1384"/>
      <c r="BE4" s="1384"/>
      <c r="BF4" s="1384"/>
      <c r="BG4" s="1384"/>
      <c r="BH4" s="1384"/>
      <c r="BI4" s="1384"/>
      <c r="BJ4" s="1384"/>
      <c r="BK4" s="1384"/>
      <c r="BL4" s="1384"/>
      <c r="BM4" s="1384"/>
      <c r="BN4" s="1384"/>
      <c r="BO4" s="1384"/>
      <c r="BP4" s="1384"/>
      <c r="BQ4" s="1384"/>
      <c r="BR4" s="1384"/>
      <c r="BS4" s="1384"/>
      <c r="BT4" s="1384"/>
      <c r="BU4" s="1384"/>
      <c r="BV4" s="1384"/>
    </row>
    <row r="5" spans="1:74" ht="15.75" thickBot="1">
      <c r="B5" s="1857" t="s">
        <v>551</v>
      </c>
      <c r="C5" s="1858"/>
      <c r="D5" s="1859"/>
      <c r="E5" s="1388">
        <v>2017</v>
      </c>
      <c r="F5" s="1389">
        <v>2018</v>
      </c>
      <c r="G5" s="1389">
        <v>2019</v>
      </c>
      <c r="H5" s="1389">
        <v>2020</v>
      </c>
      <c r="I5" s="1389">
        <v>2021</v>
      </c>
      <c r="J5" s="1389">
        <v>2022</v>
      </c>
      <c r="K5" s="1389">
        <v>2023</v>
      </c>
      <c r="L5" s="1390">
        <v>2024</v>
      </c>
      <c r="M5" s="1384"/>
      <c r="N5" s="1384"/>
      <c r="O5" s="1384"/>
      <c r="P5" s="1384"/>
      <c r="Q5" s="1384"/>
      <c r="R5" s="1384"/>
      <c r="S5" s="1384"/>
      <c r="T5" s="1384"/>
      <c r="U5" s="1384"/>
      <c r="V5" s="1384"/>
      <c r="W5" s="1384"/>
      <c r="X5" s="1384"/>
      <c r="Y5" s="1384"/>
      <c r="Z5" s="1384"/>
      <c r="AA5" s="1384"/>
      <c r="AB5" s="1384"/>
      <c r="AC5" s="1384"/>
      <c r="AD5" s="1384"/>
      <c r="AE5" s="1384"/>
      <c r="AF5" s="1384"/>
      <c r="AG5" s="1384"/>
      <c r="AH5" s="1384"/>
      <c r="AI5" s="1384"/>
      <c r="AJ5" s="1384"/>
      <c r="AK5" s="1384"/>
      <c r="AL5" s="1384"/>
      <c r="AM5" s="1384"/>
      <c r="AN5" s="1384"/>
      <c r="AO5" s="1384"/>
      <c r="AP5" s="1384"/>
      <c r="AQ5" s="1384"/>
      <c r="AR5" s="1384"/>
      <c r="AS5" s="1384"/>
      <c r="AT5" s="1384"/>
      <c r="AU5" s="1384"/>
      <c r="AV5" s="1384"/>
      <c r="AW5" s="1384"/>
      <c r="AX5" s="1384"/>
      <c r="AY5" s="1384"/>
      <c r="AZ5" s="1384"/>
      <c r="BA5" s="1384"/>
      <c r="BB5" s="1384"/>
      <c r="BC5" s="1384"/>
      <c r="BD5" s="1384"/>
      <c r="BE5" s="1384"/>
      <c r="BF5" s="1384"/>
      <c r="BG5" s="1384"/>
      <c r="BH5" s="1384"/>
      <c r="BI5" s="1384"/>
      <c r="BJ5" s="1384"/>
      <c r="BK5" s="1384"/>
      <c r="BL5" s="1384"/>
      <c r="BM5" s="1384"/>
      <c r="BN5" s="1384"/>
      <c r="BO5" s="1384"/>
      <c r="BP5" s="1384"/>
      <c r="BQ5" s="1384"/>
      <c r="BR5" s="1384"/>
      <c r="BS5" s="1384"/>
      <c r="BT5" s="1384"/>
      <c r="BU5" s="1384"/>
      <c r="BV5" s="1384"/>
    </row>
    <row r="6" spans="1:74" ht="45.75" customHeight="1">
      <c r="B6" s="1392" t="s">
        <v>552</v>
      </c>
      <c r="C6" s="1393" t="s">
        <v>553</v>
      </c>
      <c r="D6" s="1393" t="s">
        <v>554</v>
      </c>
      <c r="E6" s="1394"/>
      <c r="F6" s="1395">
        <v>0.53157570309956337</v>
      </c>
      <c r="G6" s="1395">
        <v>0.54316230314203073</v>
      </c>
      <c r="H6" s="1395">
        <v>0.55254961906827715</v>
      </c>
      <c r="I6" s="1395">
        <v>0.56856264137151991</v>
      </c>
      <c r="J6" s="1395">
        <v>0.58489744004689881</v>
      </c>
      <c r="K6" s="1395">
        <v>0.60103211846181603</v>
      </c>
      <c r="L6" s="1396">
        <v>0.6168739642111476</v>
      </c>
      <c r="M6" s="1384"/>
      <c r="N6" s="1384"/>
      <c r="O6" s="1384"/>
      <c r="P6" s="1384"/>
      <c r="Q6" s="1384"/>
      <c r="R6" s="1384"/>
      <c r="S6" s="1384"/>
      <c r="T6" s="1384"/>
      <c r="U6" s="1384"/>
      <c r="V6" s="1384"/>
      <c r="W6" s="1384"/>
      <c r="X6" s="1384"/>
      <c r="Y6" s="1384"/>
      <c r="Z6" s="1384"/>
      <c r="AA6" s="1384"/>
      <c r="AB6" s="1384"/>
      <c r="AC6" s="1384"/>
      <c r="AD6" s="1384"/>
      <c r="AE6" s="1384"/>
      <c r="AF6" s="1384"/>
      <c r="AG6" s="1384"/>
      <c r="AH6" s="1384"/>
      <c r="AI6" s="1384"/>
      <c r="AJ6" s="1384"/>
      <c r="AK6" s="1384"/>
      <c r="AL6" s="1384"/>
      <c r="AM6" s="1384"/>
      <c r="AN6" s="1384"/>
      <c r="AO6" s="1384"/>
      <c r="AP6" s="1384"/>
      <c r="AQ6" s="1384"/>
      <c r="AR6" s="1384"/>
      <c r="AS6" s="1384"/>
      <c r="AT6" s="1384"/>
      <c r="AU6" s="1384"/>
      <c r="AV6" s="1384"/>
      <c r="AW6" s="1384"/>
      <c r="AX6" s="1384"/>
      <c r="AY6" s="1384"/>
      <c r="AZ6" s="1384"/>
      <c r="BA6" s="1384"/>
      <c r="BB6" s="1384"/>
      <c r="BC6" s="1384"/>
      <c r="BD6" s="1384"/>
      <c r="BE6" s="1384"/>
      <c r="BF6" s="1384"/>
      <c r="BG6" s="1384"/>
      <c r="BH6" s="1384"/>
      <c r="BI6" s="1384"/>
      <c r="BJ6" s="1384"/>
      <c r="BK6" s="1384"/>
      <c r="BL6" s="1384"/>
      <c r="BM6" s="1384"/>
      <c r="BN6" s="1384"/>
      <c r="BO6" s="1384"/>
      <c r="BP6" s="1384"/>
      <c r="BQ6" s="1384"/>
      <c r="BR6" s="1384"/>
      <c r="BS6" s="1384"/>
      <c r="BT6" s="1384"/>
      <c r="BU6" s="1384"/>
      <c r="BV6" s="1384"/>
    </row>
    <row r="7" spans="1:74" ht="45.75" customHeight="1">
      <c r="B7" s="1397" t="s">
        <v>555</v>
      </c>
      <c r="C7" s="1398" t="s">
        <v>556</v>
      </c>
      <c r="D7" s="1398" t="s">
        <v>557</v>
      </c>
      <c r="E7" s="1399">
        <v>0.74345311787491741</v>
      </c>
      <c r="F7" s="1400"/>
      <c r="G7" s="1400">
        <v>0.75887605536838909</v>
      </c>
      <c r="H7" s="1400">
        <v>0.7742714864015422</v>
      </c>
      <c r="I7" s="1400">
        <v>0.80355761633398304</v>
      </c>
      <c r="J7" s="1400">
        <v>0.83284692641615665</v>
      </c>
      <c r="K7" s="1400">
        <v>0.86140779980320725</v>
      </c>
      <c r="L7" s="1401">
        <v>0.88967656879554191</v>
      </c>
      <c r="M7" s="1384"/>
      <c r="N7" s="1384"/>
      <c r="O7" s="1384"/>
      <c r="P7" s="1384"/>
      <c r="Q7" s="1384"/>
      <c r="R7" s="1384"/>
      <c r="S7" s="1384"/>
      <c r="T7" s="1384"/>
      <c r="U7" s="1384"/>
      <c r="V7" s="1384"/>
      <c r="W7" s="1384"/>
      <c r="X7" s="1384"/>
      <c r="Y7" s="1384"/>
      <c r="Z7" s="1384"/>
      <c r="AA7" s="1384"/>
      <c r="AB7" s="1384"/>
      <c r="AC7" s="1384"/>
      <c r="AD7" s="1384"/>
      <c r="AE7" s="1384"/>
      <c r="AF7" s="1384"/>
      <c r="AG7" s="1384"/>
      <c r="AH7" s="1384"/>
      <c r="AI7" s="1384"/>
      <c r="AJ7" s="1384"/>
      <c r="AK7" s="1384"/>
      <c r="AL7" s="1384"/>
      <c r="AM7" s="1384"/>
      <c r="AN7" s="1384"/>
      <c r="AO7" s="1384"/>
      <c r="AP7" s="1384"/>
      <c r="AQ7" s="1384"/>
      <c r="AR7" s="1384"/>
      <c r="AS7" s="1384"/>
      <c r="AT7" s="1384"/>
      <c r="AU7" s="1384"/>
      <c r="AV7" s="1384"/>
      <c r="AW7" s="1384"/>
      <c r="AX7" s="1384"/>
      <c r="AY7" s="1384"/>
      <c r="AZ7" s="1384"/>
      <c r="BA7" s="1384"/>
      <c r="BB7" s="1384"/>
      <c r="BC7" s="1384"/>
      <c r="BD7" s="1384"/>
      <c r="BE7" s="1384"/>
      <c r="BF7" s="1384"/>
      <c r="BG7" s="1384"/>
      <c r="BH7" s="1384"/>
      <c r="BI7" s="1384"/>
      <c r="BJ7" s="1384"/>
      <c r="BK7" s="1384"/>
      <c r="BL7" s="1384"/>
      <c r="BM7" s="1384"/>
      <c r="BN7" s="1384"/>
      <c r="BO7" s="1384"/>
      <c r="BP7" s="1384"/>
      <c r="BQ7" s="1384"/>
      <c r="BR7" s="1384"/>
      <c r="BS7" s="1384"/>
      <c r="BT7" s="1384"/>
      <c r="BU7" s="1384"/>
      <c r="BV7" s="1384"/>
    </row>
    <row r="8" spans="1:74" ht="45.75" customHeight="1">
      <c r="B8" s="1402" t="s">
        <v>558</v>
      </c>
      <c r="C8" s="1403" t="s">
        <v>556</v>
      </c>
      <c r="D8" s="1403" t="s">
        <v>590</v>
      </c>
      <c r="E8" s="1404"/>
      <c r="F8" s="1405"/>
      <c r="G8" s="1405">
        <v>0.73249240915405578</v>
      </c>
      <c r="H8" s="1405">
        <v>0.73118581516444292</v>
      </c>
      <c r="I8" s="1405">
        <v>0.72303428757372823</v>
      </c>
      <c r="J8" s="1405">
        <v>0.715425597218177</v>
      </c>
      <c r="K8" s="1405">
        <v>0.706948666888078</v>
      </c>
      <c r="L8" s="1406">
        <v>0.72157046417458759</v>
      </c>
      <c r="M8" s="1384"/>
      <c r="N8" s="1384"/>
      <c r="O8" s="1384"/>
      <c r="P8" s="1384"/>
      <c r="Q8" s="1384"/>
      <c r="R8" s="1384"/>
      <c r="S8" s="1384"/>
      <c r="T8" s="1384"/>
      <c r="U8" s="1384"/>
      <c r="V8" s="1384"/>
      <c r="W8" s="1384"/>
      <c r="X8" s="1384"/>
      <c r="Y8" s="1384"/>
      <c r="Z8" s="1384"/>
      <c r="AA8" s="1384"/>
      <c r="AB8" s="1384"/>
      <c r="AC8" s="1384"/>
      <c r="AD8" s="1384"/>
      <c r="AE8" s="1384"/>
      <c r="AF8" s="1384"/>
      <c r="AG8" s="1384"/>
      <c r="AH8" s="1384"/>
      <c r="AI8" s="1384"/>
      <c r="AJ8" s="1384"/>
      <c r="AK8" s="1384"/>
      <c r="AL8" s="1384"/>
      <c r="AM8" s="1384"/>
      <c r="AN8" s="1384"/>
      <c r="AO8" s="1384"/>
      <c r="AP8" s="1384"/>
      <c r="AQ8" s="1384"/>
      <c r="AR8" s="1384"/>
      <c r="AS8" s="1384"/>
      <c r="AT8" s="1384"/>
      <c r="AU8" s="1384"/>
      <c r="AV8" s="1384"/>
      <c r="AW8" s="1384"/>
      <c r="AX8" s="1384"/>
      <c r="AY8" s="1384"/>
      <c r="AZ8" s="1384"/>
      <c r="BA8" s="1384"/>
      <c r="BB8" s="1384"/>
      <c r="BC8" s="1384"/>
      <c r="BD8" s="1384"/>
      <c r="BE8" s="1384"/>
      <c r="BF8" s="1384"/>
      <c r="BG8" s="1384"/>
      <c r="BH8" s="1384"/>
      <c r="BI8" s="1384"/>
      <c r="BJ8" s="1384"/>
      <c r="BK8" s="1384"/>
      <c r="BL8" s="1384"/>
      <c r="BM8" s="1384"/>
      <c r="BN8" s="1384"/>
      <c r="BO8" s="1384"/>
      <c r="BP8" s="1384"/>
      <c r="BQ8" s="1384"/>
      <c r="BR8" s="1384"/>
      <c r="BS8" s="1384"/>
      <c r="BT8" s="1384"/>
      <c r="BU8" s="1384"/>
      <c r="BV8" s="1384"/>
    </row>
    <row r="9" spans="1:74" ht="45.75" customHeight="1" thickBot="1">
      <c r="B9" s="1407" t="s">
        <v>559</v>
      </c>
      <c r="C9" s="1408" t="s">
        <v>556</v>
      </c>
      <c r="D9" s="1408" t="s">
        <v>560</v>
      </c>
      <c r="E9" s="1409"/>
      <c r="F9" s="1410"/>
      <c r="G9" s="1410">
        <v>0.75304705564511587</v>
      </c>
      <c r="H9" s="1410">
        <v>0.76782789396692908</v>
      </c>
      <c r="I9" s="1410">
        <v>0.79590783319123237</v>
      </c>
      <c r="J9" s="1410">
        <v>0.82457874496721151</v>
      </c>
      <c r="K9" s="1410">
        <v>0.85250725688978357</v>
      </c>
      <c r="L9" s="1411">
        <v>0.88008473617303218</v>
      </c>
      <c r="M9" s="1384"/>
      <c r="N9" s="1384"/>
      <c r="O9" s="1384"/>
      <c r="P9" s="1384"/>
      <c r="Q9" s="1384"/>
      <c r="R9" s="1384"/>
      <c r="S9" s="1384"/>
      <c r="T9" s="1384"/>
      <c r="U9" s="1384"/>
      <c r="V9" s="1384"/>
      <c r="W9" s="1384"/>
      <c r="X9" s="1384"/>
      <c r="Y9" s="1384"/>
      <c r="Z9" s="1384"/>
      <c r="AA9" s="1384"/>
      <c r="AB9" s="1384"/>
      <c r="AC9" s="1384"/>
      <c r="AD9" s="1384"/>
      <c r="AE9" s="1384"/>
      <c r="AF9" s="1384"/>
      <c r="AG9" s="1384"/>
      <c r="AH9" s="1384"/>
      <c r="AI9" s="1384"/>
      <c r="AJ9" s="1384"/>
      <c r="AK9" s="1384"/>
      <c r="AL9" s="1384"/>
      <c r="AM9" s="1384"/>
      <c r="AN9" s="1384"/>
      <c r="AO9" s="1384"/>
      <c r="AP9" s="1384"/>
      <c r="AQ9" s="1384"/>
      <c r="AR9" s="1384"/>
      <c r="AS9" s="1384"/>
      <c r="AT9" s="1384"/>
      <c r="AU9" s="1384"/>
      <c r="AV9" s="1384"/>
      <c r="AW9" s="1384"/>
      <c r="AX9" s="1384"/>
      <c r="AY9" s="1384"/>
      <c r="AZ9" s="1384"/>
      <c r="BA9" s="1384"/>
      <c r="BB9" s="1384"/>
      <c r="BC9" s="1384"/>
      <c r="BD9" s="1384"/>
      <c r="BE9" s="1384"/>
      <c r="BF9" s="1384"/>
      <c r="BG9" s="1384"/>
      <c r="BH9" s="1384"/>
      <c r="BI9" s="1384"/>
      <c r="BJ9" s="1384"/>
      <c r="BK9" s="1384"/>
      <c r="BL9" s="1384"/>
      <c r="BM9" s="1384"/>
      <c r="BN9" s="1384"/>
      <c r="BO9" s="1384"/>
      <c r="BP9" s="1384"/>
      <c r="BQ9" s="1384"/>
      <c r="BR9" s="1384"/>
      <c r="BS9" s="1384"/>
      <c r="BT9" s="1384"/>
      <c r="BU9" s="1384"/>
      <c r="BV9" s="1384"/>
    </row>
    <row r="10" spans="1:74" ht="45.75" customHeight="1">
      <c r="B10" s="1412" t="s">
        <v>561</v>
      </c>
      <c r="C10" s="1413" t="s">
        <v>556</v>
      </c>
      <c r="D10" s="1413" t="s">
        <v>562</v>
      </c>
      <c r="E10" s="1414"/>
      <c r="F10" s="1415"/>
      <c r="G10" s="1415">
        <v>0.64227724830518551</v>
      </c>
      <c r="H10" s="1415">
        <v>0.6782637075789949</v>
      </c>
      <c r="I10" s="1415">
        <v>0.70985368975818008</v>
      </c>
      <c r="J10" s="1415">
        <v>0.7385786646933632</v>
      </c>
      <c r="K10" s="1415">
        <v>0.76971872992715362</v>
      </c>
      <c r="L10" s="1416">
        <v>0.80244712603995649</v>
      </c>
      <c r="M10" s="1384"/>
      <c r="N10" s="1384"/>
      <c r="O10" s="1384"/>
      <c r="P10" s="1384"/>
      <c r="Q10" s="1384"/>
      <c r="R10" s="1384"/>
      <c r="S10" s="1384"/>
      <c r="T10" s="1384"/>
      <c r="U10" s="1384"/>
      <c r="V10" s="1384"/>
      <c r="W10" s="1384"/>
      <c r="X10" s="1384"/>
      <c r="Y10" s="1384"/>
      <c r="Z10" s="1384"/>
      <c r="AA10" s="1384"/>
      <c r="AB10" s="1384"/>
      <c r="AC10" s="1384"/>
      <c r="AD10" s="1384"/>
      <c r="AE10" s="1384"/>
      <c r="AF10" s="1384"/>
      <c r="AG10" s="1384"/>
      <c r="AH10" s="1384"/>
      <c r="AI10" s="1384"/>
      <c r="AJ10" s="1384"/>
      <c r="AK10" s="1384"/>
      <c r="AL10" s="1384"/>
      <c r="AM10" s="1384"/>
      <c r="AN10" s="1384"/>
      <c r="AO10" s="1384"/>
      <c r="AP10" s="1384"/>
      <c r="AQ10" s="1384"/>
      <c r="AR10" s="1384"/>
      <c r="AS10" s="1384"/>
      <c r="AT10" s="1384"/>
      <c r="AU10" s="1384"/>
      <c r="AV10" s="1384"/>
      <c r="AW10" s="1384"/>
      <c r="AX10" s="1384"/>
      <c r="AY10" s="1384"/>
      <c r="AZ10" s="1384"/>
      <c r="BA10" s="1384"/>
      <c r="BB10" s="1384"/>
      <c r="BC10" s="1384"/>
      <c r="BD10" s="1384"/>
      <c r="BE10" s="1384"/>
      <c r="BF10" s="1384"/>
      <c r="BG10" s="1384"/>
      <c r="BH10" s="1384"/>
      <c r="BI10" s="1384"/>
      <c r="BJ10" s="1384"/>
      <c r="BK10" s="1384"/>
      <c r="BL10" s="1384"/>
      <c r="BM10" s="1384"/>
      <c r="BN10" s="1384"/>
      <c r="BO10" s="1384"/>
      <c r="BP10" s="1384"/>
      <c r="BQ10" s="1384"/>
      <c r="BR10" s="1384"/>
      <c r="BS10" s="1384"/>
      <c r="BT10" s="1384"/>
      <c r="BU10" s="1384"/>
      <c r="BV10" s="1384"/>
    </row>
    <row r="11" spans="1:74" ht="45.75" customHeight="1">
      <c r="B11" s="1402" t="s">
        <v>563</v>
      </c>
      <c r="C11" s="1403" t="s">
        <v>553</v>
      </c>
      <c r="D11" s="1403" t="s">
        <v>564</v>
      </c>
      <c r="E11" s="1404"/>
      <c r="F11" s="1405"/>
      <c r="G11" s="1405">
        <v>0.6654480317248489</v>
      </c>
      <c r="H11" s="1405">
        <v>0.72002073140928047</v>
      </c>
      <c r="I11" s="1405">
        <v>0.75523884773072636</v>
      </c>
      <c r="J11" s="1405">
        <v>0.78799081168149865</v>
      </c>
      <c r="K11" s="1405">
        <v>0.82265947339023071</v>
      </c>
      <c r="L11" s="1406">
        <v>0.85808639456099967</v>
      </c>
      <c r="M11" s="1384"/>
      <c r="N11" s="1384"/>
      <c r="O11" s="1384"/>
      <c r="P11" s="1384"/>
      <c r="Q11" s="1384"/>
      <c r="R11" s="1384"/>
      <c r="S11" s="1384"/>
      <c r="T11" s="1384"/>
      <c r="U11" s="1384"/>
      <c r="V11" s="1384"/>
      <c r="W11" s="1384"/>
      <c r="X11" s="1384"/>
      <c r="Y11" s="1384"/>
      <c r="Z11" s="1384"/>
      <c r="AA11" s="1384"/>
      <c r="AB11" s="1384"/>
      <c r="AC11" s="1384"/>
      <c r="AD11" s="1384"/>
      <c r="AE11" s="1384"/>
      <c r="AF11" s="1384"/>
      <c r="AG11" s="1384"/>
      <c r="AH11" s="1384"/>
      <c r="AI11" s="1384"/>
      <c r="AJ11" s="1384"/>
      <c r="AK11" s="1384"/>
      <c r="AL11" s="1384"/>
      <c r="AM11" s="1384"/>
      <c r="AN11" s="1384"/>
      <c r="AO11" s="1384"/>
      <c r="AP11" s="1384"/>
      <c r="AQ11" s="1384"/>
      <c r="AR11" s="1384"/>
      <c r="AS11" s="1384"/>
      <c r="AT11" s="1384"/>
      <c r="AU11" s="1384"/>
      <c r="AV11" s="1384"/>
      <c r="AW11" s="1384"/>
      <c r="AX11" s="1384"/>
      <c r="AY11" s="1384"/>
      <c r="AZ11" s="1384"/>
      <c r="BA11" s="1384"/>
      <c r="BB11" s="1384"/>
      <c r="BC11" s="1384"/>
      <c r="BD11" s="1384"/>
      <c r="BE11" s="1384"/>
      <c r="BF11" s="1384"/>
      <c r="BG11" s="1384"/>
      <c r="BH11" s="1384"/>
      <c r="BI11" s="1384"/>
      <c r="BJ11" s="1384"/>
      <c r="BK11" s="1384"/>
      <c r="BL11" s="1384"/>
      <c r="BM11" s="1384"/>
      <c r="BN11" s="1384"/>
      <c r="BO11" s="1384"/>
      <c r="BP11" s="1384"/>
      <c r="BQ11" s="1384"/>
      <c r="BR11" s="1384"/>
      <c r="BS11" s="1384"/>
      <c r="BT11" s="1384"/>
      <c r="BU11" s="1384"/>
      <c r="BV11" s="1384"/>
    </row>
    <row r="12" spans="1:74" ht="45.75" customHeight="1" thickBot="1">
      <c r="B12" s="1417" t="s">
        <v>565</v>
      </c>
      <c r="C12" s="1418" t="s">
        <v>553</v>
      </c>
      <c r="D12" s="1418" t="s">
        <v>566</v>
      </c>
      <c r="E12" s="1419"/>
      <c r="F12" s="1410"/>
      <c r="G12" s="1410">
        <v>0.45661284382370693</v>
      </c>
      <c r="H12" s="1410">
        <v>0.49407309949741124</v>
      </c>
      <c r="I12" s="1410">
        <v>0.51973490448964399</v>
      </c>
      <c r="J12" s="1410">
        <v>0.54287722278366812</v>
      </c>
      <c r="K12" s="1410">
        <v>0.5669368228206132</v>
      </c>
      <c r="L12" s="1411">
        <v>0.59151129010851933</v>
      </c>
      <c r="M12" s="1384"/>
      <c r="N12" s="1384"/>
      <c r="O12" s="1384"/>
      <c r="P12" s="1384"/>
      <c r="Q12" s="1384"/>
      <c r="R12" s="1384"/>
      <c r="S12" s="1384"/>
      <c r="T12" s="1384"/>
      <c r="U12" s="1384"/>
      <c r="V12" s="1384"/>
      <c r="W12" s="1384"/>
      <c r="X12" s="1384"/>
      <c r="Y12" s="1384"/>
      <c r="Z12" s="1384"/>
      <c r="AA12" s="1384"/>
      <c r="AB12" s="1384"/>
      <c r="AC12" s="1384"/>
      <c r="AD12" s="1384"/>
      <c r="AE12" s="1384"/>
      <c r="AF12" s="1384"/>
      <c r="AG12" s="1384"/>
      <c r="AH12" s="1384"/>
      <c r="AI12" s="1384"/>
      <c r="AJ12" s="1384"/>
      <c r="AK12" s="1384"/>
      <c r="AL12" s="1384"/>
      <c r="AM12" s="1384"/>
      <c r="AN12" s="1384"/>
      <c r="AO12" s="1384"/>
      <c r="AP12" s="1384"/>
      <c r="AQ12" s="1384"/>
      <c r="AR12" s="1384"/>
      <c r="AS12" s="1384"/>
      <c r="AT12" s="1384"/>
      <c r="AU12" s="1384"/>
      <c r="AV12" s="1384"/>
      <c r="AW12" s="1384"/>
      <c r="AX12" s="1384"/>
      <c r="AY12" s="1384"/>
      <c r="AZ12" s="1384"/>
      <c r="BA12" s="1384"/>
      <c r="BB12" s="1384"/>
      <c r="BC12" s="1384"/>
      <c r="BD12" s="1384"/>
      <c r="BE12" s="1384"/>
      <c r="BF12" s="1384"/>
      <c r="BG12" s="1384"/>
      <c r="BH12" s="1384"/>
      <c r="BI12" s="1384"/>
      <c r="BJ12" s="1384"/>
      <c r="BK12" s="1384"/>
      <c r="BL12" s="1384"/>
      <c r="BM12" s="1384"/>
      <c r="BN12" s="1384"/>
      <c r="BO12" s="1384"/>
      <c r="BP12" s="1384"/>
      <c r="BQ12" s="1384"/>
      <c r="BR12" s="1384"/>
      <c r="BS12" s="1384"/>
      <c r="BT12" s="1384"/>
      <c r="BU12" s="1384"/>
      <c r="BV12" s="1384"/>
    </row>
    <row r="13" spans="1:74" ht="45.75" customHeight="1">
      <c r="B13" s="1420" t="s">
        <v>567</v>
      </c>
      <c r="C13" s="1421" t="s">
        <v>556</v>
      </c>
      <c r="D13" s="1421" t="s">
        <v>568</v>
      </c>
      <c r="E13" s="1422"/>
      <c r="F13" s="1423"/>
      <c r="G13" s="1423">
        <v>0.70369819053832439</v>
      </c>
      <c r="H13" s="1423">
        <v>0.72940301430720211</v>
      </c>
      <c r="I13" s="1423">
        <v>0.77566885633060589</v>
      </c>
      <c r="J13" s="1423">
        <v>0.82203565678965584</v>
      </c>
      <c r="K13" s="1423">
        <v>0.87290611454704448</v>
      </c>
      <c r="L13" s="1424">
        <v>0.92433447241172195</v>
      </c>
      <c r="M13" s="1384"/>
      <c r="N13" s="1384"/>
      <c r="O13" s="1384"/>
      <c r="P13" s="1384"/>
      <c r="Q13" s="1384"/>
      <c r="R13" s="1384"/>
      <c r="S13" s="1384"/>
      <c r="T13" s="1384"/>
      <c r="U13" s="1384"/>
      <c r="V13" s="1384"/>
      <c r="W13" s="1384"/>
      <c r="X13" s="1384"/>
      <c r="Y13" s="1384"/>
      <c r="Z13" s="1384"/>
      <c r="AA13" s="1384"/>
      <c r="AB13" s="1384"/>
      <c r="AC13" s="1384"/>
      <c r="AD13" s="1384"/>
      <c r="AE13" s="1384"/>
      <c r="AF13" s="1384"/>
      <c r="AG13" s="1384"/>
      <c r="AH13" s="1384"/>
      <c r="AI13" s="1384"/>
      <c r="AJ13" s="1384"/>
      <c r="AK13" s="1384"/>
      <c r="AL13" s="1384"/>
      <c r="AM13" s="1384"/>
      <c r="AN13" s="1384"/>
      <c r="AO13" s="1384"/>
      <c r="AP13" s="1384"/>
      <c r="AQ13" s="1384"/>
      <c r="AR13" s="1384"/>
      <c r="AS13" s="1384"/>
      <c r="AT13" s="1384"/>
      <c r="AU13" s="1384"/>
      <c r="AV13" s="1384"/>
      <c r="AW13" s="1384"/>
      <c r="AX13" s="1384"/>
      <c r="AY13" s="1384"/>
      <c r="AZ13" s="1384"/>
      <c r="BA13" s="1384"/>
      <c r="BB13" s="1384"/>
      <c r="BC13" s="1384"/>
      <c r="BD13" s="1384"/>
      <c r="BE13" s="1384"/>
      <c r="BF13" s="1384"/>
      <c r="BG13" s="1384"/>
      <c r="BH13" s="1384"/>
      <c r="BI13" s="1384"/>
      <c r="BJ13" s="1384"/>
      <c r="BK13" s="1384"/>
      <c r="BL13" s="1384"/>
      <c r="BM13" s="1384"/>
      <c r="BN13" s="1384"/>
      <c r="BO13" s="1384"/>
      <c r="BP13" s="1384"/>
      <c r="BQ13" s="1384"/>
      <c r="BR13" s="1384"/>
      <c r="BS13" s="1384"/>
      <c r="BT13" s="1384"/>
      <c r="BU13" s="1384"/>
      <c r="BV13" s="1384"/>
    </row>
    <row r="14" spans="1:74" ht="45.75" customHeight="1" thickBot="1">
      <c r="B14" s="1417" t="s">
        <v>569</v>
      </c>
      <c r="C14" s="1418" t="s">
        <v>553</v>
      </c>
      <c r="D14" s="1418" t="s">
        <v>570</v>
      </c>
      <c r="E14" s="1419"/>
      <c r="F14" s="1410"/>
      <c r="G14" s="1410">
        <v>0.61132538385745072</v>
      </c>
      <c r="H14" s="1410">
        <v>0.64504523144527837</v>
      </c>
      <c r="I14" s="1410">
        <v>0.6745204175940388</v>
      </c>
      <c r="J14" s="1410">
        <v>0.70223186001642335</v>
      </c>
      <c r="K14" s="1410">
        <v>0.73206097156436079</v>
      </c>
      <c r="L14" s="1411">
        <v>0.76238153752687221</v>
      </c>
      <c r="M14" s="1384"/>
      <c r="N14" s="1384"/>
      <c r="O14" s="1384"/>
      <c r="P14" s="1384"/>
      <c r="Q14" s="1384"/>
      <c r="R14" s="1384"/>
      <c r="S14" s="1384"/>
      <c r="T14" s="1384"/>
      <c r="U14" s="1384"/>
      <c r="V14" s="1384"/>
      <c r="W14" s="1384"/>
      <c r="X14" s="1384"/>
      <c r="Y14" s="1384"/>
      <c r="Z14" s="1384"/>
      <c r="AA14" s="1384"/>
      <c r="AB14" s="1384"/>
      <c r="AC14" s="1384"/>
      <c r="AD14" s="1384"/>
      <c r="AE14" s="1384"/>
      <c r="AF14" s="1384"/>
      <c r="AG14" s="1384"/>
      <c r="AH14" s="1384"/>
      <c r="AI14" s="1384"/>
      <c r="AJ14" s="1384"/>
      <c r="AK14" s="1384"/>
      <c r="AL14" s="1384"/>
      <c r="AM14" s="1384"/>
      <c r="AN14" s="1384"/>
      <c r="AO14" s="1384"/>
      <c r="AP14" s="1384"/>
      <c r="AQ14" s="1384"/>
      <c r="AR14" s="1384"/>
      <c r="AS14" s="1384"/>
      <c r="AT14" s="1384"/>
      <c r="AU14" s="1384"/>
      <c r="AV14" s="1384"/>
      <c r="AW14" s="1384"/>
      <c r="AX14" s="1384"/>
      <c r="AY14" s="1384"/>
      <c r="AZ14" s="1384"/>
      <c r="BA14" s="1384"/>
      <c r="BB14" s="1384"/>
      <c r="BC14" s="1384"/>
      <c r="BD14" s="1384"/>
      <c r="BE14" s="1384"/>
      <c r="BF14" s="1384"/>
      <c r="BG14" s="1384"/>
      <c r="BH14" s="1384"/>
      <c r="BI14" s="1384"/>
      <c r="BJ14" s="1384"/>
      <c r="BK14" s="1384"/>
      <c r="BL14" s="1384"/>
      <c r="BM14" s="1384"/>
      <c r="BN14" s="1384"/>
      <c r="BO14" s="1384"/>
      <c r="BP14" s="1384"/>
      <c r="BQ14" s="1384"/>
      <c r="BR14" s="1384"/>
      <c r="BS14" s="1384"/>
      <c r="BT14" s="1384"/>
      <c r="BU14" s="1384"/>
      <c r="BV14" s="1384"/>
    </row>
    <row r="15" spans="1:74" ht="15.75" thickBot="1">
      <c r="B15" s="1860"/>
      <c r="C15" s="1861"/>
      <c r="D15" s="1862"/>
      <c r="E15" s="1388" t="s">
        <v>571</v>
      </c>
      <c r="F15" s="1389" t="s">
        <v>572</v>
      </c>
      <c r="G15" s="1389" t="s">
        <v>573</v>
      </c>
      <c r="H15" s="1389" t="s">
        <v>574</v>
      </c>
      <c r="I15" s="1389" t="s">
        <v>575</v>
      </c>
      <c r="J15" s="1389" t="s">
        <v>543</v>
      </c>
      <c r="K15" s="1389" t="s">
        <v>544</v>
      </c>
      <c r="L15" s="1390" t="s">
        <v>545</v>
      </c>
      <c r="M15" s="1384"/>
      <c r="N15" s="1384"/>
      <c r="O15" s="1384"/>
      <c r="P15" s="1384"/>
      <c r="Q15" s="1384"/>
      <c r="R15" s="1384"/>
      <c r="S15" s="1384"/>
      <c r="T15" s="1384"/>
      <c r="U15" s="1384"/>
      <c r="V15" s="1384"/>
      <c r="W15" s="1384"/>
      <c r="X15" s="1384"/>
      <c r="Y15" s="1384"/>
      <c r="Z15" s="1384"/>
      <c r="AA15" s="1384"/>
      <c r="AB15" s="1384"/>
      <c r="AC15" s="1384"/>
      <c r="AD15" s="1384"/>
      <c r="AE15" s="1384"/>
      <c r="AF15" s="1384"/>
      <c r="AG15" s="1384"/>
      <c r="AH15" s="1384"/>
      <c r="AI15" s="1384"/>
      <c r="AJ15" s="1384"/>
      <c r="AK15" s="1384"/>
      <c r="AL15" s="1384"/>
      <c r="AM15" s="1384"/>
      <c r="AN15" s="1384"/>
      <c r="AO15" s="1384"/>
      <c r="AP15" s="1384"/>
      <c r="AQ15" s="1384"/>
      <c r="AR15" s="1384"/>
      <c r="AS15" s="1384"/>
      <c r="AT15" s="1384"/>
      <c r="AU15" s="1384"/>
      <c r="AV15" s="1384"/>
      <c r="AW15" s="1384"/>
      <c r="AX15" s="1384"/>
      <c r="AY15" s="1384"/>
      <c r="AZ15" s="1384"/>
      <c r="BA15" s="1384"/>
      <c r="BB15" s="1384"/>
      <c r="BC15" s="1384"/>
      <c r="BD15" s="1384"/>
      <c r="BE15" s="1384"/>
      <c r="BF15" s="1384"/>
      <c r="BG15" s="1384"/>
      <c r="BH15" s="1384"/>
      <c r="BI15" s="1384"/>
      <c r="BJ15" s="1384"/>
      <c r="BK15" s="1384"/>
      <c r="BL15" s="1384"/>
      <c r="BM15" s="1384"/>
      <c r="BN15" s="1384"/>
      <c r="BO15" s="1384"/>
      <c r="BP15" s="1384"/>
      <c r="BQ15" s="1384"/>
      <c r="BR15" s="1384"/>
      <c r="BS15" s="1384"/>
      <c r="BT15" s="1384"/>
      <c r="BU15" s="1384"/>
      <c r="BV15" s="1384"/>
    </row>
    <row r="16" spans="1:74" ht="45.75" thickBot="1">
      <c r="B16" s="1425" t="s">
        <v>576</v>
      </c>
      <c r="C16" s="1426" t="s">
        <v>556</v>
      </c>
      <c r="D16" s="1427" t="s">
        <v>577</v>
      </c>
      <c r="E16" s="1419"/>
      <c r="F16" s="1410"/>
      <c r="G16" s="1410">
        <v>0.66988922139794604</v>
      </c>
      <c r="H16" s="1410">
        <v>0.69155215701516148</v>
      </c>
      <c r="I16" s="1410">
        <v>0.70748804524102427</v>
      </c>
      <c r="J16" s="1410">
        <v>0.72307857523371788</v>
      </c>
      <c r="K16" s="1410">
        <v>0.73226926229582356</v>
      </c>
      <c r="L16" s="1411">
        <v>0.73273598343528878</v>
      </c>
      <c r="M16" s="1384"/>
      <c r="N16" s="1384"/>
      <c r="O16" s="1428"/>
      <c r="P16" s="1428"/>
      <c r="Q16" s="1428"/>
      <c r="R16" s="1428"/>
      <c r="S16" s="1428"/>
      <c r="T16" s="1428"/>
      <c r="U16" s="1384"/>
      <c r="V16" s="1384"/>
      <c r="W16" s="1384"/>
      <c r="X16" s="1384"/>
      <c r="Y16" s="1384"/>
      <c r="Z16" s="1384"/>
      <c r="AA16" s="1384"/>
      <c r="AB16" s="1384"/>
      <c r="AC16" s="1384"/>
      <c r="AD16" s="1384"/>
      <c r="AE16" s="1384"/>
      <c r="AF16" s="1384"/>
      <c r="AG16" s="1384"/>
      <c r="AH16" s="1384"/>
      <c r="AI16" s="1384"/>
      <c r="AJ16" s="1384"/>
      <c r="AK16" s="1384"/>
      <c r="AL16" s="1384"/>
      <c r="AM16" s="1384"/>
      <c r="AN16" s="1384"/>
      <c r="AO16" s="1384"/>
      <c r="AP16" s="1384"/>
      <c r="AQ16" s="1384"/>
      <c r="AR16" s="1384"/>
      <c r="AS16" s="1384"/>
      <c r="AT16" s="1384"/>
      <c r="AU16" s="1384"/>
      <c r="AV16" s="1384"/>
      <c r="AW16" s="1384"/>
      <c r="AX16" s="1384"/>
      <c r="AY16" s="1384"/>
      <c r="AZ16" s="1384"/>
      <c r="BA16" s="1384"/>
      <c r="BB16" s="1384"/>
      <c r="BC16" s="1384"/>
      <c r="BD16" s="1384"/>
      <c r="BE16" s="1384"/>
      <c r="BF16" s="1384"/>
      <c r="BG16" s="1384"/>
      <c r="BH16" s="1384"/>
      <c r="BI16" s="1384"/>
      <c r="BJ16" s="1384"/>
      <c r="BK16" s="1384"/>
      <c r="BL16" s="1384"/>
      <c r="BM16" s="1384"/>
      <c r="BN16" s="1384"/>
      <c r="BO16" s="1384"/>
      <c r="BP16" s="1384"/>
      <c r="BQ16" s="1384"/>
      <c r="BR16" s="1384"/>
      <c r="BS16" s="1384"/>
      <c r="BT16" s="1384"/>
      <c r="BU16" s="1384"/>
      <c r="BV16" s="1384"/>
    </row>
    <row r="17" spans="2:74" ht="15.75" thickBot="1">
      <c r="B17" s="1860"/>
      <c r="C17" s="1861"/>
      <c r="D17" s="1862"/>
      <c r="E17" s="1388" t="s">
        <v>578</v>
      </c>
      <c r="F17" s="1389" t="s">
        <v>579</v>
      </c>
      <c r="G17" s="1389" t="s">
        <v>580</v>
      </c>
      <c r="H17" s="1389" t="s">
        <v>581</v>
      </c>
      <c r="I17" s="1389" t="s">
        <v>582</v>
      </c>
      <c r="J17" s="1389" t="s">
        <v>571</v>
      </c>
      <c r="K17" s="1389" t="s">
        <v>572</v>
      </c>
      <c r="L17" s="1390" t="s">
        <v>573</v>
      </c>
      <c r="M17" s="1384"/>
      <c r="N17" s="1384"/>
      <c r="O17" s="1384"/>
      <c r="P17" s="1384"/>
      <c r="Q17" s="1384"/>
      <c r="R17" s="1384"/>
      <c r="S17" s="1384"/>
      <c r="T17" s="1384"/>
      <c r="U17" s="1384"/>
      <c r="V17" s="1384"/>
      <c r="W17" s="1384"/>
      <c r="X17" s="1384"/>
      <c r="Y17" s="1384"/>
      <c r="Z17" s="1384"/>
      <c r="AA17" s="1384"/>
      <c r="AB17" s="1384"/>
      <c r="AC17" s="1384"/>
      <c r="AD17" s="1384"/>
      <c r="AE17" s="1384"/>
      <c r="AF17" s="1384"/>
      <c r="AG17" s="1384"/>
      <c r="AH17" s="1384"/>
      <c r="AI17" s="1384"/>
      <c r="AJ17" s="1384"/>
      <c r="AK17" s="1384"/>
      <c r="AL17" s="1384"/>
      <c r="AM17" s="1384"/>
      <c r="AN17" s="1384"/>
      <c r="AO17" s="1384"/>
      <c r="AP17" s="1384"/>
      <c r="AQ17" s="1384"/>
      <c r="AR17" s="1384"/>
      <c r="AS17" s="1384"/>
      <c r="AT17" s="1384"/>
      <c r="AU17" s="1384"/>
      <c r="AV17" s="1384"/>
      <c r="AW17" s="1384"/>
      <c r="AX17" s="1384"/>
      <c r="AY17" s="1384"/>
      <c r="AZ17" s="1384"/>
      <c r="BA17" s="1384"/>
      <c r="BB17" s="1384"/>
      <c r="BC17" s="1384"/>
      <c r="BD17" s="1384"/>
      <c r="BE17" s="1384"/>
      <c r="BF17" s="1384"/>
      <c r="BG17" s="1384"/>
      <c r="BH17" s="1384"/>
      <c r="BI17" s="1384"/>
      <c r="BJ17" s="1384"/>
      <c r="BK17" s="1384"/>
      <c r="BL17" s="1384"/>
      <c r="BM17" s="1384"/>
      <c r="BN17" s="1384"/>
      <c r="BO17" s="1384"/>
      <c r="BP17" s="1384"/>
      <c r="BQ17" s="1384"/>
      <c r="BR17" s="1384"/>
      <c r="BS17" s="1384"/>
      <c r="BT17" s="1384"/>
      <c r="BU17" s="1384"/>
      <c r="BV17" s="1384"/>
    </row>
    <row r="18" spans="2:74" ht="45.75" thickBot="1">
      <c r="B18" s="1425" t="s">
        <v>583</v>
      </c>
      <c r="C18" s="1426" t="s">
        <v>556</v>
      </c>
      <c r="D18" s="1427" t="s">
        <v>584</v>
      </c>
      <c r="E18" s="1419"/>
      <c r="F18" s="1410"/>
      <c r="G18" s="1410">
        <v>0.49024941127732841</v>
      </c>
      <c r="H18" s="1410">
        <v>0.5420285815407716</v>
      </c>
      <c r="I18" s="1410">
        <v>0.59130989438485337</v>
      </c>
      <c r="J18" s="1410">
        <v>0.63950104819657672</v>
      </c>
      <c r="K18" s="1410">
        <v>0.69048453983405189</v>
      </c>
      <c r="L18" s="1411"/>
      <c r="M18" s="1384"/>
      <c r="N18" s="1384"/>
      <c r="O18" s="1384"/>
      <c r="P18" s="1384"/>
      <c r="Q18" s="1384"/>
      <c r="R18" s="1384"/>
      <c r="S18" s="1384"/>
      <c r="T18" s="1384"/>
      <c r="U18" s="1384"/>
      <c r="V18" s="1384"/>
      <c r="W18" s="1384"/>
      <c r="X18" s="1384"/>
      <c r="Y18" s="1384"/>
      <c r="Z18" s="1384"/>
      <c r="AA18" s="1384"/>
      <c r="AB18" s="1384"/>
      <c r="AC18" s="1384"/>
      <c r="AD18" s="1384"/>
      <c r="AE18" s="1384"/>
      <c r="AF18" s="1384"/>
      <c r="AG18" s="1384"/>
      <c r="AH18" s="1384"/>
      <c r="AI18" s="1384"/>
      <c r="AJ18" s="1384"/>
      <c r="AK18" s="1384"/>
      <c r="AL18" s="1384"/>
      <c r="AM18" s="1384"/>
      <c r="AN18" s="1384"/>
      <c r="AO18" s="1384"/>
      <c r="AP18" s="1384"/>
      <c r="AQ18" s="1384"/>
      <c r="AR18" s="1384"/>
      <c r="AS18" s="1384"/>
      <c r="AT18" s="1384"/>
      <c r="AU18" s="1384"/>
      <c r="AV18" s="1384"/>
      <c r="AW18" s="1384"/>
      <c r="AX18" s="1384"/>
      <c r="AY18" s="1384"/>
      <c r="AZ18" s="1384"/>
      <c r="BA18" s="1384"/>
      <c r="BB18" s="1384"/>
      <c r="BC18" s="1384"/>
      <c r="BD18" s="1384"/>
      <c r="BE18" s="1384"/>
      <c r="BF18" s="1384"/>
      <c r="BG18" s="1384"/>
      <c r="BH18" s="1384"/>
      <c r="BI18" s="1384"/>
      <c r="BJ18" s="1384"/>
      <c r="BK18" s="1384"/>
      <c r="BL18" s="1384"/>
      <c r="BM18" s="1384"/>
      <c r="BN18" s="1384"/>
      <c r="BO18" s="1384"/>
      <c r="BP18" s="1384"/>
      <c r="BQ18" s="1384"/>
      <c r="BR18" s="1384"/>
      <c r="BS18" s="1384"/>
      <c r="BT18" s="1384"/>
      <c r="BU18" s="1384"/>
      <c r="BV18" s="1384"/>
    </row>
    <row r="19" spans="2:74">
      <c r="B19" s="1429"/>
      <c r="C19" s="1429"/>
      <c r="D19" s="1430"/>
      <c r="E19" s="1430"/>
      <c r="F19" s="1431"/>
      <c r="G19" s="1431"/>
      <c r="H19" s="1431"/>
      <c r="I19" s="1431"/>
      <c r="J19" s="1431"/>
      <c r="K19" s="1431"/>
      <c r="L19" s="1431"/>
      <c r="M19" s="1384"/>
      <c r="N19" s="1384"/>
      <c r="O19" s="1384"/>
      <c r="P19" s="1384"/>
      <c r="Q19" s="1384"/>
      <c r="R19" s="1384"/>
      <c r="S19" s="1384"/>
      <c r="T19" s="1384"/>
      <c r="U19" s="1384"/>
      <c r="V19" s="1384"/>
      <c r="W19" s="1384"/>
      <c r="X19" s="1384"/>
      <c r="Y19" s="1384"/>
      <c r="Z19" s="1384"/>
      <c r="AA19" s="1384"/>
      <c r="AB19" s="1384"/>
      <c r="AC19" s="1384"/>
      <c r="AD19" s="1384"/>
      <c r="AE19" s="1384"/>
      <c r="AF19" s="1384"/>
      <c r="AG19" s="1384"/>
      <c r="AH19" s="1384"/>
      <c r="AI19" s="1384"/>
      <c r="AJ19" s="1384"/>
      <c r="AK19" s="1384"/>
      <c r="AL19" s="1384"/>
      <c r="AM19" s="1384"/>
      <c r="AN19" s="1384"/>
      <c r="AO19" s="1384"/>
      <c r="AP19" s="1384"/>
      <c r="AQ19" s="1384"/>
      <c r="AR19" s="1384"/>
      <c r="AS19" s="1384"/>
      <c r="AT19" s="1384"/>
      <c r="AU19" s="1384"/>
      <c r="AV19" s="1384"/>
      <c r="AW19" s="1384"/>
      <c r="AX19" s="1384"/>
      <c r="AY19" s="1384"/>
      <c r="AZ19" s="1384"/>
      <c r="BA19" s="1384"/>
      <c r="BB19" s="1384"/>
      <c r="BC19" s="1384"/>
      <c r="BD19" s="1384"/>
      <c r="BE19" s="1384"/>
      <c r="BF19" s="1384"/>
      <c r="BG19" s="1384"/>
      <c r="BH19" s="1384"/>
      <c r="BI19" s="1384"/>
      <c r="BJ19" s="1384"/>
      <c r="BK19" s="1384"/>
      <c r="BL19" s="1384"/>
      <c r="BM19" s="1384"/>
      <c r="BN19" s="1384"/>
      <c r="BO19" s="1384"/>
      <c r="BP19" s="1384"/>
      <c r="BQ19" s="1384"/>
      <c r="BR19" s="1384"/>
      <c r="BS19" s="1384"/>
      <c r="BT19" s="1384"/>
      <c r="BU19" s="1384"/>
      <c r="BV19" s="1384"/>
    </row>
    <row r="20" spans="2:74">
      <c r="Q20" s="1384"/>
      <c r="R20" s="1384"/>
      <c r="S20" s="1384"/>
      <c r="T20" s="1384"/>
      <c r="U20" s="1384"/>
      <c r="V20" s="1384"/>
      <c r="W20" s="1384"/>
      <c r="X20" s="1384"/>
      <c r="Y20" s="1384"/>
      <c r="Z20" s="1384"/>
      <c r="AA20" s="1384"/>
      <c r="AB20" s="1384"/>
      <c r="AC20" s="1384"/>
      <c r="AD20" s="1384"/>
      <c r="AE20" s="1384"/>
      <c r="AF20" s="1384"/>
      <c r="AG20" s="1384"/>
      <c r="AH20" s="1384"/>
      <c r="AI20" s="1384"/>
      <c r="AJ20" s="1384"/>
      <c r="AK20" s="1384"/>
      <c r="AL20" s="1384"/>
      <c r="AM20" s="1384"/>
      <c r="AN20" s="1384"/>
      <c r="AO20" s="1384"/>
      <c r="AP20" s="1384"/>
      <c r="AQ20" s="1384"/>
      <c r="AR20" s="1384"/>
      <c r="AS20" s="1384"/>
      <c r="AT20" s="1384"/>
      <c r="AU20" s="1384"/>
      <c r="AV20" s="1384"/>
      <c r="AW20" s="1384"/>
      <c r="AX20" s="1384"/>
      <c r="AY20" s="1384"/>
      <c r="AZ20" s="1384"/>
      <c r="BA20" s="1384"/>
      <c r="BB20" s="1384"/>
      <c r="BC20" s="1384"/>
      <c r="BD20" s="1384"/>
      <c r="BE20" s="1384"/>
      <c r="BF20" s="1384"/>
      <c r="BG20" s="1384"/>
      <c r="BH20" s="1384"/>
      <c r="BI20" s="1384"/>
      <c r="BJ20" s="1384"/>
      <c r="BK20" s="1384"/>
      <c r="BL20" s="1384"/>
      <c r="BM20" s="1384"/>
      <c r="BN20" s="1384"/>
      <c r="BO20" s="1384"/>
      <c r="BP20" s="1384"/>
      <c r="BQ20" s="1384"/>
      <c r="BR20" s="1384"/>
      <c r="BS20" s="1384"/>
      <c r="BT20" s="1384"/>
      <c r="BU20" s="1384"/>
      <c r="BV20" s="1384"/>
    </row>
    <row r="21" spans="2:74">
      <c r="B21" s="1432"/>
      <c r="C21" s="1432"/>
      <c r="Q21" s="1384"/>
      <c r="R21" s="1384"/>
      <c r="S21" s="1384"/>
      <c r="T21" s="1384"/>
      <c r="U21" s="1384"/>
      <c r="V21" s="1384"/>
      <c r="W21" s="1384"/>
      <c r="X21" s="1384"/>
      <c r="Y21" s="1384"/>
      <c r="Z21" s="1384"/>
      <c r="AA21" s="1384"/>
      <c r="AB21" s="1384"/>
      <c r="AC21" s="1384"/>
      <c r="AD21" s="1384"/>
      <c r="AE21" s="1384"/>
      <c r="AF21" s="1384"/>
      <c r="AG21" s="1384"/>
      <c r="AH21" s="1384"/>
      <c r="AI21" s="1384"/>
      <c r="AJ21" s="1384"/>
      <c r="AK21" s="1384"/>
      <c r="AL21" s="1384"/>
      <c r="AM21" s="1384"/>
      <c r="AN21" s="1384"/>
      <c r="AO21" s="1384"/>
      <c r="AP21" s="1384"/>
      <c r="AQ21" s="1384"/>
      <c r="AR21" s="1384"/>
      <c r="AS21" s="1384"/>
      <c r="AT21" s="1384"/>
      <c r="AU21" s="1384"/>
      <c r="AV21" s="1384"/>
      <c r="AW21" s="1384"/>
      <c r="AX21" s="1384"/>
      <c r="AY21" s="1384"/>
      <c r="AZ21" s="1384"/>
      <c r="BA21" s="1384"/>
      <c r="BB21" s="1384"/>
      <c r="BC21" s="1384"/>
      <c r="BD21" s="1384"/>
      <c r="BE21" s="1384"/>
      <c r="BF21" s="1384"/>
      <c r="BG21" s="1384"/>
      <c r="BH21" s="1384"/>
      <c r="BI21" s="1384"/>
      <c r="BJ21" s="1384"/>
      <c r="BK21" s="1384"/>
      <c r="BL21" s="1384"/>
      <c r="BM21" s="1384"/>
      <c r="BN21" s="1384"/>
      <c r="BO21" s="1384"/>
      <c r="BP21" s="1384"/>
      <c r="BQ21" s="1384"/>
      <c r="BR21" s="1384"/>
      <c r="BS21" s="1384"/>
      <c r="BT21" s="1384"/>
      <c r="BU21" s="1384"/>
      <c r="BV21" s="1384"/>
    </row>
    <row r="22" spans="2:74">
      <c r="B22" s="1433"/>
      <c r="C22" s="1433"/>
      <c r="D22" s="1384"/>
      <c r="E22" s="1384"/>
      <c r="F22" s="1384"/>
      <c r="G22" s="1384"/>
      <c r="H22" s="1384"/>
      <c r="I22" s="1384"/>
      <c r="J22" s="1384"/>
      <c r="K22" s="1384"/>
      <c r="L22" s="1384"/>
      <c r="M22" s="1384"/>
      <c r="N22" s="1384"/>
      <c r="O22" s="1384"/>
      <c r="P22" s="1384"/>
      <c r="Q22" s="1384"/>
      <c r="R22" s="1384"/>
      <c r="S22" s="1384"/>
      <c r="T22" s="1384"/>
      <c r="U22" s="1384"/>
      <c r="V22" s="1384"/>
      <c r="W22" s="1384"/>
      <c r="X22" s="1384"/>
      <c r="Y22" s="1384"/>
      <c r="Z22" s="1384"/>
      <c r="AA22" s="1384"/>
      <c r="AB22" s="1384"/>
      <c r="AC22" s="1384"/>
      <c r="AD22" s="1384"/>
      <c r="AE22" s="1384"/>
      <c r="AF22" s="1384"/>
      <c r="AG22" s="1384"/>
      <c r="AH22" s="1384"/>
      <c r="AI22" s="1384"/>
      <c r="AJ22" s="1384"/>
      <c r="AK22" s="1384"/>
      <c r="AL22" s="1384"/>
      <c r="AM22" s="1384"/>
      <c r="AN22" s="1384"/>
      <c r="AO22" s="1384"/>
      <c r="AP22" s="1384"/>
      <c r="AQ22" s="1384"/>
      <c r="AR22" s="1384"/>
      <c r="AS22" s="1384"/>
      <c r="AT22" s="1384"/>
      <c r="AU22" s="1384"/>
      <c r="AV22" s="1384"/>
      <c r="AW22" s="1384"/>
      <c r="AX22" s="1384"/>
      <c r="AY22" s="1384"/>
      <c r="AZ22" s="1384"/>
      <c r="BA22" s="1384"/>
      <c r="BB22" s="1384"/>
      <c r="BC22" s="1384"/>
      <c r="BD22" s="1384"/>
      <c r="BE22" s="1384"/>
      <c r="BF22" s="1384"/>
      <c r="BG22" s="1384"/>
      <c r="BH22" s="1384"/>
      <c r="BI22" s="1384"/>
      <c r="BJ22" s="1384"/>
      <c r="BK22" s="1384"/>
      <c r="BL22" s="1384"/>
      <c r="BM22" s="1384"/>
      <c r="BN22" s="1384"/>
      <c r="BO22" s="1384"/>
      <c r="BP22" s="1384"/>
      <c r="BQ22" s="1384"/>
      <c r="BR22" s="1384"/>
      <c r="BS22" s="1384"/>
      <c r="BT22" s="1384"/>
      <c r="BU22" s="1384"/>
      <c r="BV22" s="1384"/>
    </row>
    <row r="23" spans="2:74">
      <c r="B23" s="1433"/>
      <c r="C23" s="1433"/>
      <c r="D23" s="1384"/>
      <c r="E23" s="1384"/>
      <c r="F23" s="1384"/>
      <c r="G23" s="1384"/>
      <c r="H23" s="1384"/>
      <c r="I23" s="1384"/>
      <c r="J23" s="1384"/>
      <c r="K23" s="1384"/>
      <c r="L23" s="1384"/>
      <c r="M23" s="1384"/>
      <c r="N23" s="1384"/>
      <c r="O23" s="1384"/>
      <c r="P23" s="1384"/>
      <c r="Q23" s="1384"/>
      <c r="R23" s="1384"/>
      <c r="S23" s="1384"/>
      <c r="T23" s="1384"/>
      <c r="U23" s="1384"/>
      <c r="V23" s="1384"/>
      <c r="W23" s="1384"/>
      <c r="X23" s="1384"/>
      <c r="Y23" s="1384"/>
      <c r="Z23" s="1384"/>
      <c r="AA23" s="1384"/>
      <c r="AB23" s="1384"/>
      <c r="AC23" s="1384"/>
      <c r="AD23" s="1384"/>
      <c r="AE23" s="1384"/>
      <c r="AF23" s="1384"/>
      <c r="AG23" s="1384"/>
      <c r="AH23" s="1384"/>
      <c r="AI23" s="1384"/>
      <c r="AJ23" s="1384"/>
      <c r="AK23" s="1384"/>
      <c r="AL23" s="1384"/>
      <c r="AM23" s="1384"/>
      <c r="AN23" s="1384"/>
      <c r="AO23" s="1384"/>
      <c r="AP23" s="1384"/>
      <c r="AQ23" s="1384"/>
      <c r="AR23" s="1384"/>
      <c r="AS23" s="1384"/>
      <c r="AT23" s="1384"/>
      <c r="AU23" s="1384"/>
      <c r="AV23" s="1384"/>
      <c r="AW23" s="1384"/>
      <c r="AX23" s="1384"/>
      <c r="AY23" s="1384"/>
      <c r="AZ23" s="1384"/>
      <c r="BA23" s="1384"/>
      <c r="BB23" s="1384"/>
      <c r="BC23" s="1384"/>
      <c r="BD23" s="1384"/>
      <c r="BE23" s="1384"/>
      <c r="BF23" s="1384"/>
      <c r="BG23" s="1384"/>
      <c r="BH23" s="1384"/>
      <c r="BI23" s="1384"/>
      <c r="BJ23" s="1384"/>
      <c r="BK23" s="1384"/>
      <c r="BL23" s="1384"/>
      <c r="BM23" s="1384"/>
      <c r="BN23" s="1384"/>
      <c r="BO23" s="1384"/>
      <c r="BP23" s="1384"/>
      <c r="BQ23" s="1384"/>
      <c r="BR23" s="1384"/>
      <c r="BS23" s="1384"/>
      <c r="BT23" s="1384"/>
      <c r="BU23" s="1384"/>
      <c r="BV23" s="1384"/>
    </row>
    <row r="24" spans="2:74">
      <c r="Q24" s="1384"/>
      <c r="R24" s="1384"/>
      <c r="S24" s="1384"/>
      <c r="T24" s="1384"/>
      <c r="U24" s="1384"/>
      <c r="V24" s="1384"/>
      <c r="W24" s="1384"/>
    </row>
    <row r="25" spans="2:74">
      <c r="Q25" s="1384"/>
      <c r="R25" s="1384"/>
      <c r="S25" s="1384"/>
      <c r="T25" s="1384"/>
      <c r="U25" s="1384"/>
      <c r="V25" s="1384"/>
      <c r="W25" s="1384"/>
    </row>
    <row r="26" spans="2:74">
      <c r="Q26" s="1384"/>
      <c r="R26" s="1384"/>
      <c r="S26" s="1384"/>
      <c r="T26" s="1384"/>
      <c r="U26" s="1384"/>
      <c r="V26" s="1384"/>
      <c r="W26" s="1384"/>
    </row>
    <row r="27" spans="2:74">
      <c r="Q27" s="1384"/>
      <c r="R27" s="1384"/>
      <c r="S27" s="1384"/>
      <c r="T27" s="1384"/>
      <c r="U27" s="1384"/>
      <c r="V27" s="1384"/>
      <c r="W27" s="1384"/>
    </row>
    <row r="28" spans="2:74" ht="15.75">
      <c r="B28" s="1434" t="s">
        <v>152</v>
      </c>
      <c r="C28" s="1434"/>
      <c r="Q28" s="1384"/>
      <c r="R28" s="1384"/>
      <c r="S28" s="1384"/>
      <c r="T28" s="1384"/>
      <c r="U28" s="1384"/>
      <c r="V28" s="1384"/>
      <c r="W28" s="1384"/>
    </row>
    <row r="29" spans="2:74" ht="15.75" thickBot="1">
      <c r="Q29" s="1384"/>
      <c r="R29" s="1384"/>
      <c r="S29" s="1384"/>
      <c r="T29" s="1384"/>
      <c r="U29" s="1384"/>
      <c r="V29" s="1384"/>
      <c r="W29" s="1384"/>
    </row>
    <row r="30" spans="2:74" ht="15.75" thickBot="1">
      <c r="B30" s="1386" t="s">
        <v>540</v>
      </c>
      <c r="C30" s="1863" t="s">
        <v>585</v>
      </c>
      <c r="D30" s="1864"/>
      <c r="E30" s="1435" t="s">
        <v>543</v>
      </c>
      <c r="F30" s="1436" t="s">
        <v>544</v>
      </c>
      <c r="G30" s="1436" t="s">
        <v>545</v>
      </c>
      <c r="H30" s="1389" t="s">
        <v>546</v>
      </c>
      <c r="I30" s="1389" t="s">
        <v>547</v>
      </c>
      <c r="J30" s="1389" t="s">
        <v>548</v>
      </c>
      <c r="K30" s="1437" t="s">
        <v>549</v>
      </c>
      <c r="L30" s="1390" t="s">
        <v>550</v>
      </c>
      <c r="Q30" s="1384"/>
      <c r="R30" s="1384"/>
      <c r="S30" s="1384"/>
      <c r="T30" s="1384"/>
      <c r="U30" s="1384"/>
      <c r="V30" s="1384"/>
      <c r="W30" s="1384"/>
    </row>
    <row r="31" spans="2:74">
      <c r="B31" s="1838" t="s">
        <v>552</v>
      </c>
      <c r="C31" s="1840" t="s">
        <v>153</v>
      </c>
      <c r="D31" s="1841"/>
      <c r="E31" s="1438"/>
      <c r="F31" s="1439">
        <v>0.20697507670783441</v>
      </c>
      <c r="G31" s="1439">
        <v>0.21099539681301935</v>
      </c>
      <c r="H31" s="1439">
        <v>0.21819890152031993</v>
      </c>
      <c r="I31" s="1439">
        <v>0.22848279097795626</v>
      </c>
      <c r="J31" s="1439">
        <v>0.23879398542007502</v>
      </c>
      <c r="K31" s="1440">
        <v>0.24859646145648406</v>
      </c>
      <c r="L31" s="1441">
        <v>0.25828339218187679</v>
      </c>
      <c r="Q31" s="1384"/>
      <c r="R31" s="1384"/>
      <c r="S31" s="1384"/>
      <c r="T31" s="1384"/>
      <c r="U31" s="1384"/>
      <c r="V31" s="1384"/>
      <c r="W31" s="1384"/>
    </row>
    <row r="32" spans="2:74">
      <c r="B32" s="1865"/>
      <c r="C32" s="1844" t="s">
        <v>162</v>
      </c>
      <c r="D32" s="1845"/>
      <c r="E32" s="1442"/>
      <c r="F32" s="1443">
        <v>8.3731290196594185E-2</v>
      </c>
      <c r="G32" s="1443">
        <v>8.5224239752337658E-2</v>
      </c>
      <c r="H32" s="1443">
        <v>8.5276642480005355E-2</v>
      </c>
      <c r="I32" s="1443">
        <v>8.6257304018338476E-2</v>
      </c>
      <c r="J32" s="1443">
        <v>8.7313556337231576E-2</v>
      </c>
      <c r="K32" s="1444">
        <v>8.8454564849299575E-2</v>
      </c>
      <c r="L32" s="1445">
        <v>8.9562824980437675E-2</v>
      </c>
      <c r="Q32" s="1384"/>
      <c r="R32" s="1384"/>
      <c r="S32" s="1384"/>
      <c r="T32" s="1384"/>
      <c r="U32" s="1384"/>
      <c r="V32" s="1384"/>
      <c r="W32" s="1384"/>
    </row>
    <row r="33" spans="2:23" ht="15.75" thickBot="1">
      <c r="B33" s="1856"/>
      <c r="C33" s="1842" t="s">
        <v>586</v>
      </c>
      <c r="D33" s="1843"/>
      <c r="E33" s="1446"/>
      <c r="F33" s="1447">
        <v>0.24086933619513473</v>
      </c>
      <c r="G33" s="1447">
        <v>0.2469426665766738</v>
      </c>
      <c r="H33" s="1447">
        <v>0.24907407506795184</v>
      </c>
      <c r="I33" s="1447">
        <v>0.25382254637522528</v>
      </c>
      <c r="J33" s="1447">
        <v>0.2587898982895922</v>
      </c>
      <c r="K33" s="1448">
        <v>0.26398109215603238</v>
      </c>
      <c r="L33" s="1449">
        <v>0.26902774704883314</v>
      </c>
      <c r="Q33" s="1384"/>
      <c r="R33" s="1384"/>
      <c r="S33" s="1384"/>
      <c r="T33" s="1384"/>
      <c r="U33" s="1384"/>
      <c r="V33" s="1384"/>
      <c r="W33" s="1384"/>
    </row>
    <row r="34" spans="2:23">
      <c r="B34" s="1849" t="s">
        <v>555</v>
      </c>
      <c r="C34" s="1851" t="s">
        <v>153</v>
      </c>
      <c r="D34" s="1852"/>
      <c r="E34" s="1450">
        <v>0.53175191477403916</v>
      </c>
      <c r="F34" s="1451"/>
      <c r="G34" s="1451">
        <v>0.54157720348273164</v>
      </c>
      <c r="H34" s="1451">
        <v>0.55787768488622635</v>
      </c>
      <c r="I34" s="1451">
        <v>0.58467250333044685</v>
      </c>
      <c r="J34" s="1451">
        <v>0.6112538668217129</v>
      </c>
      <c r="K34" s="1452">
        <v>0.63689130156208518</v>
      </c>
      <c r="L34" s="1453">
        <v>0.66232589751251814</v>
      </c>
      <c r="Q34" s="1384"/>
      <c r="R34" s="1384"/>
      <c r="S34" s="1384"/>
      <c r="T34" s="1384"/>
      <c r="U34" s="1384"/>
      <c r="V34" s="1384"/>
      <c r="W34" s="1384"/>
    </row>
    <row r="35" spans="2:23" ht="15.75" thickBot="1">
      <c r="B35" s="1855"/>
      <c r="C35" s="1853" t="s">
        <v>162</v>
      </c>
      <c r="D35" s="1854"/>
      <c r="E35" s="1454">
        <v>0.21170120310087825</v>
      </c>
      <c r="F35" s="1455"/>
      <c r="G35" s="1455">
        <v>0.21729885188565748</v>
      </c>
      <c r="H35" s="1455">
        <v>0.21639380151531601</v>
      </c>
      <c r="I35" s="1455">
        <v>0.21888511300353614</v>
      </c>
      <c r="J35" s="1455">
        <v>0.22159305959444373</v>
      </c>
      <c r="K35" s="1456">
        <v>0.2245164982411221</v>
      </c>
      <c r="L35" s="1457">
        <v>0.22735067128302378</v>
      </c>
      <c r="Q35" s="1384"/>
      <c r="R35" s="1384"/>
      <c r="S35" s="1384"/>
      <c r="T35" s="1384"/>
      <c r="U35" s="1384"/>
      <c r="V35" s="1384"/>
      <c r="W35" s="1384"/>
    </row>
    <row r="36" spans="2:23">
      <c r="B36" s="1838" t="s">
        <v>558</v>
      </c>
      <c r="C36" s="1840" t="s">
        <v>153</v>
      </c>
      <c r="D36" s="1841"/>
      <c r="E36" s="1458"/>
      <c r="F36" s="1459"/>
      <c r="G36" s="1459">
        <v>0.52020402741136196</v>
      </c>
      <c r="H36" s="1459">
        <v>0.51616384236431967</v>
      </c>
      <c r="I36" s="1459">
        <v>0.51101952133859696</v>
      </c>
      <c r="J36" s="1459">
        <v>0.50609162161304788</v>
      </c>
      <c r="K36" s="1459">
        <v>0.4999838014035824</v>
      </c>
      <c r="L36" s="1460">
        <v>0.49420945247331138</v>
      </c>
      <c r="Q36" s="1384"/>
      <c r="R36" s="1384"/>
      <c r="S36" s="1384"/>
      <c r="T36" s="1384"/>
      <c r="U36" s="1384"/>
      <c r="V36" s="1384"/>
      <c r="W36" s="1384"/>
    </row>
    <row r="37" spans="2:23" s="1385" customFormat="1" ht="15.75" thickBot="1">
      <c r="B37" s="1856"/>
      <c r="C37" s="1842" t="s">
        <v>162</v>
      </c>
      <c r="D37" s="1843"/>
      <c r="E37" s="1461"/>
      <c r="F37" s="1462"/>
      <c r="G37" s="1462">
        <v>0.21228838174269377</v>
      </c>
      <c r="H37" s="1462">
        <v>0.21502197280012322</v>
      </c>
      <c r="I37" s="1462">
        <v>0.21201476623513138</v>
      </c>
      <c r="J37" s="1462">
        <v>0.20933397560512923</v>
      </c>
      <c r="K37" s="1462">
        <v>0.20696486548449555</v>
      </c>
      <c r="L37" s="1463">
        <v>0.22736101170127621</v>
      </c>
      <c r="Q37" s="1384"/>
      <c r="R37" s="1384"/>
      <c r="S37" s="1384"/>
      <c r="T37" s="1384"/>
      <c r="U37" s="1384"/>
      <c r="V37" s="1384"/>
      <c r="W37" s="1384"/>
    </row>
    <row r="38" spans="2:23" s="1385" customFormat="1">
      <c r="B38" s="1838" t="s">
        <v>559</v>
      </c>
      <c r="C38" s="1840" t="s">
        <v>153</v>
      </c>
      <c r="D38" s="1841"/>
      <c r="E38" s="1438"/>
      <c r="F38" s="1439"/>
      <c r="G38" s="1439">
        <v>0.54708286447568655</v>
      </c>
      <c r="H38" s="1439">
        <v>0.56242820554962614</v>
      </c>
      <c r="I38" s="1439">
        <v>0.58786226885897985</v>
      </c>
      <c r="J38" s="1439">
        <v>0.61368902183311691</v>
      </c>
      <c r="K38" s="1439">
        <v>0.63857208105587315</v>
      </c>
      <c r="L38" s="1441">
        <v>0.66319590380810711</v>
      </c>
      <c r="Q38" s="1384"/>
      <c r="R38" s="1384"/>
      <c r="S38" s="1384"/>
      <c r="T38" s="1384"/>
      <c r="U38" s="1384"/>
      <c r="V38" s="1384"/>
      <c r="W38" s="1384"/>
    </row>
    <row r="39" spans="2:23" s="1385" customFormat="1" ht="15.75" thickBot="1">
      <c r="B39" s="1839"/>
      <c r="C39" s="1842" t="s">
        <v>162</v>
      </c>
      <c r="D39" s="1843"/>
      <c r="E39" s="1446"/>
      <c r="F39" s="1464"/>
      <c r="G39" s="1464">
        <v>0.20596419116942929</v>
      </c>
      <c r="H39" s="1464">
        <v>0.20539968841730286</v>
      </c>
      <c r="I39" s="1464">
        <v>0.20804556433225246</v>
      </c>
      <c r="J39" s="1464">
        <v>0.2108897231340946</v>
      </c>
      <c r="K39" s="1464">
        <v>0.21393517583391045</v>
      </c>
      <c r="L39" s="1465">
        <v>0.21688883236492495</v>
      </c>
      <c r="Q39" s="1384"/>
      <c r="R39" s="1384"/>
      <c r="S39" s="1384"/>
      <c r="T39" s="1384"/>
      <c r="U39" s="1384"/>
      <c r="V39" s="1384"/>
      <c r="W39" s="1384"/>
    </row>
    <row r="40" spans="2:23" s="1385" customFormat="1">
      <c r="B40" s="1849" t="s">
        <v>561</v>
      </c>
      <c r="C40" s="1851" t="s">
        <v>587</v>
      </c>
      <c r="D40" s="1852"/>
      <c r="E40" s="1450"/>
      <c r="F40" s="1451"/>
      <c r="G40" s="1451">
        <v>0.63298614539082076</v>
      </c>
      <c r="H40" s="1451">
        <v>0.66825471408181458</v>
      </c>
      <c r="I40" s="1451">
        <v>0.69914022023793088</v>
      </c>
      <c r="J40" s="1451">
        <v>0.72721886820917214</v>
      </c>
      <c r="K40" s="1451">
        <v>0.75773083367401017</v>
      </c>
      <c r="L40" s="1453">
        <v>0.78983396831206054</v>
      </c>
      <c r="Q40" s="1384"/>
      <c r="R40" s="1384"/>
      <c r="S40" s="1384"/>
      <c r="T40" s="1384"/>
      <c r="U40" s="1384"/>
      <c r="V40" s="1384"/>
      <c r="W40" s="1384"/>
    </row>
    <row r="41" spans="2:23" s="1385" customFormat="1" ht="15.75" thickBot="1">
      <c r="B41" s="1850"/>
      <c r="C41" s="1853" t="s">
        <v>588</v>
      </c>
      <c r="D41" s="1854"/>
      <c r="E41" s="1466"/>
      <c r="F41" s="1455"/>
      <c r="G41" s="1455">
        <v>9.291102914364734E-3</v>
      </c>
      <c r="H41" s="1455">
        <v>1.000899349718028E-2</v>
      </c>
      <c r="I41" s="1455">
        <v>1.0713469520249302E-2</v>
      </c>
      <c r="J41" s="1455">
        <v>1.1359796484191007E-2</v>
      </c>
      <c r="K41" s="1455">
        <v>1.1987896253143383E-2</v>
      </c>
      <c r="L41" s="1457">
        <v>1.2613157727895999E-2</v>
      </c>
      <c r="Q41" s="1384"/>
      <c r="R41" s="1384"/>
      <c r="S41" s="1384"/>
      <c r="T41" s="1384"/>
      <c r="U41" s="1384"/>
      <c r="V41" s="1384"/>
      <c r="W41" s="1384"/>
    </row>
    <row r="42" spans="2:23" s="1385" customFormat="1">
      <c r="B42" s="1838" t="s">
        <v>563</v>
      </c>
      <c r="C42" s="1840" t="s">
        <v>587</v>
      </c>
      <c r="D42" s="1841"/>
      <c r="E42" s="1438"/>
      <c r="F42" s="1459"/>
      <c r="G42" s="1459">
        <v>0.65620461528002938</v>
      </c>
      <c r="H42" s="1459">
        <v>0.71014249844000121</v>
      </c>
      <c r="I42" s="1459">
        <v>0.74474827770895913</v>
      </c>
      <c r="J42" s="1459">
        <v>0.7769546631845804</v>
      </c>
      <c r="K42" s="1459">
        <v>0.81110240403307721</v>
      </c>
      <c r="L42" s="1460">
        <v>0.84601679596893553</v>
      </c>
      <c r="Q42" s="1384"/>
      <c r="R42" s="1384"/>
      <c r="S42" s="1384"/>
      <c r="T42" s="1384"/>
      <c r="U42" s="1384"/>
      <c r="V42" s="1384"/>
      <c r="W42" s="1384"/>
    </row>
    <row r="43" spans="2:23" s="1385" customFormat="1" ht="15.75" thickBot="1">
      <c r="B43" s="1839"/>
      <c r="C43" s="1842" t="s">
        <v>588</v>
      </c>
      <c r="D43" s="1843"/>
      <c r="E43" s="1446"/>
      <c r="F43" s="1462"/>
      <c r="G43" s="1462">
        <v>9.2434164448194651E-3</v>
      </c>
      <c r="H43" s="1462">
        <v>9.8782329692792409E-3</v>
      </c>
      <c r="I43" s="1462">
        <v>1.0490570021767219E-2</v>
      </c>
      <c r="J43" s="1462">
        <v>1.1036148496918275E-2</v>
      </c>
      <c r="K43" s="1462">
        <v>1.1557069357153381E-2</v>
      </c>
      <c r="L43" s="1463">
        <v>1.2069598592063949E-2</v>
      </c>
      <c r="Q43" s="1384"/>
      <c r="R43" s="1384"/>
      <c r="S43" s="1384"/>
      <c r="T43" s="1384"/>
      <c r="U43" s="1384"/>
      <c r="V43" s="1384"/>
      <c r="W43" s="1384"/>
    </row>
    <row r="44" spans="2:23" s="1385" customFormat="1">
      <c r="B44" s="1838" t="s">
        <v>565</v>
      </c>
      <c r="C44" s="1840" t="s">
        <v>587</v>
      </c>
      <c r="D44" s="1841"/>
      <c r="E44" s="1438"/>
      <c r="F44" s="1439"/>
      <c r="G44" s="1439">
        <v>0.44961663387107864</v>
      </c>
      <c r="H44" s="1439">
        <v>0.48657479656051594</v>
      </c>
      <c r="I44" s="1439">
        <v>0.5117499882924843</v>
      </c>
      <c r="J44" s="1439">
        <v>0.5344492962278935</v>
      </c>
      <c r="K44" s="1439">
        <v>0.5580849122366659</v>
      </c>
      <c r="L44" s="1441">
        <v>0.58223983380231137</v>
      </c>
      <c r="Q44" s="1384"/>
      <c r="R44" s="1384"/>
      <c r="S44" s="1384"/>
      <c r="T44" s="1384"/>
      <c r="U44" s="1384"/>
      <c r="V44" s="1384"/>
      <c r="W44" s="1384"/>
    </row>
    <row r="45" spans="2:23" s="1385" customFormat="1" ht="15.75" thickBot="1">
      <c r="B45" s="1839"/>
      <c r="C45" s="1844" t="s">
        <v>588</v>
      </c>
      <c r="D45" s="1845"/>
      <c r="E45" s="1446"/>
      <c r="F45" s="1464"/>
      <c r="G45" s="1464">
        <v>6.9962099526282981E-3</v>
      </c>
      <c r="H45" s="1464">
        <v>7.4983029368953262E-3</v>
      </c>
      <c r="I45" s="1464">
        <v>7.9849161971597502E-3</v>
      </c>
      <c r="J45" s="1464">
        <v>8.427926555774682E-3</v>
      </c>
      <c r="K45" s="1464">
        <v>8.8519105839472961E-3</v>
      </c>
      <c r="L45" s="1465">
        <v>9.2714563062080441E-3</v>
      </c>
      <c r="Q45" s="1384"/>
      <c r="R45" s="1384"/>
      <c r="S45" s="1384"/>
      <c r="T45" s="1384"/>
      <c r="U45" s="1384"/>
      <c r="V45" s="1384"/>
      <c r="W45" s="1384"/>
    </row>
    <row r="46" spans="2:23" s="1385" customFormat="1" ht="15" customHeight="1">
      <c r="B46" s="1846" t="s">
        <v>567</v>
      </c>
      <c r="C46" s="1840" t="s">
        <v>153</v>
      </c>
      <c r="D46" s="1841"/>
      <c r="E46" s="1438"/>
      <c r="F46" s="1439"/>
      <c r="G46" s="1439">
        <v>0.11124090288391683</v>
      </c>
      <c r="H46" s="1439">
        <v>0.11573210000335166</v>
      </c>
      <c r="I46" s="1439">
        <v>0.11996246497866628</v>
      </c>
      <c r="J46" s="1439">
        <v>0.12373375742973045</v>
      </c>
      <c r="K46" s="1439">
        <v>0.12742371945538664</v>
      </c>
      <c r="L46" s="1441">
        <v>0.13106877182695431</v>
      </c>
      <c r="Q46" s="1384"/>
      <c r="R46" s="1384"/>
      <c r="S46" s="1384"/>
      <c r="T46" s="1384"/>
      <c r="U46" s="1384"/>
      <c r="V46" s="1384"/>
      <c r="W46" s="1384"/>
    </row>
    <row r="47" spans="2:23">
      <c r="B47" s="1847"/>
      <c r="C47" s="1844" t="s">
        <v>162</v>
      </c>
      <c r="D47" s="1845"/>
      <c r="E47" s="1442"/>
      <c r="F47" s="1467"/>
      <c r="G47" s="1467">
        <v>6.2293976077203918E-2</v>
      </c>
      <c r="H47" s="1467">
        <v>6.176483608892816E-2</v>
      </c>
      <c r="I47" s="1467">
        <v>6.0876499566027892E-2</v>
      </c>
      <c r="J47" s="1467">
        <v>5.9952994204914012E-2</v>
      </c>
      <c r="K47" s="1467">
        <v>5.9146627142781107E-2</v>
      </c>
      <c r="L47" s="1468">
        <v>5.8405518338723136E-2</v>
      </c>
    </row>
    <row r="48" spans="2:23">
      <c r="B48" s="1847"/>
      <c r="C48" s="1844" t="s">
        <v>589</v>
      </c>
      <c r="D48" s="1845"/>
      <c r="E48" s="1442"/>
      <c r="F48" s="1467"/>
      <c r="G48" s="1467">
        <v>0.52074521022161424</v>
      </c>
      <c r="H48" s="1467">
        <v>0.54182750123308299</v>
      </c>
      <c r="I48" s="1467">
        <v>0.58412187003685023</v>
      </c>
      <c r="J48" s="1467">
        <v>0.62707408188716474</v>
      </c>
      <c r="K48" s="1467">
        <v>0.67451678422753081</v>
      </c>
      <c r="L48" s="1468">
        <v>0.72249520377180343</v>
      </c>
    </row>
    <row r="49" spans="2:12" ht="15.75" thickBot="1">
      <c r="B49" s="1848"/>
      <c r="C49" s="1842" t="s">
        <v>588</v>
      </c>
      <c r="D49" s="1843"/>
      <c r="E49" s="1446"/>
      <c r="F49" s="1464"/>
      <c r="G49" s="1464">
        <v>9.4181013555893114E-3</v>
      </c>
      <c r="H49" s="1464">
        <v>1.0078576981839275E-2</v>
      </c>
      <c r="I49" s="1464">
        <v>1.0708021749061439E-2</v>
      </c>
      <c r="J49" s="1464">
        <v>1.1274823267846526E-2</v>
      </c>
      <c r="K49" s="1464">
        <v>1.1818983721346073E-2</v>
      </c>
      <c r="L49" s="1465">
        <v>1.2364978474240973E-2</v>
      </c>
    </row>
    <row r="50" spans="2:12">
      <c r="B50" s="1838" t="s">
        <v>569</v>
      </c>
      <c r="C50" s="1840" t="s">
        <v>589</v>
      </c>
      <c r="D50" s="1841"/>
      <c r="E50" s="1438"/>
      <c r="F50" s="1439"/>
      <c r="G50" s="1439">
        <v>0.60339784086248682</v>
      </c>
      <c r="H50" s="1439">
        <v>0.63659815595487856</v>
      </c>
      <c r="I50" s="1439">
        <v>0.66556426997256835</v>
      </c>
      <c r="J50" s="1439">
        <v>0.69280252171222134</v>
      </c>
      <c r="K50" s="1439">
        <v>0.72216283705537698</v>
      </c>
      <c r="L50" s="1441">
        <v>0.75200519033314051</v>
      </c>
    </row>
    <row r="51" spans="2:12" ht="15.75" thickBot="1">
      <c r="B51" s="1839"/>
      <c r="C51" s="1842" t="s">
        <v>588</v>
      </c>
      <c r="D51" s="1843"/>
      <c r="E51" s="1446"/>
      <c r="F51" s="1464"/>
      <c r="G51" s="1464">
        <v>7.9275429949639074E-3</v>
      </c>
      <c r="H51" s="1464">
        <v>8.4470754903997799E-3</v>
      </c>
      <c r="I51" s="1464">
        <v>8.9561476214704682E-3</v>
      </c>
      <c r="J51" s="1464">
        <v>9.4293383042019681E-3</v>
      </c>
      <c r="K51" s="1464">
        <v>9.8981345089838493E-3</v>
      </c>
      <c r="L51" s="1465">
        <v>1.0376347193731691E-2</v>
      </c>
    </row>
    <row r="52" spans="2:12" ht="15.75" thickBot="1">
      <c r="B52" s="1429"/>
      <c r="C52" s="1430"/>
      <c r="D52" s="1430"/>
      <c r="E52" s="1431"/>
      <c r="F52" s="1431"/>
      <c r="G52" s="1431"/>
      <c r="H52" s="1431"/>
      <c r="I52" s="1431"/>
      <c r="J52" s="1431"/>
      <c r="K52" s="1431"/>
      <c r="L52" s="1431"/>
    </row>
    <row r="53" spans="2:12" ht="15.75" thickBot="1">
      <c r="E53" s="1435" t="s">
        <v>571</v>
      </c>
      <c r="F53" s="1436" t="s">
        <v>572</v>
      </c>
      <c r="G53" s="1436" t="s">
        <v>573</v>
      </c>
      <c r="H53" s="1389" t="s">
        <v>574</v>
      </c>
      <c r="I53" s="1389" t="s">
        <v>575</v>
      </c>
      <c r="J53" s="1389" t="s">
        <v>543</v>
      </c>
      <c r="K53" s="1437" t="s">
        <v>544</v>
      </c>
      <c r="L53" s="1390" t="s">
        <v>545</v>
      </c>
    </row>
    <row r="54" spans="2:12">
      <c r="B54" s="1838" t="s">
        <v>576</v>
      </c>
      <c r="C54" s="1840" t="s">
        <v>589</v>
      </c>
      <c r="D54" s="1841"/>
      <c r="E54" s="1438"/>
      <c r="F54" s="1439"/>
      <c r="G54" s="1439">
        <v>0.6617118382583187</v>
      </c>
      <c r="H54" s="1439">
        <v>0.68278971887081175</v>
      </c>
      <c r="I54" s="1439">
        <v>0.69813790637028128</v>
      </c>
      <c r="J54" s="1439">
        <v>0.71320558712451065</v>
      </c>
      <c r="K54" s="1439">
        <v>0.72190318663316122</v>
      </c>
      <c r="L54" s="1441">
        <v>0.72189285064799058</v>
      </c>
    </row>
    <row r="55" spans="2:12" ht="15.75" thickBot="1">
      <c r="B55" s="1839"/>
      <c r="C55" s="1842" t="s">
        <v>588</v>
      </c>
      <c r="D55" s="1843"/>
      <c r="E55" s="1446"/>
      <c r="F55" s="1464"/>
      <c r="G55" s="1464">
        <v>8.1773831396273547E-3</v>
      </c>
      <c r="H55" s="1464">
        <v>8.7624381443497396E-3</v>
      </c>
      <c r="I55" s="1464">
        <v>9.3501388707430289E-3</v>
      </c>
      <c r="J55" s="1464">
        <v>9.8729881092071668E-3</v>
      </c>
      <c r="K55" s="1464">
        <v>1.0366075662662306E-2</v>
      </c>
      <c r="L55" s="1465">
        <v>1.0843132787298173E-2</v>
      </c>
    </row>
    <row r="57" spans="2:12" ht="15.75" thickBot="1"/>
    <row r="58" spans="2:12" ht="15.75" thickBot="1">
      <c r="E58" s="1435" t="s">
        <v>578</v>
      </c>
      <c r="F58" s="1436" t="s">
        <v>579</v>
      </c>
      <c r="G58" s="1436" t="s">
        <v>580</v>
      </c>
      <c r="H58" s="1389" t="s">
        <v>581</v>
      </c>
      <c r="I58" s="1389" t="s">
        <v>582</v>
      </c>
      <c r="J58" s="1389" t="s">
        <v>571</v>
      </c>
      <c r="K58" s="1437" t="s">
        <v>572</v>
      </c>
      <c r="L58" s="1390" t="s">
        <v>573</v>
      </c>
    </row>
    <row r="59" spans="2:12">
      <c r="B59" s="1838" t="s">
        <v>583</v>
      </c>
      <c r="C59" s="1840" t="s">
        <v>587</v>
      </c>
      <c r="D59" s="1841"/>
      <c r="E59" s="1438"/>
      <c r="F59" s="1439"/>
      <c r="G59" s="1439">
        <v>0.48240912522848411</v>
      </c>
      <c r="H59" s="1439">
        <v>0.53360443951471603</v>
      </c>
      <c r="I59" s="1439">
        <v>0.58231933857501927</v>
      </c>
      <c r="J59" s="1439">
        <v>0.63000524128316715</v>
      </c>
      <c r="K59" s="1439">
        <v>0.68050211714228404</v>
      </c>
      <c r="L59" s="1441"/>
    </row>
    <row r="60" spans="2:12" ht="15.75" thickBot="1">
      <c r="B60" s="1839"/>
      <c r="C60" s="1842" t="s">
        <v>588</v>
      </c>
      <c r="D60" s="1843"/>
      <c r="E60" s="1446"/>
      <c r="F60" s="1464"/>
      <c r="G60" s="1464">
        <v>7.840286048844302E-3</v>
      </c>
      <c r="H60" s="1464">
        <v>8.4241420260556272E-3</v>
      </c>
      <c r="I60" s="1464">
        <v>8.9905558098341762E-3</v>
      </c>
      <c r="J60" s="1464">
        <v>9.4958069134094998E-3</v>
      </c>
      <c r="K60" s="1464">
        <v>9.9824226917678074E-3</v>
      </c>
      <c r="L60" s="1465"/>
    </row>
  </sheetData>
  <mergeCells count="40">
    <mergeCell ref="B5:D5"/>
    <mergeCell ref="B15:D15"/>
    <mergeCell ref="B17:D17"/>
    <mergeCell ref="C30:D30"/>
    <mergeCell ref="B31:B33"/>
    <mergeCell ref="C31:D31"/>
    <mergeCell ref="C32:D32"/>
    <mergeCell ref="C33:D33"/>
    <mergeCell ref="B34:B35"/>
    <mergeCell ref="C34:D34"/>
    <mergeCell ref="C35:D35"/>
    <mergeCell ref="B36:B37"/>
    <mergeCell ref="C36:D36"/>
    <mergeCell ref="C37:D37"/>
    <mergeCell ref="B38:B39"/>
    <mergeCell ref="C38:D38"/>
    <mergeCell ref="C39:D39"/>
    <mergeCell ref="B40:B41"/>
    <mergeCell ref="C40:D40"/>
    <mergeCell ref="C41:D41"/>
    <mergeCell ref="B50:B51"/>
    <mergeCell ref="C50:D50"/>
    <mergeCell ref="C51:D51"/>
    <mergeCell ref="B42:B43"/>
    <mergeCell ref="C42:D42"/>
    <mergeCell ref="C43:D43"/>
    <mergeCell ref="B44:B45"/>
    <mergeCell ref="C44:D44"/>
    <mergeCell ref="C45:D45"/>
    <mergeCell ref="B46:B49"/>
    <mergeCell ref="C46:D46"/>
    <mergeCell ref="C47:D47"/>
    <mergeCell ref="C48:D48"/>
    <mergeCell ref="C49:D49"/>
    <mergeCell ref="B54:B55"/>
    <mergeCell ref="C54:D54"/>
    <mergeCell ref="C55:D55"/>
    <mergeCell ref="B59:B60"/>
    <mergeCell ref="C59:D59"/>
    <mergeCell ref="C60:D60"/>
  </mergeCells>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AA18"/>
  <sheetViews>
    <sheetView workbookViewId="0"/>
  </sheetViews>
  <sheetFormatPr baseColWidth="10" defaultColWidth="11.42578125" defaultRowHeight="15"/>
  <cols>
    <col min="1" max="1" width="11.42578125" style="466"/>
    <col min="2" max="2" width="47.85546875" style="466" customWidth="1"/>
    <col min="3" max="19" width="8.85546875" style="466" customWidth="1"/>
    <col min="20" max="20" width="11.42578125" style="466"/>
    <col min="21" max="25" width="8.85546875" style="470" customWidth="1"/>
    <col min="26" max="16384" width="11.42578125" style="466"/>
  </cols>
  <sheetData>
    <row r="1" spans="1:27" s="418" customFormat="1" ht="15.75">
      <c r="A1" s="415" t="s">
        <v>124</v>
      </c>
      <c r="B1" s="416"/>
      <c r="C1" s="417"/>
      <c r="D1" s="417"/>
      <c r="E1" s="417"/>
      <c r="F1" s="417"/>
      <c r="G1" s="417"/>
      <c r="H1" s="417"/>
      <c r="I1" s="417"/>
      <c r="J1" s="417"/>
      <c r="K1" s="417"/>
      <c r="L1" s="417"/>
      <c r="M1" s="417"/>
      <c r="N1" s="417"/>
      <c r="O1" s="417"/>
      <c r="P1" s="417"/>
      <c r="Q1" s="417"/>
      <c r="R1" s="417"/>
      <c r="S1" s="417"/>
      <c r="T1" s="417"/>
      <c r="U1" s="417"/>
      <c r="V1" s="417"/>
      <c r="W1" s="417"/>
      <c r="X1" s="417"/>
      <c r="Y1" s="417"/>
    </row>
    <row r="2" spans="1:27" s="419" customFormat="1">
      <c r="C2" s="417"/>
      <c r="D2" s="417"/>
      <c r="E2" s="417"/>
      <c r="F2" s="417"/>
      <c r="G2" s="417"/>
      <c r="H2" s="417"/>
      <c r="I2" s="417"/>
      <c r="J2" s="417"/>
      <c r="K2" s="417"/>
      <c r="L2" s="417"/>
      <c r="M2" s="417"/>
      <c r="N2" s="417"/>
      <c r="O2" s="417"/>
      <c r="P2" s="417"/>
      <c r="Q2" s="417"/>
      <c r="R2" s="417"/>
      <c r="S2" s="417"/>
      <c r="T2" s="417"/>
      <c r="U2" s="417"/>
      <c r="V2" s="417"/>
      <c r="W2" s="417"/>
      <c r="X2" s="417"/>
      <c r="Y2" s="417"/>
      <c r="Z2" s="420"/>
    </row>
    <row r="3" spans="1:27" s="418" customFormat="1" ht="15.75" thickBot="1">
      <c r="A3" s="416"/>
      <c r="B3" s="416"/>
      <c r="C3" s="416"/>
      <c r="D3" s="416"/>
      <c r="E3" s="416"/>
      <c r="F3" s="416"/>
      <c r="G3" s="416"/>
      <c r="H3" s="416"/>
      <c r="I3" s="416"/>
      <c r="J3" s="416"/>
      <c r="K3" s="416"/>
      <c r="L3" s="416"/>
      <c r="M3" s="416"/>
      <c r="N3" s="421"/>
      <c r="O3" s="421"/>
      <c r="P3" s="421"/>
      <c r="Q3" s="421"/>
      <c r="R3" s="421"/>
      <c r="S3" s="421"/>
      <c r="T3" s="422"/>
      <c r="U3" s="423"/>
      <c r="V3" s="423"/>
      <c r="W3" s="423"/>
      <c r="X3" s="423"/>
      <c r="Y3" s="423"/>
    </row>
    <row r="4" spans="1:27" s="418" customFormat="1" ht="39" customHeight="1" thickBot="1">
      <c r="A4" s="416"/>
      <c r="B4" s="424" t="s">
        <v>125</v>
      </c>
      <c r="C4" s="425">
        <v>1996</v>
      </c>
      <c r="D4" s="426">
        <v>1997</v>
      </c>
      <c r="E4" s="426">
        <v>1998</v>
      </c>
      <c r="F4" s="426">
        <v>1999</v>
      </c>
      <c r="G4" s="426">
        <v>2000</v>
      </c>
      <c r="H4" s="426">
        <v>2001</v>
      </c>
      <c r="I4" s="426">
        <v>2002</v>
      </c>
      <c r="J4" s="426">
        <v>2003</v>
      </c>
      <c r="K4" s="426">
        <v>2004</v>
      </c>
      <c r="L4" s="426">
        <v>2005</v>
      </c>
      <c r="M4" s="426">
        <v>2006</v>
      </c>
      <c r="N4" s="426">
        <v>2007</v>
      </c>
      <c r="O4" s="426">
        <v>2008</v>
      </c>
      <c r="P4" s="426">
        <v>2009</v>
      </c>
      <c r="Q4" s="426">
        <v>2010</v>
      </c>
      <c r="R4" s="426">
        <v>2011</v>
      </c>
      <c r="S4" s="427">
        <v>2012</v>
      </c>
      <c r="U4" s="428" t="s">
        <v>126</v>
      </c>
      <c r="V4" s="429" t="s">
        <v>127</v>
      </c>
      <c r="W4" s="430" t="s">
        <v>128</v>
      </c>
      <c r="X4" s="430" t="s">
        <v>129</v>
      </c>
      <c r="Y4" s="431" t="s">
        <v>130</v>
      </c>
    </row>
    <row r="5" spans="1:27" s="418" customFormat="1">
      <c r="A5" s="416"/>
      <c r="B5" s="432" t="s">
        <v>131</v>
      </c>
      <c r="C5" s="433">
        <v>9.6000000000000002E-2</v>
      </c>
      <c r="D5" s="434">
        <v>9.1999999999999998E-2</v>
      </c>
      <c r="E5" s="434">
        <v>9.3000000000000013E-2</v>
      </c>
      <c r="F5" s="434">
        <v>9.4E-2</v>
      </c>
      <c r="G5" s="434">
        <v>9.8000000000000004E-2</v>
      </c>
      <c r="H5" s="434">
        <v>9.6000000000000002E-2</v>
      </c>
      <c r="I5" s="434">
        <v>9.6999999999999989E-2</v>
      </c>
      <c r="J5" s="434">
        <v>8.8000000000000009E-2</v>
      </c>
      <c r="K5" s="434">
        <v>8.5000000000000006E-2</v>
      </c>
      <c r="L5" s="434">
        <v>9.0999999999999998E-2</v>
      </c>
      <c r="M5" s="434">
        <v>9.5000000000000001E-2</v>
      </c>
      <c r="N5" s="434">
        <v>9.8000000000000004E-2</v>
      </c>
      <c r="O5" s="434">
        <v>9.9000000000000005E-2</v>
      </c>
      <c r="P5" s="434">
        <v>9.9000000000000005E-2</v>
      </c>
      <c r="Q5" s="434">
        <v>0.1</v>
      </c>
      <c r="R5" s="434">
        <v>9.3000000000000013E-2</v>
      </c>
      <c r="S5" s="435">
        <v>8.4000000000000005E-2</v>
      </c>
      <c r="U5" s="436">
        <v>6.9000000000000006E-2</v>
      </c>
      <c r="V5" s="437">
        <v>7.0999999999999994E-2</v>
      </c>
      <c r="W5" s="438">
        <v>6.8000000000000005E-2</v>
      </c>
      <c r="X5" s="438">
        <v>6.8000000000000005E-2</v>
      </c>
      <c r="Y5" s="439">
        <v>6.8000000000000005E-2</v>
      </c>
      <c r="AA5" s="440"/>
    </row>
    <row r="6" spans="1:27" s="418" customFormat="1">
      <c r="A6" s="416"/>
      <c r="B6" s="441" t="s">
        <v>132</v>
      </c>
      <c r="C6" s="442">
        <v>0.10114887505983725</v>
      </c>
      <c r="D6" s="443">
        <v>9.7549264589593537E-2</v>
      </c>
      <c r="E6" s="443">
        <v>0.10377341436808477</v>
      </c>
      <c r="F6" s="443">
        <v>0.10437241592101203</v>
      </c>
      <c r="G6" s="443">
        <v>0.10731702159794594</v>
      </c>
      <c r="H6" s="443">
        <v>0.10401900739176347</v>
      </c>
      <c r="I6" s="443">
        <v>0.10778784459132677</v>
      </c>
      <c r="J6" s="443">
        <v>9.7196638122423074E-2</v>
      </c>
      <c r="K6" s="443">
        <v>9.6798450813323014E-2</v>
      </c>
      <c r="L6" s="443">
        <v>0.10302574286554869</v>
      </c>
      <c r="M6" s="443">
        <v>0.10622233591580178</v>
      </c>
      <c r="N6" s="443">
        <v>0.10791876430205948</v>
      </c>
      <c r="O6" s="443">
        <v>0.11405553993250844</v>
      </c>
      <c r="P6" s="443">
        <v>0.110313406047218</v>
      </c>
      <c r="Q6" s="443">
        <v>0.10872545553440306</v>
      </c>
      <c r="R6" s="443">
        <v>0.10162129856017388</v>
      </c>
      <c r="S6" s="444">
        <v>9.0843610848738376E-2</v>
      </c>
      <c r="U6" s="445">
        <v>7.2985445253905518E-2</v>
      </c>
      <c r="V6" s="446">
        <v>7.5975444424993058E-2</v>
      </c>
      <c r="W6" s="447">
        <v>7.2027275182284647E-2</v>
      </c>
      <c r="X6" s="447">
        <v>7.4111229377328378E-2</v>
      </c>
      <c r="Y6" s="448">
        <v>7.492368629522049E-2</v>
      </c>
    </row>
    <row r="7" spans="1:27" s="418" customFormat="1">
      <c r="A7" s="416"/>
      <c r="B7" s="441" t="s">
        <v>133</v>
      </c>
      <c r="C7" s="442">
        <v>9.0465644409937887E-2</v>
      </c>
      <c r="D7" s="443">
        <v>8.7279862831015423E-2</v>
      </c>
      <c r="E7" s="443">
        <v>8.0211129911637521E-2</v>
      </c>
      <c r="F7" s="443">
        <v>8.3578976744186059E-2</v>
      </c>
      <c r="G7" s="443">
        <v>8.8447533136966142E-2</v>
      </c>
      <c r="H7" s="443">
        <v>8.7663357234785813E-2</v>
      </c>
      <c r="I7" s="443">
        <v>8.4327534493101375E-2</v>
      </c>
      <c r="J7" s="443">
        <v>7.7601426307448484E-2</v>
      </c>
      <c r="K7" s="443">
        <v>6.9855111452728672E-2</v>
      </c>
      <c r="L7" s="443">
        <v>7.6667213712618518E-2</v>
      </c>
      <c r="M7" s="443">
        <v>8.2542138810198298E-2</v>
      </c>
      <c r="N7" s="443">
        <v>8.5975959875475627E-2</v>
      </c>
      <c r="O7" s="443">
        <v>8.0880492391861875E-2</v>
      </c>
      <c r="P7" s="443">
        <v>8.5730743243243243E-2</v>
      </c>
      <c r="Q7" s="443">
        <v>9.0442595673876872E-2</v>
      </c>
      <c r="R7" s="443">
        <v>8.3020882058135653E-2</v>
      </c>
      <c r="S7" s="444">
        <v>7.6410359231411873E-2</v>
      </c>
      <c r="U7" s="445">
        <v>6.4742538875687594E-2</v>
      </c>
      <c r="V7" s="446">
        <v>6.6075485958443425E-2</v>
      </c>
      <c r="W7" s="447">
        <v>6.2777943368107283E-2</v>
      </c>
      <c r="X7" s="447">
        <v>6.1145311732940605E-2</v>
      </c>
      <c r="Y7" s="448">
        <v>6.0671226263276472E-2</v>
      </c>
    </row>
    <row r="8" spans="1:27" s="418" customFormat="1">
      <c r="A8" s="416"/>
      <c r="B8" s="449" t="s">
        <v>134</v>
      </c>
      <c r="C8" s="450">
        <v>0.18899999999999997</v>
      </c>
      <c r="D8" s="451">
        <v>0.185</v>
      </c>
      <c r="E8" s="451">
        <v>0.18100000000000002</v>
      </c>
      <c r="F8" s="451">
        <v>0.17899999999999999</v>
      </c>
      <c r="G8" s="451">
        <v>0.184</v>
      </c>
      <c r="H8" s="451">
        <v>0.184</v>
      </c>
      <c r="I8" s="451">
        <v>0.16699999999999998</v>
      </c>
      <c r="J8" s="451">
        <v>0.17699999999999999</v>
      </c>
      <c r="K8" s="451">
        <v>0.16699999999999998</v>
      </c>
      <c r="L8" s="451">
        <v>0.17600000000000002</v>
      </c>
      <c r="M8" s="451">
        <v>0.17699999999999999</v>
      </c>
      <c r="N8" s="451">
        <v>0.17899999999999999</v>
      </c>
      <c r="O8" s="451">
        <v>0.17300000000000001</v>
      </c>
      <c r="P8" s="451">
        <v>0.17699999999999999</v>
      </c>
      <c r="Q8" s="452">
        <v>0.19399999999999998</v>
      </c>
      <c r="R8" s="452">
        <v>0.19500000000000001</v>
      </c>
      <c r="S8" s="453">
        <v>0.19600000000000001</v>
      </c>
      <c r="U8" s="454">
        <v>0.20300000000000001</v>
      </c>
      <c r="V8" s="455">
        <v>0.19600000000000001</v>
      </c>
      <c r="W8" s="456">
        <v>0.19800000000000001</v>
      </c>
      <c r="X8" s="456">
        <v>0.19899999999999998</v>
      </c>
      <c r="Y8" s="457">
        <v>0.19800000000000001</v>
      </c>
    </row>
    <row r="9" spans="1:27" s="418" customFormat="1" ht="15.75" thickBot="1">
      <c r="A9" s="416"/>
      <c r="B9" s="458" t="s">
        <v>135</v>
      </c>
      <c r="C9" s="459">
        <v>0.14499999999999999</v>
      </c>
      <c r="D9" s="460">
        <v>0.14199999999999999</v>
      </c>
      <c r="E9" s="460">
        <v>0.13800000000000001</v>
      </c>
      <c r="F9" s="460">
        <v>0.13500000000000001</v>
      </c>
      <c r="G9" s="460">
        <v>0.13600000000000001</v>
      </c>
      <c r="H9" s="460">
        <v>0.13400000000000001</v>
      </c>
      <c r="I9" s="460">
        <v>0.129</v>
      </c>
      <c r="J9" s="460">
        <v>0.13</v>
      </c>
      <c r="K9" s="460">
        <v>0.126</v>
      </c>
      <c r="L9" s="460">
        <v>0.13100000000000001</v>
      </c>
      <c r="M9" s="460">
        <v>0.13100000000000001</v>
      </c>
      <c r="N9" s="460">
        <v>0.13400000000000001</v>
      </c>
      <c r="O9" s="460">
        <v>0.13</v>
      </c>
      <c r="P9" s="460">
        <v>0.13500000000000001</v>
      </c>
      <c r="Q9" s="460">
        <v>0.14000000000000001</v>
      </c>
      <c r="R9" s="460">
        <v>0.14300000000000002</v>
      </c>
      <c r="S9" s="461">
        <v>0.13900000000000001</v>
      </c>
      <c r="U9" s="462">
        <v>0.14199999999999999</v>
      </c>
      <c r="V9" s="463">
        <v>0.13800000000000001</v>
      </c>
      <c r="W9" s="464">
        <v>0.14000000000000001</v>
      </c>
      <c r="X9" s="464">
        <v>0.14199999999999999</v>
      </c>
      <c r="Y9" s="465">
        <v>0.14000000000000001</v>
      </c>
    </row>
    <row r="11" spans="1:27" ht="15.75">
      <c r="C11" s="415"/>
      <c r="U11" s="467"/>
      <c r="V11" s="467"/>
      <c r="W11" s="467"/>
      <c r="X11" s="467"/>
      <c r="Y11" s="467"/>
    </row>
    <row r="12" spans="1:27">
      <c r="U12" s="467"/>
      <c r="V12" s="467"/>
      <c r="W12" s="467"/>
      <c r="X12" s="467"/>
      <c r="Y12" s="467"/>
    </row>
    <row r="13" spans="1:27">
      <c r="R13" s="468"/>
      <c r="U13" s="467"/>
      <c r="V13" s="467"/>
      <c r="W13" s="467"/>
      <c r="X13" s="467"/>
      <c r="Y13" s="467"/>
    </row>
    <row r="14" spans="1:27">
      <c r="R14" s="469"/>
    </row>
    <row r="15" spans="1:27">
      <c r="R15" s="469"/>
    </row>
    <row r="16" spans="1:27">
      <c r="R16" s="469"/>
    </row>
    <row r="17" spans="3:18" ht="15.75">
      <c r="C17" s="1792"/>
      <c r="D17" s="1792"/>
      <c r="E17" s="1792"/>
      <c r="F17" s="1792"/>
      <c r="G17" s="1792"/>
      <c r="J17" s="1792"/>
      <c r="K17" s="1792"/>
      <c r="L17" s="1792"/>
      <c r="M17" s="1792"/>
      <c r="N17" s="1792"/>
      <c r="R17" s="471"/>
    </row>
    <row r="18" spans="3:18">
      <c r="R18" s="472"/>
    </row>
  </sheetData>
  <mergeCells count="2">
    <mergeCell ref="C17:G17"/>
    <mergeCell ref="J17:N17"/>
  </mergeCells>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AH41"/>
  <sheetViews>
    <sheetView workbookViewId="0"/>
  </sheetViews>
  <sheetFormatPr baseColWidth="10" defaultColWidth="11.42578125" defaultRowHeight="14.25"/>
  <cols>
    <col min="1" max="1" width="11.42578125" style="476"/>
    <col min="2" max="2" width="28.42578125" style="521" customWidth="1"/>
    <col min="3" max="25" width="8.7109375" style="476" customWidth="1"/>
    <col min="26" max="16384" width="11.42578125" style="476"/>
  </cols>
  <sheetData>
    <row r="1" spans="1:25" ht="15.75">
      <c r="A1" s="473" t="s">
        <v>136</v>
      </c>
      <c r="B1" s="474"/>
      <c r="C1" s="475"/>
      <c r="D1" s="475"/>
      <c r="E1" s="475"/>
      <c r="F1" s="475"/>
      <c r="G1" s="475"/>
      <c r="H1" s="475"/>
      <c r="I1" s="475"/>
      <c r="J1" s="475"/>
      <c r="K1" s="475"/>
      <c r="L1" s="475"/>
      <c r="M1" s="475"/>
      <c r="N1" s="475"/>
      <c r="O1" s="475"/>
      <c r="P1" s="475"/>
      <c r="Q1" s="475"/>
      <c r="R1" s="475"/>
      <c r="S1" s="475"/>
      <c r="T1" s="475"/>
      <c r="U1" s="475"/>
      <c r="V1" s="475"/>
      <c r="W1" s="475"/>
      <c r="X1" s="475"/>
      <c r="Y1" s="475"/>
    </row>
    <row r="2" spans="1:25">
      <c r="B2" s="477"/>
      <c r="C2" s="475"/>
      <c r="D2" s="475"/>
      <c r="E2" s="475"/>
      <c r="F2" s="475"/>
      <c r="G2" s="475"/>
      <c r="H2" s="475"/>
      <c r="I2" s="475"/>
      <c r="J2" s="475"/>
      <c r="K2" s="475"/>
      <c r="L2" s="475"/>
      <c r="M2" s="475"/>
      <c r="N2" s="475"/>
      <c r="O2" s="475"/>
      <c r="P2" s="475"/>
      <c r="Q2" s="475"/>
      <c r="R2" s="475"/>
      <c r="S2" s="475"/>
      <c r="T2" s="475"/>
      <c r="U2" s="475"/>
      <c r="V2" s="475"/>
      <c r="W2" s="475"/>
      <c r="X2" s="475"/>
      <c r="Y2" s="475"/>
    </row>
    <row r="3" spans="1:25" ht="15" thickBot="1">
      <c r="B3" s="478" t="s">
        <v>137</v>
      </c>
      <c r="C3" s="475"/>
      <c r="D3" s="475"/>
      <c r="E3" s="475"/>
      <c r="F3" s="475"/>
      <c r="G3" s="475"/>
      <c r="H3" s="475"/>
      <c r="I3" s="475"/>
      <c r="J3" s="475"/>
      <c r="K3" s="475"/>
      <c r="L3" s="475"/>
      <c r="M3" s="475"/>
      <c r="N3" s="475"/>
      <c r="O3" s="475"/>
      <c r="P3" s="475"/>
      <c r="Q3" s="475"/>
      <c r="R3" s="475"/>
      <c r="S3" s="475"/>
      <c r="T3" s="475"/>
      <c r="U3" s="475"/>
      <c r="V3" s="475"/>
      <c r="W3" s="475"/>
      <c r="X3" s="475"/>
      <c r="Y3" s="475"/>
    </row>
    <row r="4" spans="1:25" s="479" customFormat="1" ht="15" thickBot="1">
      <c r="B4" s="480" t="s">
        <v>138</v>
      </c>
      <c r="C4" s="481">
        <v>1996</v>
      </c>
      <c r="D4" s="482">
        <v>1997</v>
      </c>
      <c r="E4" s="480">
        <v>1998</v>
      </c>
      <c r="F4" s="483">
        <v>1999</v>
      </c>
      <c r="G4" s="484">
        <v>2000</v>
      </c>
      <c r="H4" s="480">
        <v>2001</v>
      </c>
      <c r="I4" s="483">
        <v>2002</v>
      </c>
      <c r="J4" s="484">
        <v>2003</v>
      </c>
      <c r="K4" s="480">
        <v>2004</v>
      </c>
      <c r="L4" s="483">
        <v>2005</v>
      </c>
      <c r="M4" s="484">
        <v>2006</v>
      </c>
      <c r="N4" s="480">
        <v>2007</v>
      </c>
      <c r="O4" s="483">
        <v>2008</v>
      </c>
      <c r="P4" s="484">
        <v>2009</v>
      </c>
      <c r="Q4" s="480">
        <v>2010</v>
      </c>
      <c r="R4" s="483">
        <v>2011</v>
      </c>
      <c r="S4" s="485">
        <v>2012</v>
      </c>
      <c r="T4" s="486"/>
      <c r="U4" s="482" t="s">
        <v>126</v>
      </c>
      <c r="V4" s="484" t="s">
        <v>127</v>
      </c>
      <c r="W4" s="480" t="s">
        <v>128</v>
      </c>
      <c r="X4" s="483" t="s">
        <v>129</v>
      </c>
      <c r="Y4" s="487" t="s">
        <v>130</v>
      </c>
    </row>
    <row r="5" spans="1:25" s="479" customFormat="1">
      <c r="B5" s="488" t="s">
        <v>139</v>
      </c>
      <c r="C5" s="489">
        <v>19.2</v>
      </c>
      <c r="D5" s="490">
        <v>18.8</v>
      </c>
      <c r="E5" s="491">
        <v>18.399999999999999</v>
      </c>
      <c r="F5" s="490">
        <v>17.8</v>
      </c>
      <c r="G5" s="492">
        <v>18</v>
      </c>
      <c r="H5" s="491">
        <v>17.2</v>
      </c>
      <c r="I5" s="490">
        <v>16.600000000000001</v>
      </c>
      <c r="J5" s="492">
        <v>18.399999999999999</v>
      </c>
      <c r="K5" s="491">
        <v>18</v>
      </c>
      <c r="L5" s="490">
        <v>18.8</v>
      </c>
      <c r="M5" s="492">
        <v>18</v>
      </c>
      <c r="N5" s="491">
        <v>18.2</v>
      </c>
      <c r="O5" s="490">
        <v>18.5</v>
      </c>
      <c r="P5" s="492">
        <v>19</v>
      </c>
      <c r="Q5" s="491">
        <v>19</v>
      </c>
      <c r="R5" s="490">
        <v>19.100000000000001</v>
      </c>
      <c r="S5" s="493">
        <v>20.5</v>
      </c>
      <c r="T5" s="494"/>
      <c r="U5" s="490">
        <v>21.4</v>
      </c>
      <c r="V5" s="492">
        <v>20</v>
      </c>
      <c r="W5" s="491">
        <v>20.100000000000001</v>
      </c>
      <c r="X5" s="490">
        <v>19.600000000000001</v>
      </c>
      <c r="Y5" s="495">
        <v>19.7</v>
      </c>
    </row>
    <row r="6" spans="1:25" s="479" customFormat="1">
      <c r="B6" s="491" t="s">
        <v>140</v>
      </c>
      <c r="C6" s="496">
        <v>17</v>
      </c>
      <c r="D6" s="497">
        <v>15.7</v>
      </c>
      <c r="E6" s="491">
        <v>14.9</v>
      </c>
      <c r="F6" s="497">
        <v>14.8</v>
      </c>
      <c r="G6" s="498">
        <v>13.7</v>
      </c>
      <c r="H6" s="491">
        <v>12.6</v>
      </c>
      <c r="I6" s="497">
        <v>11.7</v>
      </c>
      <c r="J6" s="498">
        <v>10.9</v>
      </c>
      <c r="K6" s="491">
        <v>11.6</v>
      </c>
      <c r="L6" s="497">
        <v>10.7</v>
      </c>
      <c r="M6" s="498">
        <v>12.9</v>
      </c>
      <c r="N6" s="491">
        <v>13.1</v>
      </c>
      <c r="O6" s="497">
        <v>12</v>
      </c>
      <c r="P6" s="498">
        <v>11.6</v>
      </c>
      <c r="Q6" s="491">
        <v>12</v>
      </c>
      <c r="R6" s="497">
        <v>12.1</v>
      </c>
      <c r="S6" s="499">
        <v>13.3</v>
      </c>
      <c r="T6" s="500"/>
      <c r="U6" s="497">
        <v>15.8</v>
      </c>
      <c r="V6" s="498">
        <v>15.7</v>
      </c>
      <c r="W6" s="491">
        <v>16.399999999999999</v>
      </c>
      <c r="X6" s="497">
        <v>15.6</v>
      </c>
      <c r="Y6" s="501">
        <v>17.100000000000001</v>
      </c>
    </row>
    <row r="7" spans="1:25" s="479" customFormat="1">
      <c r="B7" s="491" t="s">
        <v>132</v>
      </c>
      <c r="C7" s="496">
        <v>18.3</v>
      </c>
      <c r="D7" s="497">
        <v>17.899999999999999</v>
      </c>
      <c r="E7" s="491">
        <v>16.7</v>
      </c>
      <c r="F7" s="497">
        <v>16.8</v>
      </c>
      <c r="G7" s="498">
        <v>15</v>
      </c>
      <c r="H7" s="491">
        <v>15</v>
      </c>
      <c r="I7" s="497">
        <v>14.3</v>
      </c>
      <c r="J7" s="498">
        <v>13.2</v>
      </c>
      <c r="K7" s="491">
        <v>14.3</v>
      </c>
      <c r="L7" s="497">
        <v>12.3</v>
      </c>
      <c r="M7" s="498">
        <v>14.7</v>
      </c>
      <c r="N7" s="491">
        <v>15.1</v>
      </c>
      <c r="O7" s="497">
        <v>14.2</v>
      </c>
      <c r="P7" s="498">
        <v>14</v>
      </c>
      <c r="Q7" s="491">
        <v>15.1</v>
      </c>
      <c r="R7" s="497">
        <v>14.9</v>
      </c>
      <c r="S7" s="499">
        <v>16.3</v>
      </c>
      <c r="T7" s="500"/>
      <c r="U7" s="497">
        <v>18.100000000000001</v>
      </c>
      <c r="V7" s="498">
        <v>18.7</v>
      </c>
      <c r="W7" s="491">
        <v>18.399999999999999</v>
      </c>
      <c r="X7" s="497">
        <v>17.899999999999999</v>
      </c>
      <c r="Y7" s="501">
        <v>19.100000000000001</v>
      </c>
    </row>
    <row r="8" spans="1:25" s="479" customFormat="1" ht="15" thickBot="1">
      <c r="B8" s="502" t="s">
        <v>133</v>
      </c>
      <c r="C8" s="503">
        <v>15.2</v>
      </c>
      <c r="D8" s="504">
        <v>13.8</v>
      </c>
      <c r="E8" s="502">
        <v>12.9</v>
      </c>
      <c r="F8" s="504">
        <v>13.3</v>
      </c>
      <c r="G8" s="505">
        <v>12.3</v>
      </c>
      <c r="H8" s="502">
        <v>11</v>
      </c>
      <c r="I8" s="504">
        <v>9.6</v>
      </c>
      <c r="J8" s="505">
        <v>9.4</v>
      </c>
      <c r="K8" s="502">
        <v>9.5</v>
      </c>
      <c r="L8" s="504">
        <v>9</v>
      </c>
      <c r="M8" s="505">
        <v>11.4</v>
      </c>
      <c r="N8" s="502">
        <v>11.3</v>
      </c>
      <c r="O8" s="504">
        <v>10</v>
      </c>
      <c r="P8" s="505">
        <v>9.5</v>
      </c>
      <c r="Q8" s="502">
        <v>9.5</v>
      </c>
      <c r="R8" s="504">
        <v>9.5</v>
      </c>
      <c r="S8" s="506">
        <v>10.5</v>
      </c>
      <c r="T8" s="507"/>
      <c r="U8" s="504">
        <v>14.1</v>
      </c>
      <c r="V8" s="505">
        <v>13.4</v>
      </c>
      <c r="W8" s="502">
        <v>14.7</v>
      </c>
      <c r="X8" s="504">
        <v>13.5</v>
      </c>
      <c r="Y8" s="508">
        <v>15.3</v>
      </c>
    </row>
    <row r="9" spans="1:25">
      <c r="B9" s="509"/>
      <c r="C9" s="510"/>
      <c r="D9" s="510"/>
      <c r="E9" s="510"/>
      <c r="F9" s="510"/>
      <c r="G9" s="510"/>
      <c r="H9" s="510"/>
      <c r="I9" s="510"/>
      <c r="J9" s="510"/>
      <c r="K9" s="510"/>
      <c r="L9" s="510"/>
      <c r="M9" s="510"/>
      <c r="N9" s="510"/>
      <c r="O9" s="510"/>
      <c r="P9" s="510"/>
      <c r="Q9" s="510"/>
      <c r="R9" s="510"/>
      <c r="S9" s="510"/>
      <c r="T9" s="510"/>
      <c r="U9" s="510"/>
      <c r="V9" s="510"/>
      <c r="W9" s="510"/>
      <c r="X9" s="510"/>
      <c r="Y9" s="510"/>
    </row>
    <row r="10" spans="1:25">
      <c r="B10" s="511"/>
      <c r="C10" s="512"/>
      <c r="D10" s="512"/>
      <c r="E10" s="512"/>
      <c r="F10" s="512"/>
      <c r="G10" s="512"/>
      <c r="H10" s="512"/>
      <c r="I10" s="512"/>
      <c r="J10" s="512"/>
      <c r="K10" s="512"/>
      <c r="L10" s="512"/>
      <c r="M10" s="512"/>
      <c r="N10" s="512"/>
      <c r="O10" s="512"/>
      <c r="P10" s="512"/>
      <c r="Q10" s="512"/>
      <c r="R10" s="512"/>
      <c r="S10" s="512"/>
      <c r="T10" s="512"/>
      <c r="U10" s="512"/>
      <c r="V10" s="512"/>
      <c r="W10" s="512"/>
      <c r="X10" s="512"/>
      <c r="Y10" s="512"/>
    </row>
    <row r="11" spans="1:25">
      <c r="B11" s="511"/>
      <c r="C11" s="513"/>
      <c r="D11" s="513"/>
      <c r="E11" s="513"/>
      <c r="F11" s="513"/>
      <c r="G11" s="513"/>
      <c r="H11" s="513"/>
      <c r="I11" s="513"/>
      <c r="J11" s="513"/>
      <c r="K11" s="513"/>
      <c r="L11" s="513"/>
      <c r="M11" s="513"/>
      <c r="N11" s="513"/>
      <c r="O11" s="513"/>
      <c r="P11" s="513"/>
      <c r="Q11" s="514"/>
      <c r="R11" s="514"/>
      <c r="S11" s="514"/>
      <c r="T11" s="514"/>
    </row>
    <row r="12" spans="1:25">
      <c r="B12" s="511"/>
      <c r="C12" s="513"/>
      <c r="D12" s="513"/>
      <c r="E12" s="513"/>
      <c r="F12" s="513"/>
      <c r="G12" s="513"/>
      <c r="H12" s="513"/>
      <c r="I12" s="513"/>
      <c r="J12" s="513"/>
      <c r="K12" s="513"/>
      <c r="L12" s="513"/>
      <c r="M12" s="513"/>
      <c r="N12" s="513"/>
      <c r="O12" s="513"/>
      <c r="P12" s="513"/>
      <c r="Q12" s="515"/>
      <c r="R12" s="515"/>
      <c r="S12" s="515"/>
      <c r="T12" s="515"/>
    </row>
    <row r="13" spans="1:25">
      <c r="B13" s="511"/>
      <c r="C13" s="513"/>
      <c r="D13" s="513"/>
      <c r="E13" s="513"/>
      <c r="F13" s="513"/>
      <c r="G13" s="513"/>
      <c r="H13" s="513"/>
      <c r="I13" s="513"/>
      <c r="J13" s="513"/>
      <c r="K13" s="513"/>
      <c r="L13" s="513"/>
      <c r="M13" s="513"/>
      <c r="N13" s="513"/>
      <c r="O13" s="513"/>
      <c r="P13" s="513"/>
      <c r="Q13" s="512"/>
      <c r="R13" s="512"/>
      <c r="S13" s="512"/>
      <c r="T13" s="512"/>
    </row>
    <row r="14" spans="1:25">
      <c r="B14" s="511"/>
      <c r="C14" s="513"/>
      <c r="D14" s="513"/>
      <c r="E14" s="513"/>
      <c r="F14" s="513"/>
      <c r="G14" s="513"/>
      <c r="H14" s="513"/>
      <c r="I14" s="513"/>
      <c r="J14" s="513"/>
      <c r="K14" s="513"/>
      <c r="L14" s="513"/>
      <c r="M14" s="513"/>
      <c r="N14" s="513"/>
      <c r="O14" s="513"/>
      <c r="P14" s="513"/>
      <c r="Q14" s="512"/>
      <c r="R14" s="512"/>
      <c r="S14" s="512"/>
      <c r="T14" s="512"/>
    </row>
    <row r="15" spans="1:25">
      <c r="B15" s="516"/>
      <c r="C15" s="512"/>
      <c r="D15" s="512"/>
      <c r="E15" s="512"/>
      <c r="F15" s="512"/>
      <c r="G15" s="512"/>
      <c r="H15" s="512"/>
      <c r="I15" s="512"/>
      <c r="J15" s="512"/>
      <c r="K15" s="512"/>
      <c r="L15" s="512"/>
      <c r="M15" s="512"/>
      <c r="N15" s="512"/>
      <c r="O15" s="512"/>
      <c r="P15" s="512"/>
      <c r="Q15" s="512"/>
      <c r="R15" s="512"/>
      <c r="S15" s="512"/>
      <c r="T15" s="512"/>
    </row>
    <row r="19" spans="5:10">
      <c r="E19" s="517"/>
      <c r="J19" s="518"/>
    </row>
    <row r="20" spans="5:10">
      <c r="E20" s="517"/>
    </row>
    <row r="21" spans="5:10">
      <c r="E21" s="517"/>
    </row>
    <row r="40" spans="33:34" ht="15" thickBot="1"/>
    <row r="41" spans="33:34" ht="15" thickBot="1">
      <c r="AG41" s="519"/>
      <c r="AH41" s="520"/>
    </row>
  </sheetData>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IX9"/>
  <sheetViews>
    <sheetView workbookViewId="0"/>
  </sheetViews>
  <sheetFormatPr baseColWidth="10" defaultColWidth="11.42578125" defaultRowHeight="15"/>
  <cols>
    <col min="1" max="1" width="11.42578125" style="466"/>
    <col min="2" max="2" width="31.5703125" style="522" customWidth="1"/>
    <col min="3" max="258" width="11.42578125" style="522"/>
    <col min="259" max="16384" width="11.42578125" style="466"/>
  </cols>
  <sheetData>
    <row r="1" spans="1:16" ht="15.75">
      <c r="A1" s="473" t="s">
        <v>141</v>
      </c>
    </row>
    <row r="3" spans="1:16" ht="15.75" thickBot="1"/>
    <row r="4" spans="1:16" ht="15" customHeight="1" thickBot="1">
      <c r="B4" s="523" t="s">
        <v>142</v>
      </c>
      <c r="C4" s="523">
        <v>2004</v>
      </c>
      <c r="D4" s="523">
        <v>2005</v>
      </c>
      <c r="E4" s="523">
        <v>2006</v>
      </c>
      <c r="F4" s="523">
        <v>2007</v>
      </c>
      <c r="G4" s="523">
        <v>2008</v>
      </c>
      <c r="H4" s="523">
        <v>2009</v>
      </c>
      <c r="I4" s="523">
        <v>2010</v>
      </c>
      <c r="J4" s="523">
        <v>2011</v>
      </c>
      <c r="K4" s="523">
        <v>2012</v>
      </c>
      <c r="L4" s="523">
        <v>2013</v>
      </c>
      <c r="M4" s="523">
        <v>2014</v>
      </c>
      <c r="N4" s="523">
        <v>2015</v>
      </c>
      <c r="O4" s="523">
        <v>2016</v>
      </c>
      <c r="P4" s="523">
        <v>2017</v>
      </c>
    </row>
    <row r="5" spans="1:16">
      <c r="B5" s="491" t="s">
        <v>21</v>
      </c>
      <c r="C5" s="491">
        <v>14.6</v>
      </c>
      <c r="D5" s="491">
        <v>13.3</v>
      </c>
      <c r="E5" s="491">
        <v>12.7</v>
      </c>
      <c r="F5" s="491">
        <v>12.5</v>
      </c>
      <c r="G5" s="491">
        <v>12.9</v>
      </c>
      <c r="H5" s="491">
        <v>12.6</v>
      </c>
      <c r="I5" s="491">
        <v>13.3</v>
      </c>
      <c r="J5" s="491">
        <v>12.5</v>
      </c>
      <c r="K5" s="491">
        <v>11.9</v>
      </c>
      <c r="L5" s="491">
        <v>12.6</v>
      </c>
      <c r="M5" s="491">
        <v>12.8</v>
      </c>
      <c r="N5" s="491">
        <v>11.7</v>
      </c>
      <c r="O5" s="491">
        <v>11.9</v>
      </c>
      <c r="P5" s="491">
        <v>11</v>
      </c>
    </row>
    <row r="6" spans="1:16">
      <c r="B6" s="491" t="s">
        <v>143</v>
      </c>
      <c r="C6" s="491">
        <v>11.4</v>
      </c>
      <c r="D6" s="491">
        <v>10</v>
      </c>
      <c r="E6" s="491">
        <v>10.199999999999999</v>
      </c>
      <c r="F6" s="491">
        <v>9.1</v>
      </c>
      <c r="G6" s="491">
        <v>10.9</v>
      </c>
      <c r="H6" s="491">
        <v>9.3000000000000007</v>
      </c>
      <c r="I6" s="491">
        <v>10.6</v>
      </c>
      <c r="J6" s="491">
        <v>10</v>
      </c>
      <c r="K6" s="491">
        <v>8.8000000000000007</v>
      </c>
      <c r="L6" s="491">
        <v>10.4</v>
      </c>
      <c r="M6" s="491">
        <v>11.6</v>
      </c>
      <c r="N6" s="491">
        <v>9.5</v>
      </c>
      <c r="O6" s="491">
        <v>9</v>
      </c>
      <c r="P6" s="491">
        <v>9</v>
      </c>
    </row>
    <row r="7" spans="1:16">
      <c r="B7" s="491" t="s">
        <v>144</v>
      </c>
      <c r="C7" s="524">
        <v>15.181150286311089</v>
      </c>
      <c r="D7" s="524">
        <v>14.519931357477388</v>
      </c>
      <c r="E7" s="524">
        <v>13.532019179541821</v>
      </c>
      <c r="F7" s="524">
        <v>13.841770011273956</v>
      </c>
      <c r="G7" s="524">
        <v>13.692346439065341</v>
      </c>
      <c r="H7" s="524">
        <v>14.286166227279036</v>
      </c>
      <c r="I7" s="524">
        <v>13.802382514415939</v>
      </c>
      <c r="J7" s="524">
        <v>13.958276409301041</v>
      </c>
      <c r="K7" s="524">
        <v>13.7010058503541</v>
      </c>
      <c r="L7" s="524">
        <v>14.269021276595744</v>
      </c>
      <c r="M7" s="524">
        <v>14.29560499370684</v>
      </c>
      <c r="N7" s="524">
        <v>12.696715972316461</v>
      </c>
      <c r="O7" s="524">
        <v>13.899864663689268</v>
      </c>
      <c r="P7" s="524">
        <v>12.236356186834199</v>
      </c>
    </row>
    <row r="8" spans="1:16">
      <c r="B8" s="491" t="s">
        <v>145</v>
      </c>
      <c r="C8" s="491">
        <v>11.5</v>
      </c>
      <c r="D8" s="491">
        <v>11</v>
      </c>
      <c r="E8" s="491">
        <v>10.4</v>
      </c>
      <c r="F8" s="491">
        <v>10.9</v>
      </c>
      <c r="G8" s="491">
        <v>10.6</v>
      </c>
      <c r="H8" s="491">
        <v>10.8</v>
      </c>
      <c r="I8" s="491">
        <v>10.5</v>
      </c>
      <c r="J8" s="491">
        <v>10.5</v>
      </c>
      <c r="K8" s="491">
        <v>10.8</v>
      </c>
      <c r="L8" s="491">
        <v>10.5</v>
      </c>
      <c r="M8" s="491">
        <v>10.7</v>
      </c>
      <c r="N8" s="491">
        <v>8.6999999999999993</v>
      </c>
      <c r="O8" s="491">
        <v>10.3</v>
      </c>
      <c r="P8" s="491">
        <v>8.9</v>
      </c>
    </row>
    <row r="9" spans="1:16" ht="15.75" thickBot="1">
      <c r="B9" s="502" t="s">
        <v>146</v>
      </c>
      <c r="C9" s="525">
        <v>9.8000000000000007</v>
      </c>
      <c r="D9" s="525">
        <v>9</v>
      </c>
      <c r="E9" s="525">
        <v>10.1</v>
      </c>
      <c r="F9" s="525">
        <v>9.5</v>
      </c>
      <c r="G9" s="525">
        <v>11.3</v>
      </c>
      <c r="H9" s="525">
        <v>9.8000000000000007</v>
      </c>
      <c r="I9" s="525">
        <v>9.9</v>
      </c>
      <c r="J9" s="525">
        <v>9.1</v>
      </c>
      <c r="K9" s="525">
        <v>7.6</v>
      </c>
      <c r="L9" s="525">
        <v>8.1999999999999993</v>
      </c>
      <c r="M9" s="525">
        <v>9.6</v>
      </c>
      <c r="N9" s="525">
        <v>7.6</v>
      </c>
      <c r="O9" s="525">
        <v>7.7</v>
      </c>
      <c r="P9" s="525">
        <v>7</v>
      </c>
    </row>
  </sheetData>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O6"/>
  <sheetViews>
    <sheetView topLeftCell="A4" workbookViewId="0"/>
  </sheetViews>
  <sheetFormatPr baseColWidth="10" defaultColWidth="11.42578125" defaultRowHeight="15"/>
  <cols>
    <col min="1" max="1" width="11.42578125" style="570"/>
    <col min="2" max="2" width="14.5703125" style="570" customWidth="1"/>
    <col min="3" max="16384" width="11.42578125" style="570"/>
  </cols>
  <sheetData>
    <row r="1" spans="1:15" ht="15.75">
      <c r="A1" s="569" t="s">
        <v>160</v>
      </c>
    </row>
    <row r="2" spans="1:15" s="572" customFormat="1" ht="15.75" thickBot="1">
      <c r="A2" s="571"/>
    </row>
    <row r="3" spans="1:15" s="578" customFormat="1" ht="39" customHeight="1" thickBot="1">
      <c r="A3" s="573"/>
      <c r="B3" s="574"/>
      <c r="C3" s="575">
        <v>1926</v>
      </c>
      <c r="D3" s="576">
        <v>1928</v>
      </c>
      <c r="E3" s="576">
        <v>1930</v>
      </c>
      <c r="F3" s="576">
        <v>1932</v>
      </c>
      <c r="G3" s="576">
        <v>1934</v>
      </c>
      <c r="H3" s="576">
        <v>1936</v>
      </c>
      <c r="I3" s="576">
        <v>1938</v>
      </c>
      <c r="J3" s="576">
        <v>1940</v>
      </c>
      <c r="K3" s="576">
        <v>1942</v>
      </c>
      <c r="L3" s="576">
        <v>1944</v>
      </c>
      <c r="M3" s="576">
        <v>1946</v>
      </c>
      <c r="N3" s="576">
        <v>1948</v>
      </c>
      <c r="O3" s="577">
        <v>1950</v>
      </c>
    </row>
    <row r="4" spans="1:15" s="578" customFormat="1">
      <c r="A4" s="573"/>
      <c r="B4" s="579" t="s">
        <v>21</v>
      </c>
      <c r="C4" s="580">
        <v>0.4271582127395579</v>
      </c>
      <c r="D4" s="581">
        <v>0.4406233280734666</v>
      </c>
      <c r="E4" s="581">
        <v>0.46142740486689532</v>
      </c>
      <c r="F4" s="581">
        <v>0.46777558679473319</v>
      </c>
      <c r="G4" s="581">
        <v>0.47182841228434974</v>
      </c>
      <c r="H4" s="581">
        <v>0.46340775788628547</v>
      </c>
      <c r="I4" s="581">
        <v>0.47050680331999584</v>
      </c>
      <c r="J4" s="581">
        <v>0.46938836122149558</v>
      </c>
      <c r="K4" s="581">
        <v>0.46063520850311634</v>
      </c>
      <c r="L4" s="581">
        <v>0.46221451220072601</v>
      </c>
      <c r="M4" s="581">
        <v>0.473841149362971</v>
      </c>
      <c r="N4" s="581">
        <v>0.48935375856074481</v>
      </c>
      <c r="O4" s="582">
        <v>0.49635909270264128</v>
      </c>
    </row>
    <row r="5" spans="1:15" s="578" customFormat="1">
      <c r="A5" s="573"/>
      <c r="B5" s="583" t="s">
        <v>13</v>
      </c>
      <c r="C5" s="584">
        <v>0.33049213049752518</v>
      </c>
      <c r="D5" s="585">
        <v>0.36064852125505387</v>
      </c>
      <c r="E5" s="585">
        <v>0.37367303609341823</v>
      </c>
      <c r="F5" s="585">
        <v>0.38315628776795374</v>
      </c>
      <c r="G5" s="585">
        <v>0.3973447758748882</v>
      </c>
      <c r="H5" s="585">
        <v>0.40027457205371314</v>
      </c>
      <c r="I5" s="585">
        <v>0.40740988105574411</v>
      </c>
      <c r="J5" s="585">
        <v>0.41633254331723601</v>
      </c>
      <c r="K5" s="585">
        <v>0.42046693678906344</v>
      </c>
      <c r="L5" s="585">
        <v>0.43129336887091585</v>
      </c>
      <c r="M5" s="585">
        <v>0.43789183483963251</v>
      </c>
      <c r="N5" s="585">
        <v>0.45516328125911493</v>
      </c>
      <c r="O5" s="586">
        <v>0.45810864132579243</v>
      </c>
    </row>
    <row r="6" spans="1:15" s="578" customFormat="1" ht="15.75" thickBot="1">
      <c r="A6" s="573"/>
      <c r="B6" s="587" t="s">
        <v>14</v>
      </c>
      <c r="C6" s="588">
        <v>0.54965811158914046</v>
      </c>
      <c r="D6" s="589">
        <v>0.5661693496502076</v>
      </c>
      <c r="E6" s="589">
        <v>0.54549077249714195</v>
      </c>
      <c r="F6" s="589">
        <v>0.54028369696584189</v>
      </c>
      <c r="G6" s="589">
        <v>0.54403110153365342</v>
      </c>
      <c r="H6" s="589">
        <v>0.54956699741975812</v>
      </c>
      <c r="I6" s="589">
        <v>0.55582001105046175</v>
      </c>
      <c r="J6" s="589">
        <v>0.55614163266033467</v>
      </c>
      <c r="K6" s="589">
        <v>0.55389630513882993</v>
      </c>
      <c r="L6" s="589">
        <v>0.55845319608473876</v>
      </c>
      <c r="M6" s="589">
        <v>0.57152662025688794</v>
      </c>
      <c r="N6" s="589">
        <v>0.58589329257621547</v>
      </c>
      <c r="O6" s="590">
        <v>0.5960565805363911</v>
      </c>
    </row>
  </sheetData>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DT58"/>
  <sheetViews>
    <sheetView topLeftCell="A19" zoomScaleNormal="100" workbookViewId="0"/>
  </sheetViews>
  <sheetFormatPr baseColWidth="10" defaultColWidth="11.42578125" defaultRowHeight="15"/>
  <cols>
    <col min="1" max="1" width="11.42578125" style="548"/>
    <col min="2" max="2" width="40.140625" style="548" customWidth="1"/>
    <col min="3" max="53" width="6.85546875" style="549" customWidth="1"/>
    <col min="54" max="63" width="6.85546875" style="548" customWidth="1"/>
    <col min="64" max="16384" width="11.42578125" style="548"/>
  </cols>
  <sheetData>
    <row r="1" spans="1:124" s="526" customFormat="1" ht="15.75">
      <c r="A1" s="473" t="s">
        <v>147</v>
      </c>
      <c r="C1" s="527"/>
      <c r="D1" s="527"/>
      <c r="E1" s="527"/>
      <c r="F1" s="527"/>
      <c r="G1" s="527"/>
      <c r="H1" s="527"/>
      <c r="I1" s="527"/>
      <c r="J1" s="527"/>
      <c r="K1" s="527"/>
      <c r="L1" s="527"/>
      <c r="M1" s="527"/>
      <c r="N1" s="527"/>
      <c r="O1" s="527"/>
      <c r="P1" s="527"/>
      <c r="Q1" s="527"/>
      <c r="R1" s="527"/>
      <c r="S1" s="527"/>
      <c r="T1" s="527"/>
      <c r="U1" s="527"/>
      <c r="V1" s="527"/>
      <c r="W1" s="527"/>
      <c r="X1" s="527"/>
      <c r="Y1" s="527"/>
      <c r="Z1" s="527"/>
      <c r="AA1" s="527"/>
      <c r="AB1" s="527"/>
      <c r="AC1" s="527"/>
      <c r="AD1" s="527"/>
      <c r="AE1" s="527"/>
      <c r="AF1" s="527"/>
      <c r="AG1" s="527"/>
      <c r="AH1" s="527"/>
      <c r="AI1" s="527"/>
      <c r="AJ1" s="527"/>
      <c r="AK1" s="527"/>
      <c r="AL1" s="527"/>
      <c r="AM1" s="527"/>
      <c r="AN1" s="527"/>
      <c r="AO1" s="527"/>
      <c r="AP1" s="527"/>
      <c r="AQ1" s="527"/>
      <c r="AR1" s="527"/>
      <c r="AS1" s="527"/>
      <c r="AT1" s="527"/>
      <c r="AU1" s="527"/>
      <c r="AV1" s="527"/>
      <c r="AW1" s="527"/>
      <c r="AX1" s="527"/>
      <c r="AY1" s="527"/>
      <c r="AZ1" s="527"/>
      <c r="BA1" s="527"/>
    </row>
    <row r="2" spans="1:124" s="526" customFormat="1" ht="15.75">
      <c r="B2" s="528"/>
      <c r="C2" s="527"/>
      <c r="D2" s="527"/>
      <c r="E2" s="527"/>
      <c r="F2" s="527"/>
      <c r="G2" s="527"/>
      <c r="H2" s="527"/>
      <c r="I2" s="527"/>
      <c r="J2" s="527"/>
      <c r="K2" s="527"/>
      <c r="L2" s="527"/>
      <c r="M2" s="527"/>
      <c r="N2" s="527"/>
      <c r="O2" s="527"/>
      <c r="P2" s="527"/>
      <c r="Q2" s="527"/>
      <c r="R2" s="527"/>
      <c r="S2" s="527"/>
      <c r="T2" s="527"/>
      <c r="U2" s="527"/>
      <c r="V2" s="527"/>
      <c r="W2" s="527"/>
      <c r="X2" s="527"/>
      <c r="Y2" s="527"/>
      <c r="Z2" s="527"/>
      <c r="AA2" s="527"/>
      <c r="AB2" s="527"/>
      <c r="AC2" s="527"/>
      <c r="AD2" s="527"/>
      <c r="AE2" s="527"/>
      <c r="AF2" s="527"/>
      <c r="AG2" s="527"/>
      <c r="AH2" s="527"/>
      <c r="AI2" s="527"/>
      <c r="AJ2" s="527"/>
      <c r="AK2" s="527"/>
      <c r="AL2" s="527"/>
      <c r="AM2" s="527"/>
      <c r="AN2" s="527"/>
      <c r="AO2" s="527"/>
      <c r="AP2" s="527"/>
      <c r="AQ2" s="527"/>
      <c r="AR2" s="527"/>
      <c r="AS2" s="527"/>
      <c r="AT2" s="527"/>
      <c r="AU2" s="527"/>
      <c r="AV2" s="527"/>
      <c r="AW2" s="527"/>
      <c r="AX2" s="527"/>
      <c r="AY2" s="527"/>
      <c r="AZ2" s="527"/>
      <c r="BA2" s="527"/>
    </row>
    <row r="3" spans="1:124" s="526" customFormat="1" ht="15.75" thickBot="1">
      <c r="C3" s="527"/>
      <c r="D3" s="527"/>
      <c r="E3" s="527"/>
      <c r="F3" s="527"/>
      <c r="G3" s="527"/>
      <c r="H3" s="527"/>
      <c r="I3" s="527"/>
      <c r="J3" s="527"/>
      <c r="K3" s="527"/>
      <c r="L3" s="527"/>
      <c r="M3" s="527"/>
      <c r="N3" s="527"/>
      <c r="O3" s="527"/>
      <c r="P3" s="527"/>
      <c r="Q3" s="527"/>
      <c r="R3" s="527"/>
      <c r="S3" s="527"/>
      <c r="T3" s="527"/>
      <c r="U3" s="527"/>
      <c r="V3" s="527"/>
      <c r="W3" s="527"/>
      <c r="X3" s="527"/>
      <c r="Y3" s="527"/>
      <c r="Z3" s="527"/>
      <c r="AA3" s="527"/>
      <c r="AB3" s="527"/>
      <c r="AC3" s="527"/>
      <c r="AD3" s="527"/>
      <c r="AE3" s="527"/>
      <c r="AF3" s="527"/>
      <c r="AG3" s="527"/>
      <c r="AH3" s="527"/>
      <c r="AI3" s="527"/>
      <c r="AJ3" s="527"/>
      <c r="AK3" s="527"/>
      <c r="AL3" s="527"/>
      <c r="AM3" s="527"/>
      <c r="AN3" s="527"/>
      <c r="AO3" s="527"/>
      <c r="AP3" s="527"/>
      <c r="AQ3" s="527"/>
      <c r="AR3" s="527"/>
      <c r="AS3" s="527"/>
      <c r="AT3" s="527"/>
      <c r="AU3" s="527"/>
      <c r="AV3" s="527"/>
      <c r="AW3" s="527"/>
      <c r="AX3" s="527"/>
      <c r="AY3" s="527"/>
      <c r="AZ3" s="527"/>
      <c r="BA3" s="527"/>
    </row>
    <row r="4" spans="1:124" s="529" customFormat="1" ht="15.75" thickBot="1">
      <c r="B4" s="530" t="s">
        <v>148</v>
      </c>
      <c r="C4" s="531">
        <v>1940</v>
      </c>
      <c r="D4" s="532">
        <v>1941</v>
      </c>
      <c r="E4" s="532">
        <v>1942</v>
      </c>
      <c r="F4" s="532">
        <v>1943</v>
      </c>
      <c r="G4" s="532">
        <v>1944</v>
      </c>
      <c r="H4" s="532">
        <v>1945</v>
      </c>
      <c r="I4" s="532">
        <v>1946</v>
      </c>
      <c r="J4" s="532">
        <v>1947</v>
      </c>
      <c r="K4" s="532">
        <v>1948</v>
      </c>
      <c r="L4" s="532">
        <v>1949</v>
      </c>
      <c r="M4" s="532">
        <v>1950</v>
      </c>
      <c r="N4" s="532">
        <v>1951</v>
      </c>
      <c r="O4" s="532">
        <v>1952</v>
      </c>
      <c r="P4" s="532">
        <v>1953</v>
      </c>
      <c r="Q4" s="532">
        <v>1954</v>
      </c>
      <c r="R4" s="532">
        <v>1955</v>
      </c>
      <c r="S4" s="532">
        <v>1956</v>
      </c>
      <c r="T4" s="532">
        <v>1957</v>
      </c>
      <c r="U4" s="532">
        <v>1958</v>
      </c>
      <c r="V4" s="532">
        <v>1959</v>
      </c>
      <c r="W4" s="532">
        <v>1960</v>
      </c>
      <c r="X4" s="532">
        <v>1961</v>
      </c>
      <c r="Y4" s="532">
        <v>1962</v>
      </c>
      <c r="Z4" s="532">
        <v>1963</v>
      </c>
      <c r="AA4" s="532">
        <v>1964</v>
      </c>
      <c r="AB4" s="532">
        <v>1965</v>
      </c>
      <c r="AC4" s="532">
        <v>1966</v>
      </c>
      <c r="AD4" s="532">
        <v>1967</v>
      </c>
      <c r="AE4" s="532">
        <v>1968</v>
      </c>
      <c r="AF4" s="532">
        <v>1969</v>
      </c>
      <c r="AG4" s="532">
        <v>1970</v>
      </c>
      <c r="AH4" s="532">
        <v>1971</v>
      </c>
      <c r="AI4" s="532">
        <v>1972</v>
      </c>
      <c r="AJ4" s="532">
        <v>1973</v>
      </c>
      <c r="AK4" s="532">
        <v>1974</v>
      </c>
      <c r="AL4" s="532">
        <v>1975</v>
      </c>
      <c r="AM4" s="532">
        <v>1976</v>
      </c>
      <c r="AN4" s="532">
        <v>1977</v>
      </c>
      <c r="AO4" s="532">
        <v>1978</v>
      </c>
      <c r="AP4" s="532">
        <v>1979</v>
      </c>
      <c r="AQ4" s="532">
        <v>1980</v>
      </c>
      <c r="AR4" s="532">
        <v>1981</v>
      </c>
      <c r="AS4" s="532">
        <v>1982</v>
      </c>
      <c r="AT4" s="532">
        <v>1983</v>
      </c>
      <c r="AU4" s="532">
        <v>1984</v>
      </c>
      <c r="AV4" s="532">
        <v>1985</v>
      </c>
      <c r="AW4" s="532">
        <v>1986</v>
      </c>
      <c r="AX4" s="532">
        <v>1987</v>
      </c>
      <c r="AY4" s="532">
        <v>1988</v>
      </c>
      <c r="AZ4" s="532">
        <v>1989</v>
      </c>
      <c r="BA4" s="532">
        <v>1990</v>
      </c>
      <c r="BB4" s="532">
        <v>1991</v>
      </c>
      <c r="BC4" s="532">
        <v>1992</v>
      </c>
      <c r="BD4" s="532">
        <v>1993</v>
      </c>
      <c r="BE4" s="532">
        <v>1994</v>
      </c>
      <c r="BF4" s="532">
        <v>1995</v>
      </c>
      <c r="BG4" s="532">
        <v>1996</v>
      </c>
      <c r="BH4" s="532">
        <v>1997</v>
      </c>
      <c r="BI4" s="532">
        <v>1998</v>
      </c>
      <c r="BJ4" s="532">
        <v>1999</v>
      </c>
      <c r="BK4" s="533">
        <v>2000</v>
      </c>
    </row>
    <row r="5" spans="1:124" s="529" customFormat="1">
      <c r="B5" s="392">
        <v>1.7999999999999999E-2</v>
      </c>
      <c r="C5" s="534">
        <v>0.80000352054159851</v>
      </c>
      <c r="D5" s="535">
        <v>0.80393891496827519</v>
      </c>
      <c r="E5" s="535">
        <v>0.78308183046226454</v>
      </c>
      <c r="F5" s="535">
        <v>0.77979504897317031</v>
      </c>
      <c r="G5" s="535">
        <v>0.77822238218505624</v>
      </c>
      <c r="H5" s="535">
        <v>0.78500564659034677</v>
      </c>
      <c r="I5" s="535">
        <v>0.8031464845904176</v>
      </c>
      <c r="J5" s="535">
        <v>0.82430414371482608</v>
      </c>
      <c r="K5" s="535">
        <v>0.83434439364916135</v>
      </c>
      <c r="L5" s="535">
        <v>0.83424967948287565</v>
      </c>
      <c r="M5" s="535">
        <v>0.81669969618132521</v>
      </c>
      <c r="N5" s="535">
        <v>0.83432101820309801</v>
      </c>
      <c r="O5" s="535">
        <v>0.83567381570236121</v>
      </c>
      <c r="P5" s="535">
        <v>0.83412372085628761</v>
      </c>
      <c r="Q5" s="535">
        <v>0.82236777226906299</v>
      </c>
      <c r="R5" s="535">
        <v>0.81852301968574903</v>
      </c>
      <c r="S5" s="535">
        <v>0.81410063414443012</v>
      </c>
      <c r="T5" s="535">
        <v>0.81311552207708815</v>
      </c>
      <c r="U5" s="535">
        <v>0.80033978880294432</v>
      </c>
      <c r="V5" s="535">
        <v>0.79855166290999224</v>
      </c>
      <c r="W5" s="535">
        <v>0.80230830960494193</v>
      </c>
      <c r="X5" s="535">
        <v>0.80373414710686819</v>
      </c>
      <c r="Y5" s="535">
        <v>0.8034503179756245</v>
      </c>
      <c r="Z5" s="535">
        <v>0.80221247267108808</v>
      </c>
      <c r="AA5" s="535">
        <v>0.80070268842283021</v>
      </c>
      <c r="AB5" s="535">
        <v>0.79667239311161386</v>
      </c>
      <c r="AC5" s="535">
        <v>0.79181313533805597</v>
      </c>
      <c r="AD5" s="535">
        <v>0.78800510528375112</v>
      </c>
      <c r="AE5" s="535">
        <v>0.78063277594991043</v>
      </c>
      <c r="AF5" s="535">
        <v>0.77236123652929523</v>
      </c>
      <c r="AG5" s="535">
        <v>0.76498313315762667</v>
      </c>
      <c r="AH5" s="535">
        <v>0.75722409208368002</v>
      </c>
      <c r="AI5" s="535">
        <v>0.74949242928771698</v>
      </c>
      <c r="AJ5" s="535">
        <v>0.74302377435681666</v>
      </c>
      <c r="AK5" s="535">
        <v>0.73630124048995371</v>
      </c>
      <c r="AL5" s="535">
        <v>0.72967925919078125</v>
      </c>
      <c r="AM5" s="535">
        <v>0.72322710822567171</v>
      </c>
      <c r="AN5" s="535">
        <v>0.71728956099124763</v>
      </c>
      <c r="AO5" s="535">
        <v>0.71184294369875734</v>
      </c>
      <c r="AP5" s="535">
        <v>0.70662539219156817</v>
      </c>
      <c r="AQ5" s="535">
        <v>0.7016143266420225</v>
      </c>
      <c r="AR5" s="535">
        <v>0.69688163419046256</v>
      </c>
      <c r="AS5" s="535">
        <v>0.69276746973510706</v>
      </c>
      <c r="AT5" s="535">
        <v>0.6890247279875934</v>
      </c>
      <c r="AU5" s="535">
        <v>0.68542592456461027</v>
      </c>
      <c r="AV5" s="535">
        <v>0.68216065563205863</v>
      </c>
      <c r="AW5" s="535">
        <v>0.67910794004079045</v>
      </c>
      <c r="AX5" s="535">
        <v>0.67648168381688811</v>
      </c>
      <c r="AY5" s="535">
        <v>0.67411721864202301</v>
      </c>
      <c r="AZ5" s="535">
        <v>0.67217184685080811</v>
      </c>
      <c r="BA5" s="535">
        <v>0.67037334977540131</v>
      </c>
      <c r="BB5" s="535">
        <v>0.66869977357288579</v>
      </c>
      <c r="BC5" s="535">
        <v>0.66735562420564076</v>
      </c>
      <c r="BD5" s="535">
        <v>0.6661309028940865</v>
      </c>
      <c r="BE5" s="535">
        <v>0.66479043364577106</v>
      </c>
      <c r="BF5" s="535">
        <v>0.66373445161993394</v>
      </c>
      <c r="BG5" s="535">
        <v>0.66249142927325944</v>
      </c>
      <c r="BH5" s="535">
        <v>0.66144227089728569</v>
      </c>
      <c r="BI5" s="535">
        <v>0.66037166978035089</v>
      </c>
      <c r="BJ5" s="535">
        <v>0.65947148074261441</v>
      </c>
      <c r="BK5" s="536">
        <v>0.65854091930162539</v>
      </c>
    </row>
    <row r="6" spans="1:124" s="529" customFormat="1">
      <c r="B6" s="392">
        <v>1.4999999999999999E-2</v>
      </c>
      <c r="C6" s="537">
        <v>0.80000330138081666</v>
      </c>
      <c r="D6" s="538">
        <v>0.80393754249976135</v>
      </c>
      <c r="E6" s="538">
        <v>0.78308297471842592</v>
      </c>
      <c r="F6" s="538">
        <v>0.77979536317186948</v>
      </c>
      <c r="G6" s="538">
        <v>0.77822381799612572</v>
      </c>
      <c r="H6" s="538">
        <v>0.78500562046047317</v>
      </c>
      <c r="I6" s="538">
        <v>0.80314711312340226</v>
      </c>
      <c r="J6" s="538">
        <v>0.82430329240516897</v>
      </c>
      <c r="K6" s="538">
        <v>0.83434374725443006</v>
      </c>
      <c r="L6" s="538">
        <v>0.83425097561879058</v>
      </c>
      <c r="M6" s="538">
        <v>0.81669996935503764</v>
      </c>
      <c r="N6" s="538">
        <v>0.83432158924546707</v>
      </c>
      <c r="O6" s="538">
        <v>0.83567259712416908</v>
      </c>
      <c r="P6" s="538">
        <v>0.83412597506124453</v>
      </c>
      <c r="Q6" s="538">
        <v>0.82236841525314974</v>
      </c>
      <c r="R6" s="538">
        <v>0.81852490591111227</v>
      </c>
      <c r="S6" s="538">
        <v>0.81410076246079965</v>
      </c>
      <c r="T6" s="538">
        <v>0.81311602115179493</v>
      </c>
      <c r="U6" s="538">
        <v>0.80033815221426585</v>
      </c>
      <c r="V6" s="538">
        <v>0.79855166678334411</v>
      </c>
      <c r="W6" s="538">
        <v>0.80230955315489005</v>
      </c>
      <c r="X6" s="538">
        <v>0.80397186841812296</v>
      </c>
      <c r="Y6" s="538">
        <v>0.80408784474804484</v>
      </c>
      <c r="Z6" s="538">
        <v>0.80340514913539229</v>
      </c>
      <c r="AA6" s="538">
        <v>0.80262990105930521</v>
      </c>
      <c r="AB6" s="538">
        <v>0.79948864381484364</v>
      </c>
      <c r="AC6" s="538">
        <v>0.7953538979628586</v>
      </c>
      <c r="AD6" s="538">
        <v>0.79276394226331348</v>
      </c>
      <c r="AE6" s="538">
        <v>0.78641739994513771</v>
      </c>
      <c r="AF6" s="538">
        <v>0.77931770243418297</v>
      </c>
      <c r="AG6" s="538">
        <v>0.77326113338769165</v>
      </c>
      <c r="AH6" s="538">
        <v>0.76643587315473805</v>
      </c>
      <c r="AI6" s="538">
        <v>0.75993077820861132</v>
      </c>
      <c r="AJ6" s="538">
        <v>0.75468774973883335</v>
      </c>
      <c r="AK6" s="538">
        <v>0.74860959603124433</v>
      </c>
      <c r="AL6" s="538">
        <v>0.74264429788368824</v>
      </c>
      <c r="AM6" s="538">
        <v>0.73713185741444431</v>
      </c>
      <c r="AN6" s="538">
        <v>0.73187390893121984</v>
      </c>
      <c r="AO6" s="538">
        <v>0.72686912523411829</v>
      </c>
      <c r="AP6" s="538">
        <v>0.72210721178743775</v>
      </c>
      <c r="AQ6" s="538">
        <v>0.7178532058445205</v>
      </c>
      <c r="AR6" s="538">
        <v>0.71362796251098704</v>
      </c>
      <c r="AS6" s="538">
        <v>0.70980989002360073</v>
      </c>
      <c r="AT6" s="538">
        <v>0.70616276921985954</v>
      </c>
      <c r="AU6" s="538">
        <v>0.7029538669019062</v>
      </c>
      <c r="AV6" s="538">
        <v>0.69964585320531159</v>
      </c>
      <c r="AW6" s="538">
        <v>0.696839519128301</v>
      </c>
      <c r="AX6" s="538">
        <v>0.69428025419763906</v>
      </c>
      <c r="AY6" s="538">
        <v>0.69227034432637546</v>
      </c>
      <c r="AZ6" s="538">
        <v>0.69027346145936097</v>
      </c>
      <c r="BA6" s="538">
        <v>0.68849256737188413</v>
      </c>
      <c r="BB6" s="538">
        <v>0.6871116082725397</v>
      </c>
      <c r="BC6" s="538">
        <v>0.68568899283909679</v>
      </c>
      <c r="BD6" s="538">
        <v>0.68445308820092443</v>
      </c>
      <c r="BE6" s="538">
        <v>0.68313945875378257</v>
      </c>
      <c r="BF6" s="538">
        <v>0.68197845827811054</v>
      </c>
      <c r="BG6" s="538">
        <v>0.68088374258710949</v>
      </c>
      <c r="BH6" s="538">
        <v>0.6796527416877125</v>
      </c>
      <c r="BI6" s="538">
        <v>0.67864228568236762</v>
      </c>
      <c r="BJ6" s="538">
        <v>0.67767004042085099</v>
      </c>
      <c r="BK6" s="539">
        <v>0.67690958006802915</v>
      </c>
    </row>
    <row r="7" spans="1:124" s="529" customFormat="1">
      <c r="B7" s="392">
        <v>1.2999999999999999E-2</v>
      </c>
      <c r="C7" s="537">
        <v>0.80000287911426682</v>
      </c>
      <c r="D7" s="538">
        <v>0.80393579414631844</v>
      </c>
      <c r="E7" s="538">
        <v>0.78307995613324932</v>
      </c>
      <c r="F7" s="538">
        <v>0.77979395834942222</v>
      </c>
      <c r="G7" s="538">
        <v>0.77822311847908987</v>
      </c>
      <c r="H7" s="538">
        <v>0.78500728114723062</v>
      </c>
      <c r="I7" s="538">
        <v>0.80314607872372035</v>
      </c>
      <c r="J7" s="538">
        <v>0.82430512406227208</v>
      </c>
      <c r="K7" s="538">
        <v>0.83434470166583785</v>
      </c>
      <c r="L7" s="538">
        <v>0.83425201685243333</v>
      </c>
      <c r="M7" s="538">
        <v>0.81669775770937592</v>
      </c>
      <c r="N7" s="538">
        <v>0.83432210595853562</v>
      </c>
      <c r="O7" s="538">
        <v>0.83567372438523257</v>
      </c>
      <c r="P7" s="538">
        <v>0.8341255725920278</v>
      </c>
      <c r="Q7" s="538">
        <v>0.82236782862796609</v>
      </c>
      <c r="R7" s="538">
        <v>0.81852556935933174</v>
      </c>
      <c r="S7" s="538">
        <v>0.81409980306503238</v>
      </c>
      <c r="T7" s="538">
        <v>0.81311524074010644</v>
      </c>
      <c r="U7" s="538">
        <v>0.80033855275556087</v>
      </c>
      <c r="V7" s="538">
        <v>0.7985526714677692</v>
      </c>
      <c r="W7" s="538">
        <v>0.80230939537542389</v>
      </c>
      <c r="X7" s="538">
        <v>0.80413078080899247</v>
      </c>
      <c r="Y7" s="538">
        <v>0.80450638958694343</v>
      </c>
      <c r="Z7" s="538">
        <v>0.80421477671426556</v>
      </c>
      <c r="AA7" s="538">
        <v>0.80392144853016279</v>
      </c>
      <c r="AB7" s="538">
        <v>0.80137844204350372</v>
      </c>
      <c r="AC7" s="538">
        <v>0.79762989287709418</v>
      </c>
      <c r="AD7" s="538">
        <v>0.79585579164414788</v>
      </c>
      <c r="AE7" s="538">
        <v>0.79011069158245073</v>
      </c>
      <c r="AF7" s="538">
        <v>0.78431837986221686</v>
      </c>
      <c r="AG7" s="538">
        <v>0.77904485720650318</v>
      </c>
      <c r="AH7" s="538">
        <v>0.77295421967015066</v>
      </c>
      <c r="AI7" s="538">
        <v>0.76690216811903589</v>
      </c>
      <c r="AJ7" s="538">
        <v>0.76239835232616948</v>
      </c>
      <c r="AK7" s="538">
        <v>0.75706410325824025</v>
      </c>
      <c r="AL7" s="538">
        <v>0.75182708682287602</v>
      </c>
      <c r="AM7" s="538">
        <v>0.7467755761700684</v>
      </c>
      <c r="AN7" s="538">
        <v>0.74198136785655133</v>
      </c>
      <c r="AO7" s="538">
        <v>0.73718275656051158</v>
      </c>
      <c r="AP7" s="538">
        <v>0.73292130093023777</v>
      </c>
      <c r="AQ7" s="538">
        <v>0.72890455757937556</v>
      </c>
      <c r="AR7" s="538">
        <v>0.72493997533708376</v>
      </c>
      <c r="AS7" s="538">
        <v>0.72140335673110434</v>
      </c>
      <c r="AT7" s="538">
        <v>0.71805960599378682</v>
      </c>
      <c r="AU7" s="538">
        <v>0.71492650553843973</v>
      </c>
      <c r="AV7" s="538">
        <v>0.71196207035746006</v>
      </c>
      <c r="AW7" s="538">
        <v>0.70928937346342691</v>
      </c>
      <c r="AX7" s="538">
        <v>0.70688646395317667</v>
      </c>
      <c r="AY7" s="538">
        <v>0.70483714256304464</v>
      </c>
      <c r="AZ7" s="538">
        <v>0.70282733909357931</v>
      </c>
      <c r="BA7" s="538">
        <v>0.70129588576556356</v>
      </c>
      <c r="BB7" s="538">
        <v>0.69974302516646569</v>
      </c>
      <c r="BC7" s="538">
        <v>0.69841287458104706</v>
      </c>
      <c r="BD7" s="538">
        <v>0.69707232047790257</v>
      </c>
      <c r="BE7" s="538">
        <v>0.69591186719811082</v>
      </c>
      <c r="BF7" s="538">
        <v>0.69471360265916637</v>
      </c>
      <c r="BG7" s="538">
        <v>0.69340439826218092</v>
      </c>
      <c r="BH7" s="538">
        <v>0.69220428334708772</v>
      </c>
      <c r="BI7" s="538">
        <v>0.69126429849424154</v>
      </c>
      <c r="BJ7" s="538">
        <v>0.69038414528385994</v>
      </c>
      <c r="BK7" s="539">
        <v>0.6895459425833409</v>
      </c>
    </row>
    <row r="8" spans="1:124" s="529" customFormat="1" ht="15.75" thickBot="1">
      <c r="B8" s="399">
        <v>0.01</v>
      </c>
      <c r="C8" s="540">
        <v>0.80000501986498718</v>
      </c>
      <c r="D8" s="541">
        <v>0.80393774929319239</v>
      </c>
      <c r="E8" s="541">
        <v>0.78308340376804464</v>
      </c>
      <c r="F8" s="541">
        <v>0.77979302728152178</v>
      </c>
      <c r="G8" s="541">
        <v>0.77822183679476586</v>
      </c>
      <c r="H8" s="541">
        <v>0.78500694668180648</v>
      </c>
      <c r="I8" s="541">
        <v>0.80314466984192279</v>
      </c>
      <c r="J8" s="541">
        <v>0.82430300973013582</v>
      </c>
      <c r="K8" s="541">
        <v>0.83434236433013143</v>
      </c>
      <c r="L8" s="541">
        <v>0.83424986967939696</v>
      </c>
      <c r="M8" s="541">
        <v>0.81670063675417648</v>
      </c>
      <c r="N8" s="541">
        <v>0.83432008350740205</v>
      </c>
      <c r="O8" s="541">
        <v>0.83567432141495768</v>
      </c>
      <c r="P8" s="541">
        <v>0.8341253129749473</v>
      </c>
      <c r="Q8" s="541">
        <v>0.82236566562301494</v>
      </c>
      <c r="R8" s="541">
        <v>0.81852442965496686</v>
      </c>
      <c r="S8" s="541">
        <v>0.81409890548654473</v>
      </c>
      <c r="T8" s="541">
        <v>0.81311535695214987</v>
      </c>
      <c r="U8" s="541">
        <v>0.80034024989194708</v>
      </c>
      <c r="V8" s="541">
        <v>0.79855127810443349</v>
      </c>
      <c r="W8" s="541">
        <v>0.8023076073461447</v>
      </c>
      <c r="X8" s="541">
        <v>0.80436833918448181</v>
      </c>
      <c r="Y8" s="541">
        <v>0.805145910439102</v>
      </c>
      <c r="Z8" s="541">
        <v>0.80542974675297285</v>
      </c>
      <c r="AA8" s="541">
        <v>0.80589262540033324</v>
      </c>
      <c r="AB8" s="541">
        <v>0.80393720239054667</v>
      </c>
      <c r="AC8" s="541">
        <v>0.80125364258558029</v>
      </c>
      <c r="AD8" s="541">
        <v>0.80041207694464878</v>
      </c>
      <c r="AE8" s="541">
        <v>0.79605587353755813</v>
      </c>
      <c r="AF8" s="541">
        <v>0.79150157954810274</v>
      </c>
      <c r="AG8" s="541">
        <v>0.78760046360018021</v>
      </c>
      <c r="AH8" s="541">
        <v>0.78281491689912308</v>
      </c>
      <c r="AI8" s="541">
        <v>0.77806247993498812</v>
      </c>
      <c r="AJ8" s="541">
        <v>0.77455094432020721</v>
      </c>
      <c r="AK8" s="541">
        <v>0.76991110490370307</v>
      </c>
      <c r="AL8" s="541">
        <v>0.76568552042596305</v>
      </c>
      <c r="AM8" s="541">
        <v>0.76135427074901041</v>
      </c>
      <c r="AN8" s="541">
        <v>0.75729722000773469</v>
      </c>
      <c r="AO8" s="541">
        <v>0.75352636077358415</v>
      </c>
      <c r="AP8" s="541">
        <v>0.74974539001522389</v>
      </c>
      <c r="AQ8" s="541">
        <v>0.7462431803460835</v>
      </c>
      <c r="AR8" s="541">
        <v>0.74279062080075375</v>
      </c>
      <c r="AS8" s="541">
        <v>0.73952866733014189</v>
      </c>
      <c r="AT8" s="541">
        <v>0.73676211140829406</v>
      </c>
      <c r="AU8" s="541">
        <v>0.73397258127836007</v>
      </c>
      <c r="AV8" s="541">
        <v>0.73137842450114554</v>
      </c>
      <c r="AW8" s="541">
        <v>0.72884517538529492</v>
      </c>
      <c r="AX8" s="541">
        <v>0.72636319945840355</v>
      </c>
      <c r="AY8" s="541">
        <v>0.72455231090501626</v>
      </c>
      <c r="AZ8" s="541">
        <v>0.72280362826875721</v>
      </c>
      <c r="BA8" s="541">
        <v>0.72108556633881438</v>
      </c>
      <c r="BB8" s="541">
        <v>0.71963813496836626</v>
      </c>
      <c r="BC8" s="541">
        <v>0.71820436166287138</v>
      </c>
      <c r="BD8" s="541">
        <v>0.71705053658691575</v>
      </c>
      <c r="BE8" s="541">
        <v>0.71587303879550801</v>
      </c>
      <c r="BF8" s="541">
        <v>0.7146927822519995</v>
      </c>
      <c r="BG8" s="541">
        <v>0.71343665190852124</v>
      </c>
      <c r="BH8" s="541">
        <v>0.71234313753600764</v>
      </c>
      <c r="BI8" s="541">
        <v>0.71109211781849735</v>
      </c>
      <c r="BJ8" s="541">
        <v>0.71017295662948565</v>
      </c>
      <c r="BK8" s="542">
        <v>0.7095575243520037</v>
      </c>
      <c r="BL8" s="529">
        <v>0.80000375636813303</v>
      </c>
      <c r="BM8" s="529">
        <v>0.8038466152446716</v>
      </c>
      <c r="BN8" s="529">
        <v>0.78325017509253803</v>
      </c>
      <c r="BO8" s="529">
        <v>0.77972827569717207</v>
      </c>
      <c r="BP8" s="529">
        <v>0.77797441076736285</v>
      </c>
      <c r="BQ8" s="529">
        <v>0.78488697359948145</v>
      </c>
      <c r="BR8" s="529">
        <v>0.8031672434514231</v>
      </c>
      <c r="BS8" s="529">
        <v>0.82436377438366715</v>
      </c>
      <c r="BT8" s="529">
        <v>0.83424910884078873</v>
      </c>
      <c r="BU8" s="529">
        <v>0.83443344513130191</v>
      </c>
      <c r="BV8" s="529">
        <v>0.81652866651395928</v>
      </c>
      <c r="BW8" s="529">
        <v>0.83497477696242062</v>
      </c>
      <c r="BX8" s="529">
        <v>0.8351215254965203</v>
      </c>
      <c r="BY8" s="529">
        <v>0.83303993556314226</v>
      </c>
      <c r="BZ8" s="529">
        <v>0.8216091457289495</v>
      </c>
      <c r="CA8" s="529">
        <v>0.82155373175635238</v>
      </c>
      <c r="CB8" s="529">
        <v>0.81874824039598204</v>
      </c>
      <c r="CC8" s="529">
        <v>0.80596041719536193</v>
      </c>
      <c r="CD8" s="529">
        <v>0.80526171561203741</v>
      </c>
      <c r="CE8" s="529">
        <v>0.80172386737026358</v>
      </c>
      <c r="CF8" s="529">
        <v>0.80001858519054325</v>
      </c>
      <c r="CG8" s="529">
        <v>0.80040598870994129</v>
      </c>
      <c r="CH8" s="529">
        <v>0.79878278989885454</v>
      </c>
      <c r="CI8" s="529">
        <v>0.79714376362497863</v>
      </c>
      <c r="CJ8" s="529">
        <v>0.79902432011637392</v>
      </c>
      <c r="CK8" s="529">
        <v>0.79652878950717543</v>
      </c>
      <c r="CL8" s="529">
        <v>0.79388722828908331</v>
      </c>
      <c r="CM8" s="529">
        <v>0.79235153113761614</v>
      </c>
      <c r="CN8" s="529">
        <v>0.78972235772476307</v>
      </c>
      <c r="CO8" s="529">
        <v>0.78659823254055838</v>
      </c>
      <c r="CP8" s="529">
        <v>0.78535387723169658</v>
      </c>
      <c r="CQ8" s="529">
        <v>0.78318398509438136</v>
      </c>
      <c r="CR8" s="529">
        <v>0.78075378116812433</v>
      </c>
      <c r="CS8" s="529">
        <v>0.77956357888531336</v>
      </c>
      <c r="CT8" s="529">
        <v>0.77745495675841791</v>
      </c>
      <c r="CU8" s="529">
        <v>0.77568720072762309</v>
      </c>
      <c r="CV8" s="529">
        <v>0.77377032974736448</v>
      </c>
      <c r="CW8" s="529">
        <v>0.77207641326700538</v>
      </c>
      <c r="CX8" s="529">
        <v>0.77032511866978448</v>
      </c>
      <c r="CY8" s="529">
        <v>0.76906693284067562</v>
      </c>
      <c r="CZ8" s="529">
        <v>0.7677566319823822</v>
      </c>
      <c r="DA8" s="529">
        <v>0.76646300676345691</v>
      </c>
      <c r="DB8" s="529">
        <v>0.76531659838467525</v>
      </c>
      <c r="DC8" s="529">
        <v>0.7643378576847889</v>
      </c>
      <c r="DD8" s="529">
        <v>0.76304240689669878</v>
      </c>
      <c r="DE8" s="529">
        <v>0.76164669359793391</v>
      </c>
      <c r="DF8" s="529">
        <v>0.76054476146893057</v>
      </c>
      <c r="DG8" s="529">
        <v>0.75946975684165396</v>
      </c>
      <c r="DH8" s="529">
        <v>0.7585122567093322</v>
      </c>
      <c r="DI8" s="529">
        <v>0.75786208267094968</v>
      </c>
      <c r="DJ8" s="529">
        <v>0.75721910136010029</v>
      </c>
      <c r="DK8" s="529">
        <v>0.75657502164342305</v>
      </c>
      <c r="DL8" s="529">
        <v>0.75593763936143055</v>
      </c>
      <c r="DM8" s="529">
        <v>0.75555400158826702</v>
      </c>
      <c r="DN8" s="529">
        <v>0.75514064772026002</v>
      </c>
      <c r="DO8" s="529">
        <v>0.75470597733415723</v>
      </c>
      <c r="DP8" s="529">
        <v>0.75440554680396221</v>
      </c>
      <c r="DQ8" s="529">
        <v>0.75401132943631377</v>
      </c>
      <c r="DR8" s="529">
        <v>0.75368836915521353</v>
      </c>
      <c r="DS8" s="529">
        <v>0.75345153829140421</v>
      </c>
      <c r="DT8" s="529">
        <v>0.75327601754082563</v>
      </c>
    </row>
    <row r="9" spans="1:124" s="529" customFormat="1" ht="15.75" thickBot="1">
      <c r="B9" s="530" t="s">
        <v>149</v>
      </c>
      <c r="C9" s="531">
        <v>1940</v>
      </c>
      <c r="D9" s="532">
        <v>1941</v>
      </c>
      <c r="E9" s="532">
        <v>1942</v>
      </c>
      <c r="F9" s="532">
        <v>1943</v>
      </c>
      <c r="G9" s="532">
        <v>1944</v>
      </c>
      <c r="H9" s="532">
        <v>1945</v>
      </c>
      <c r="I9" s="532">
        <v>1946</v>
      </c>
      <c r="J9" s="532">
        <v>1947</v>
      </c>
      <c r="K9" s="532">
        <v>1948</v>
      </c>
      <c r="L9" s="532">
        <v>1949</v>
      </c>
      <c r="M9" s="532">
        <v>1950</v>
      </c>
      <c r="N9" s="532">
        <v>1951</v>
      </c>
      <c r="O9" s="532">
        <v>1952</v>
      </c>
      <c r="P9" s="532">
        <v>1953</v>
      </c>
      <c r="Q9" s="532">
        <v>1954</v>
      </c>
      <c r="R9" s="532">
        <v>1955</v>
      </c>
      <c r="S9" s="532">
        <v>1956</v>
      </c>
      <c r="T9" s="532">
        <v>1957</v>
      </c>
      <c r="U9" s="532">
        <v>1958</v>
      </c>
      <c r="V9" s="532">
        <v>1959</v>
      </c>
      <c r="W9" s="532">
        <v>1960</v>
      </c>
      <c r="X9" s="532">
        <v>1961</v>
      </c>
      <c r="Y9" s="532">
        <v>1962</v>
      </c>
      <c r="Z9" s="532">
        <v>1963</v>
      </c>
      <c r="AA9" s="532">
        <v>1964</v>
      </c>
      <c r="AB9" s="532">
        <v>1965</v>
      </c>
      <c r="AC9" s="532">
        <v>1966</v>
      </c>
      <c r="AD9" s="532">
        <v>1967</v>
      </c>
      <c r="AE9" s="532">
        <v>1968</v>
      </c>
      <c r="AF9" s="532">
        <v>1969</v>
      </c>
      <c r="AG9" s="532">
        <v>1970</v>
      </c>
      <c r="AH9" s="532">
        <v>1971</v>
      </c>
      <c r="AI9" s="532">
        <v>1972</v>
      </c>
      <c r="AJ9" s="532">
        <v>1973</v>
      </c>
      <c r="AK9" s="532">
        <v>1974</v>
      </c>
      <c r="AL9" s="532">
        <v>1975</v>
      </c>
      <c r="AM9" s="532">
        <v>1976</v>
      </c>
      <c r="AN9" s="532">
        <v>1977</v>
      </c>
      <c r="AO9" s="532">
        <v>1978</v>
      </c>
      <c r="AP9" s="532">
        <v>1979</v>
      </c>
      <c r="AQ9" s="532">
        <v>1980</v>
      </c>
      <c r="AR9" s="532">
        <v>1981</v>
      </c>
      <c r="AS9" s="532">
        <v>1982</v>
      </c>
      <c r="AT9" s="532">
        <v>1983</v>
      </c>
      <c r="AU9" s="532">
        <v>1984</v>
      </c>
      <c r="AV9" s="532">
        <v>1985</v>
      </c>
      <c r="AW9" s="532">
        <v>1986</v>
      </c>
      <c r="AX9" s="532">
        <v>1987</v>
      </c>
      <c r="AY9" s="532">
        <v>1988</v>
      </c>
      <c r="AZ9" s="532">
        <v>1989</v>
      </c>
      <c r="BA9" s="532">
        <v>1990</v>
      </c>
      <c r="BB9" s="532">
        <v>1991</v>
      </c>
      <c r="BC9" s="532">
        <v>1992</v>
      </c>
      <c r="BD9" s="532">
        <v>1993</v>
      </c>
      <c r="BE9" s="532">
        <v>1994</v>
      </c>
      <c r="BF9" s="532">
        <v>1995</v>
      </c>
      <c r="BG9" s="532">
        <v>1996</v>
      </c>
      <c r="BH9" s="532">
        <v>1997</v>
      </c>
      <c r="BI9" s="532">
        <v>1998</v>
      </c>
      <c r="BJ9" s="532">
        <v>1999</v>
      </c>
      <c r="BK9" s="533">
        <v>2000</v>
      </c>
    </row>
    <row r="10" spans="1:124" s="529" customFormat="1">
      <c r="B10" s="392">
        <v>1.7999999999999999E-2</v>
      </c>
      <c r="C10" s="534">
        <v>0.80000352054159851</v>
      </c>
      <c r="D10" s="535">
        <v>0.80393891496827519</v>
      </c>
      <c r="E10" s="535">
        <v>0.78308183046226454</v>
      </c>
      <c r="F10" s="535">
        <v>0.77979504897317031</v>
      </c>
      <c r="G10" s="535">
        <v>0.77822238218505624</v>
      </c>
      <c r="H10" s="535">
        <v>0.78500564659034677</v>
      </c>
      <c r="I10" s="535">
        <v>0.8031464845904176</v>
      </c>
      <c r="J10" s="535">
        <v>0.82430414371482608</v>
      </c>
      <c r="K10" s="535">
        <v>0.83434439364916135</v>
      </c>
      <c r="L10" s="535">
        <v>0.83424967948287565</v>
      </c>
      <c r="M10" s="535">
        <v>0.81669969618132521</v>
      </c>
      <c r="N10" s="535">
        <v>0.83432101820309801</v>
      </c>
      <c r="O10" s="535">
        <v>0.83567381570236121</v>
      </c>
      <c r="P10" s="535">
        <v>0.83412372085628761</v>
      </c>
      <c r="Q10" s="535">
        <v>0.82236777226906299</v>
      </c>
      <c r="R10" s="535">
        <v>0.81852301968574903</v>
      </c>
      <c r="S10" s="535">
        <v>0.81410063414443012</v>
      </c>
      <c r="T10" s="535">
        <v>0.82547508702848538</v>
      </c>
      <c r="U10" s="535">
        <v>0.81249852455399862</v>
      </c>
      <c r="V10" s="535">
        <v>0.81061058511981743</v>
      </c>
      <c r="W10" s="535">
        <v>0.81435660233888796</v>
      </c>
      <c r="X10" s="535">
        <v>0.81581726155637091</v>
      </c>
      <c r="Y10" s="535">
        <v>0.81550022111060971</v>
      </c>
      <c r="Z10" s="535">
        <v>0.8142109460739515</v>
      </c>
      <c r="AA10" s="535">
        <v>0.81270175899537955</v>
      </c>
      <c r="AB10" s="535">
        <v>0.80858792757380737</v>
      </c>
      <c r="AC10" s="535">
        <v>0.80363260404898629</v>
      </c>
      <c r="AD10" s="535">
        <v>0.799803885902728</v>
      </c>
      <c r="AE10" s="535">
        <v>0.79229693807342283</v>
      </c>
      <c r="AF10" s="535">
        <v>0.78388843084190518</v>
      </c>
      <c r="AG10" s="535">
        <v>0.77643238741209997</v>
      </c>
      <c r="AH10" s="535">
        <v>0.76854257006792315</v>
      </c>
      <c r="AI10" s="535">
        <v>0.76068076347216396</v>
      </c>
      <c r="AJ10" s="535">
        <v>0.75414757215105288</v>
      </c>
      <c r="AK10" s="535">
        <v>0.7473022600196777</v>
      </c>
      <c r="AL10" s="535">
        <v>0.74056337096309266</v>
      </c>
      <c r="AM10" s="535">
        <v>0.73398959742582526</v>
      </c>
      <c r="AN10" s="535">
        <v>0.72793063034582017</v>
      </c>
      <c r="AO10" s="535">
        <v>0.72236292358682908</v>
      </c>
      <c r="AP10" s="535">
        <v>0.71702555747616015</v>
      </c>
      <c r="AQ10" s="535">
        <v>0.71189533024089502</v>
      </c>
      <c r="AR10" s="535">
        <v>0.7070484581702029</v>
      </c>
      <c r="AS10" s="535">
        <v>0.70283082084290771</v>
      </c>
      <c r="AT10" s="535">
        <v>0.69898348709215996</v>
      </c>
      <c r="AU10" s="535">
        <v>0.6952803948403613</v>
      </c>
      <c r="AV10" s="535">
        <v>0.69190952245636328</v>
      </c>
      <c r="AW10" s="535">
        <v>0.68875641652727926</v>
      </c>
      <c r="AX10" s="535">
        <v>0.68603502146787787</v>
      </c>
      <c r="AY10" s="535">
        <v>0.68358441636222167</v>
      </c>
      <c r="AZ10" s="535">
        <v>0.68155932774210293</v>
      </c>
      <c r="BA10" s="535">
        <v>0.67968516105063137</v>
      </c>
      <c r="BB10" s="535">
        <v>0.67793912488279406</v>
      </c>
      <c r="BC10" s="535">
        <v>0.67652616509782382</v>
      </c>
      <c r="BD10" s="535">
        <v>0.67523652540883339</v>
      </c>
      <c r="BE10" s="535">
        <v>0.67383317620605276</v>
      </c>
      <c r="BF10" s="535">
        <v>0.67271698209640685</v>
      </c>
      <c r="BG10" s="535">
        <v>0.67141217923604768</v>
      </c>
      <c r="BH10" s="535">
        <v>0.67029998632451726</v>
      </c>
      <c r="BI10" s="535">
        <v>0.66917361072657244</v>
      </c>
      <c r="BJ10" s="535">
        <v>0.66822533041877297</v>
      </c>
      <c r="BK10" s="536">
        <v>0.66725321886578515</v>
      </c>
    </row>
    <row r="11" spans="1:124" s="529" customFormat="1">
      <c r="B11" s="392">
        <v>1.4999999999999999E-2</v>
      </c>
      <c r="C11" s="537">
        <v>0.80000330138081666</v>
      </c>
      <c r="D11" s="538">
        <v>0.80393754249976135</v>
      </c>
      <c r="E11" s="538">
        <v>0.78308297471842592</v>
      </c>
      <c r="F11" s="538">
        <v>0.77979536317186948</v>
      </c>
      <c r="G11" s="538">
        <v>0.77822381799612572</v>
      </c>
      <c r="H11" s="538">
        <v>0.78500562046047317</v>
      </c>
      <c r="I11" s="538">
        <v>0.80314711312340226</v>
      </c>
      <c r="J11" s="538">
        <v>0.82430329240516897</v>
      </c>
      <c r="K11" s="538">
        <v>0.83434374725443006</v>
      </c>
      <c r="L11" s="538">
        <v>0.83425097561879058</v>
      </c>
      <c r="M11" s="538">
        <v>0.81669996935503764</v>
      </c>
      <c r="N11" s="538">
        <v>0.83432158924546707</v>
      </c>
      <c r="O11" s="538">
        <v>0.83567259712416908</v>
      </c>
      <c r="P11" s="538">
        <v>0.83412597506124453</v>
      </c>
      <c r="Q11" s="538">
        <v>0.82236841525314974</v>
      </c>
      <c r="R11" s="538">
        <v>0.81852490591111227</v>
      </c>
      <c r="S11" s="538">
        <v>0.81410076246079965</v>
      </c>
      <c r="T11" s="538">
        <v>0.82547561237028177</v>
      </c>
      <c r="U11" s="538">
        <v>0.81249680182907347</v>
      </c>
      <c r="V11" s="538">
        <v>0.81061058919703</v>
      </c>
      <c r="W11" s="538">
        <v>0.81435791133883328</v>
      </c>
      <c r="X11" s="538">
        <v>0.81605853640804693</v>
      </c>
      <c r="Y11" s="538">
        <v>0.81614434401624525</v>
      </c>
      <c r="Z11" s="538">
        <v>0.81541244635904309</v>
      </c>
      <c r="AA11" s="538">
        <v>0.81464067581552568</v>
      </c>
      <c r="AB11" s="538">
        <v>0.81141832894039978</v>
      </c>
      <c r="AC11" s="538">
        <v>0.80718976872040826</v>
      </c>
      <c r="AD11" s="538">
        <v>0.80458212109449734</v>
      </c>
      <c r="AE11" s="538">
        <v>0.7981030010584419</v>
      </c>
      <c r="AF11" s="538">
        <v>0.79086860860267172</v>
      </c>
      <c r="AG11" s="538">
        <v>0.7847367918965924</v>
      </c>
      <c r="AH11" s="538">
        <v>0.77777930595096711</v>
      </c>
      <c r="AI11" s="538">
        <v>0.77114298346594945</v>
      </c>
      <c r="AJ11" s="538">
        <v>0.76583524378462131</v>
      </c>
      <c r="AK11" s="538">
        <v>0.75963339791166806</v>
      </c>
      <c r="AL11" s="538">
        <v>0.75355078832793698</v>
      </c>
      <c r="AM11" s="538">
        <v>0.74791600047949214</v>
      </c>
      <c r="AN11" s="538">
        <v>0.74253588273505211</v>
      </c>
      <c r="AO11" s="538">
        <v>0.73740960500535313</v>
      </c>
      <c r="AP11" s="538">
        <v>0.73252688088166373</v>
      </c>
      <c r="AQ11" s="538">
        <v>0.72815344819921746</v>
      </c>
      <c r="AR11" s="538">
        <v>0.72381322896051381</v>
      </c>
      <c r="AS11" s="538">
        <v>0.7198910602450056</v>
      </c>
      <c r="AT11" s="538">
        <v>0.71613877637984069</v>
      </c>
      <c r="AU11" s="538">
        <v>0.71282519665749955</v>
      </c>
      <c r="AV11" s="538">
        <v>0.70941132963603615</v>
      </c>
      <c r="AW11" s="538">
        <v>0.70650424482396645</v>
      </c>
      <c r="AX11" s="538">
        <v>0.70384933647609293</v>
      </c>
      <c r="AY11" s="538">
        <v>0.70175297242039802</v>
      </c>
      <c r="AZ11" s="538">
        <v>0.69967564030597962</v>
      </c>
      <c r="BA11" s="538">
        <v>0.69781894708115555</v>
      </c>
      <c r="BB11" s="538">
        <v>0.69636518892313237</v>
      </c>
      <c r="BC11" s="538">
        <v>0.69487346258030025</v>
      </c>
      <c r="BD11" s="538">
        <v>0.6935726238978116</v>
      </c>
      <c r="BE11" s="538">
        <v>0.69219584216680319</v>
      </c>
      <c r="BF11" s="538">
        <v>0.6909743978208932</v>
      </c>
      <c r="BG11" s="538">
        <v>0.68981772122586993</v>
      </c>
      <c r="BH11" s="538">
        <v>0.68852358933931801</v>
      </c>
      <c r="BI11" s="538">
        <v>0.68745689423367251</v>
      </c>
      <c r="BJ11" s="538">
        <v>0.68643638633089898</v>
      </c>
      <c r="BK11" s="539">
        <v>0.68563436682886481</v>
      </c>
    </row>
    <row r="12" spans="1:124" s="529" customFormat="1">
      <c r="B12" s="392">
        <v>1.2999999999999999E-2</v>
      </c>
      <c r="C12" s="537">
        <v>0.80000287911426682</v>
      </c>
      <c r="D12" s="538">
        <v>0.80393579414631844</v>
      </c>
      <c r="E12" s="538">
        <v>0.78307995613324932</v>
      </c>
      <c r="F12" s="538">
        <v>0.77979395834942222</v>
      </c>
      <c r="G12" s="538">
        <v>0.77822311847908987</v>
      </c>
      <c r="H12" s="538">
        <v>0.78500728114723062</v>
      </c>
      <c r="I12" s="538">
        <v>0.80314607872372035</v>
      </c>
      <c r="J12" s="538">
        <v>0.82430512406227208</v>
      </c>
      <c r="K12" s="538">
        <v>0.83434470166583785</v>
      </c>
      <c r="L12" s="538">
        <v>0.83425201685243333</v>
      </c>
      <c r="M12" s="538">
        <v>0.81669775770937592</v>
      </c>
      <c r="N12" s="538">
        <v>0.83432210595853562</v>
      </c>
      <c r="O12" s="538">
        <v>0.83567372438523257</v>
      </c>
      <c r="P12" s="538">
        <v>0.8341255725920278</v>
      </c>
      <c r="Q12" s="538">
        <v>0.82236782862796609</v>
      </c>
      <c r="R12" s="538">
        <v>0.81852556935933174</v>
      </c>
      <c r="S12" s="538">
        <v>0.81409980306503238</v>
      </c>
      <c r="T12" s="538">
        <v>0.82547479088429376</v>
      </c>
      <c r="U12" s="538">
        <v>0.81249722345148945</v>
      </c>
      <c r="V12" s="538">
        <v>0.81061164675958264</v>
      </c>
      <c r="W12" s="538">
        <v>0.81435774525518478</v>
      </c>
      <c r="X12" s="538">
        <v>0.81621983758605787</v>
      </c>
      <c r="Y12" s="538">
        <v>0.81656692483268467</v>
      </c>
      <c r="Z12" s="538">
        <v>0.81622864588632416</v>
      </c>
      <c r="AA12" s="538">
        <v>0.81594018789313394</v>
      </c>
      <c r="AB12" s="538">
        <v>0.81331779418135641</v>
      </c>
      <c r="AC12" s="538">
        <v>0.80947721439816567</v>
      </c>
      <c r="AD12" s="538">
        <v>0.80768703984611634</v>
      </c>
      <c r="AE12" s="538">
        <v>0.80181126119563917</v>
      </c>
      <c r="AF12" s="538">
        <v>0.79588521942073565</v>
      </c>
      <c r="AG12" s="538">
        <v>0.79053758959637122</v>
      </c>
      <c r="AH12" s="538">
        <v>0.78431354841591971</v>
      </c>
      <c r="AI12" s="538">
        <v>0.77813018039440518</v>
      </c>
      <c r="AJ12" s="538">
        <v>0.77356100319707055</v>
      </c>
      <c r="AK12" s="538">
        <v>0.76810272209718333</v>
      </c>
      <c r="AL12" s="538">
        <v>0.76274753877993118</v>
      </c>
      <c r="AM12" s="538">
        <v>0.7575733634719295</v>
      </c>
      <c r="AN12" s="538">
        <v>0.75265630363069536</v>
      </c>
      <c r="AO12" s="538">
        <v>0.7477359806069751</v>
      </c>
      <c r="AP12" s="538">
        <v>0.74335360933203221</v>
      </c>
      <c r="AQ12" s="538">
        <v>0.73921661817698747</v>
      </c>
      <c r="AR12" s="538">
        <v>0.73513682850939033</v>
      </c>
      <c r="AS12" s="538">
        <v>0.73149590000342812</v>
      </c>
      <c r="AT12" s="538">
        <v>0.72804682417215916</v>
      </c>
      <c r="AU12" s="538">
        <v>0.72480876789618309</v>
      </c>
      <c r="AV12" s="538">
        <v>0.72173797305638632</v>
      </c>
      <c r="AW12" s="538">
        <v>0.71896441515408338</v>
      </c>
      <c r="AX12" s="538">
        <v>0.71646540152918514</v>
      </c>
      <c r="AY12" s="538">
        <v>0.71432954587984443</v>
      </c>
      <c r="AZ12" s="538">
        <v>0.71223929038156064</v>
      </c>
      <c r="BA12" s="538">
        <v>0.71063148035331292</v>
      </c>
      <c r="BB12" s="538">
        <v>0.70900556935874881</v>
      </c>
      <c r="BC12" s="538">
        <v>0.70760623841254056</v>
      </c>
      <c r="BD12" s="538">
        <v>0.70620047501107608</v>
      </c>
      <c r="BE12" s="538">
        <v>0.70497683421393331</v>
      </c>
      <c r="BF12" s="538">
        <v>0.7037179851135833</v>
      </c>
      <c r="BG12" s="538">
        <v>0.70234683269911824</v>
      </c>
      <c r="BH12" s="538">
        <v>0.70108346256948928</v>
      </c>
      <c r="BI12" s="538">
        <v>0.70008719099205585</v>
      </c>
      <c r="BJ12" s="538">
        <v>0.69915861262510048</v>
      </c>
      <c r="BK12" s="539">
        <v>0.69827878539245813</v>
      </c>
    </row>
    <row r="13" spans="1:124" s="529" customFormat="1" ht="15.75" thickBot="1">
      <c r="B13" s="399">
        <v>0.01</v>
      </c>
      <c r="C13" s="540">
        <v>0.80000501986498718</v>
      </c>
      <c r="D13" s="541">
        <v>0.80393774929319239</v>
      </c>
      <c r="E13" s="541">
        <v>0.78308340376804464</v>
      </c>
      <c r="F13" s="541">
        <v>0.77979302728152178</v>
      </c>
      <c r="G13" s="541">
        <v>0.77822183679476586</v>
      </c>
      <c r="H13" s="541">
        <v>0.78500694668180648</v>
      </c>
      <c r="I13" s="541">
        <v>0.80314466984192279</v>
      </c>
      <c r="J13" s="541">
        <v>0.82430300973013582</v>
      </c>
      <c r="K13" s="541">
        <v>0.83434236433013143</v>
      </c>
      <c r="L13" s="541">
        <v>0.83424986967939696</v>
      </c>
      <c r="M13" s="541">
        <v>0.81670063675417648</v>
      </c>
      <c r="N13" s="541">
        <v>0.83432008350740205</v>
      </c>
      <c r="O13" s="541">
        <v>0.83567432141495768</v>
      </c>
      <c r="P13" s="541">
        <v>0.8341253129749473</v>
      </c>
      <c r="Q13" s="541">
        <v>0.82236566562301494</v>
      </c>
      <c r="R13" s="541">
        <v>0.81852442965496686</v>
      </c>
      <c r="S13" s="541">
        <v>0.81409890548654473</v>
      </c>
      <c r="T13" s="541">
        <v>0.82547491321276056</v>
      </c>
      <c r="U13" s="541">
        <v>0.81249900991084334</v>
      </c>
      <c r="V13" s="541">
        <v>0.81061018006133445</v>
      </c>
      <c r="W13" s="541">
        <v>0.81435586311910169</v>
      </c>
      <c r="X13" s="541">
        <v>0.81646093206926584</v>
      </c>
      <c r="Y13" s="541">
        <v>0.81721308443707852</v>
      </c>
      <c r="Z13" s="541">
        <v>0.81745338993478989</v>
      </c>
      <c r="AA13" s="541">
        <v>0.81792480300989512</v>
      </c>
      <c r="AB13" s="541">
        <v>0.81589301931291991</v>
      </c>
      <c r="AC13" s="541">
        <v>0.81311976329593327</v>
      </c>
      <c r="AD13" s="541">
        <v>0.81226538729957298</v>
      </c>
      <c r="AE13" s="541">
        <v>0.80778105460428495</v>
      </c>
      <c r="AF13" s="541">
        <v>0.80309598414868322</v>
      </c>
      <c r="AG13" s="541">
        <v>0.79912284369340714</v>
      </c>
      <c r="AH13" s="541">
        <v>0.79420275762477632</v>
      </c>
      <c r="AI13" s="541">
        <v>0.78931813456765543</v>
      </c>
      <c r="AJ13" s="541">
        <v>0.78574031051990123</v>
      </c>
      <c r="AK13" s="541">
        <v>0.78097536213565744</v>
      </c>
      <c r="AL13" s="541">
        <v>0.77663137421512962</v>
      </c>
      <c r="AM13" s="541">
        <v>0.77217698814283653</v>
      </c>
      <c r="AN13" s="541">
        <v>0.76799670398697828</v>
      </c>
      <c r="AO13" s="541">
        <v>0.76410357471033696</v>
      </c>
      <c r="AP13" s="541">
        <v>0.76020115126084831</v>
      </c>
      <c r="AQ13" s="541">
        <v>0.75657859642529857</v>
      </c>
      <c r="AR13" s="541">
        <v>0.75300988121631629</v>
      </c>
      <c r="AS13" s="541">
        <v>0.74964334283234968</v>
      </c>
      <c r="AT13" s="541">
        <v>0.74677089379937633</v>
      </c>
      <c r="AU13" s="541">
        <v>0.74387629897761709</v>
      </c>
      <c r="AV13" s="541">
        <v>0.74117519637194995</v>
      </c>
      <c r="AW13" s="541">
        <v>0.73854043721783857</v>
      </c>
      <c r="AX13" s="541">
        <v>0.73596183290394301</v>
      </c>
      <c r="AY13" s="541">
        <v>0.73406429121097727</v>
      </c>
      <c r="AZ13" s="541">
        <v>0.73223486469577226</v>
      </c>
      <c r="BA13" s="541">
        <v>0.7304402527359134</v>
      </c>
      <c r="BB13" s="541">
        <v>0.72891970823304253</v>
      </c>
      <c r="BC13" s="541">
        <v>0.72741628326954599</v>
      </c>
      <c r="BD13" s="541">
        <v>0.72619715465067436</v>
      </c>
      <c r="BE13" s="541">
        <v>0.72495600049651954</v>
      </c>
      <c r="BF13" s="541">
        <v>0.72371477866456257</v>
      </c>
      <c r="BG13" s="541">
        <v>0.72239646994768691</v>
      </c>
      <c r="BH13" s="541">
        <v>0.7212394971648739</v>
      </c>
      <c r="BI13" s="541">
        <v>0.71993208831092448</v>
      </c>
      <c r="BJ13" s="541">
        <v>0.71896430389084476</v>
      </c>
      <c r="BK13" s="542">
        <v>0.71830684688429258</v>
      </c>
    </row>
    <row r="14" spans="1:124" s="529" customFormat="1">
      <c r="B14" s="543"/>
      <c r="C14" s="405"/>
      <c r="D14" s="405"/>
      <c r="E14" s="405"/>
      <c r="F14" s="405"/>
      <c r="G14" s="405"/>
      <c r="H14" s="405"/>
      <c r="I14" s="405"/>
      <c r="J14" s="405"/>
      <c r="K14" s="405"/>
      <c r="L14" s="405"/>
      <c r="M14" s="405"/>
      <c r="N14" s="405"/>
      <c r="O14" s="405"/>
      <c r="P14" s="405"/>
      <c r="Q14" s="405"/>
      <c r="R14" s="405"/>
      <c r="S14" s="405"/>
      <c r="T14" s="405"/>
      <c r="U14" s="405"/>
      <c r="V14" s="405"/>
      <c r="W14" s="405"/>
      <c r="X14" s="405"/>
      <c r="Y14" s="405"/>
      <c r="Z14" s="405"/>
      <c r="AA14" s="405"/>
      <c r="AB14" s="405"/>
      <c r="AC14" s="405"/>
      <c r="AD14" s="405"/>
      <c r="AE14" s="405"/>
      <c r="AF14" s="405"/>
      <c r="AG14" s="405"/>
      <c r="AH14" s="405"/>
      <c r="AI14" s="405"/>
      <c r="AJ14" s="405"/>
      <c r="AK14" s="405"/>
      <c r="AL14" s="405"/>
      <c r="AM14" s="405"/>
      <c r="AN14" s="405"/>
      <c r="AO14" s="405"/>
      <c r="AP14" s="405"/>
      <c r="AQ14" s="405"/>
      <c r="AR14" s="405"/>
      <c r="AS14" s="405"/>
      <c r="AT14" s="405"/>
      <c r="AU14" s="405"/>
      <c r="AV14" s="405"/>
      <c r="AW14" s="405"/>
      <c r="AX14" s="405"/>
      <c r="AY14" s="405"/>
      <c r="AZ14" s="405"/>
      <c r="BA14" s="405"/>
    </row>
    <row r="15" spans="1:124" s="526" customFormat="1">
      <c r="A15" s="544"/>
      <c r="B15" s="545"/>
    </row>
    <row r="16" spans="1:124" s="526" customFormat="1">
      <c r="B16" s="545"/>
    </row>
    <row r="17" spans="2:53" s="526" customFormat="1">
      <c r="B17" s="545"/>
      <c r="C17" s="527"/>
      <c r="D17" s="527"/>
      <c r="E17" s="527"/>
      <c r="F17" s="527"/>
      <c r="G17" s="527"/>
      <c r="H17" s="527"/>
      <c r="I17" s="527"/>
      <c r="J17" s="527"/>
      <c r="K17" s="527"/>
      <c r="L17" s="527"/>
      <c r="M17" s="527"/>
      <c r="N17" s="527"/>
      <c r="O17" s="527"/>
      <c r="P17" s="527"/>
      <c r="Q17" s="527"/>
      <c r="R17" s="527"/>
      <c r="S17" s="527"/>
      <c r="T17" s="527"/>
      <c r="U17" s="527"/>
      <c r="V17" s="527"/>
      <c r="W17" s="527"/>
      <c r="X17" s="527"/>
      <c r="Y17" s="527"/>
      <c r="Z17" s="527"/>
      <c r="AA17" s="527"/>
      <c r="AB17" s="527"/>
      <c r="AC17" s="527"/>
      <c r="AD17" s="527"/>
      <c r="AE17" s="527"/>
      <c r="AF17" s="527"/>
      <c r="AG17" s="527"/>
      <c r="AH17" s="527"/>
      <c r="AI17" s="527"/>
      <c r="AJ17" s="527"/>
      <c r="AK17" s="527"/>
      <c r="AL17" s="527"/>
      <c r="AM17" s="527"/>
      <c r="AN17" s="527"/>
      <c r="AO17" s="527"/>
      <c r="AP17" s="527"/>
      <c r="AQ17" s="527"/>
      <c r="AR17" s="527"/>
      <c r="AS17" s="527"/>
      <c r="AT17" s="527"/>
      <c r="AU17" s="527"/>
      <c r="AV17" s="527"/>
      <c r="AW17" s="527"/>
      <c r="AX17" s="527"/>
      <c r="AY17" s="527"/>
      <c r="AZ17" s="527"/>
      <c r="BA17" s="527"/>
    </row>
    <row r="18" spans="2:53" s="526" customFormat="1" ht="69.95" customHeight="1">
      <c r="C18" s="527"/>
      <c r="D18" s="527"/>
      <c r="E18" s="1866" t="s">
        <v>150</v>
      </c>
      <c r="F18" s="1866"/>
      <c r="G18" s="1866"/>
      <c r="H18" s="1866"/>
      <c r="I18" s="1866"/>
      <c r="J18" s="1866"/>
      <c r="K18" s="527"/>
      <c r="L18" s="527"/>
      <c r="M18" s="527"/>
      <c r="N18" s="1866" t="s">
        <v>151</v>
      </c>
      <c r="O18" s="1866"/>
      <c r="P18" s="1866"/>
      <c r="Q18" s="1866"/>
      <c r="R18" s="1866"/>
      <c r="S18" s="1866"/>
      <c r="T18" s="527"/>
      <c r="U18" s="527"/>
      <c r="V18" s="527"/>
      <c r="AK18" s="527"/>
      <c r="AL18" s="527"/>
      <c r="AM18" s="527"/>
      <c r="AN18" s="527"/>
      <c r="AO18" s="527"/>
      <c r="AP18" s="527"/>
    </row>
    <row r="19" spans="2:53" s="526" customFormat="1" ht="15" customHeight="1">
      <c r="C19" s="527"/>
      <c r="D19" s="527"/>
      <c r="E19" s="546"/>
      <c r="F19" s="546"/>
      <c r="G19" s="546"/>
      <c r="H19" s="546"/>
      <c r="I19" s="546"/>
      <c r="J19" s="546"/>
      <c r="K19" s="527"/>
      <c r="L19" s="527"/>
      <c r="N19" s="546"/>
      <c r="O19" s="546"/>
      <c r="P19" s="546"/>
      <c r="Q19" s="546"/>
      <c r="R19" s="546"/>
      <c r="S19" s="527"/>
      <c r="T19" s="527"/>
      <c r="U19" s="527"/>
      <c r="V19" s="546"/>
      <c r="W19" s="546"/>
      <c r="X19" s="546"/>
      <c r="Y19" s="546"/>
      <c r="Z19" s="546"/>
      <c r="AA19" s="546"/>
      <c r="AB19" s="527"/>
      <c r="AC19" s="527"/>
      <c r="AE19" s="546"/>
      <c r="AF19" s="546"/>
      <c r="AG19" s="546"/>
      <c r="AH19" s="546"/>
      <c r="AI19" s="546"/>
      <c r="AJ19" s="527"/>
      <c r="AK19" s="527"/>
      <c r="AL19" s="527"/>
      <c r="AM19" s="527"/>
      <c r="AN19" s="527"/>
      <c r="AO19" s="527"/>
    </row>
    <row r="20" spans="2:53" s="526" customFormat="1" ht="21.75" customHeight="1">
      <c r="C20" s="527"/>
      <c r="D20" s="527"/>
      <c r="E20" s="546"/>
      <c r="F20" s="546"/>
      <c r="G20" s="546"/>
      <c r="H20" s="546"/>
      <c r="I20" s="546"/>
      <c r="J20" s="546"/>
      <c r="K20" s="527"/>
      <c r="L20" s="527"/>
      <c r="M20" s="546"/>
      <c r="N20" s="546"/>
      <c r="O20" s="546"/>
      <c r="P20" s="546"/>
      <c r="Q20" s="546"/>
      <c r="R20" s="546"/>
      <c r="S20" s="527"/>
      <c r="T20" s="527"/>
      <c r="U20" s="527"/>
      <c r="V20" s="546"/>
      <c r="W20" s="546"/>
      <c r="X20" s="546"/>
      <c r="Y20" s="546"/>
      <c r="Z20" s="546"/>
      <c r="AA20" s="546"/>
      <c r="AB20" s="527"/>
      <c r="AC20" s="527"/>
      <c r="AD20" s="546"/>
      <c r="AE20" s="546"/>
      <c r="AF20" s="546"/>
      <c r="AG20" s="546"/>
      <c r="AH20" s="546"/>
      <c r="AI20" s="546"/>
      <c r="AJ20" s="527"/>
      <c r="AK20" s="527"/>
      <c r="AL20" s="527"/>
      <c r="AM20" s="527"/>
      <c r="AN20" s="527"/>
      <c r="AO20" s="527"/>
    </row>
    <row r="21" spans="2:53" s="526" customFormat="1" ht="46.5" customHeight="1">
      <c r="C21" s="527"/>
      <c r="D21" s="527"/>
      <c r="E21" s="546"/>
      <c r="F21" s="546"/>
      <c r="G21" s="546"/>
      <c r="H21" s="546"/>
      <c r="I21" s="546"/>
      <c r="J21" s="546"/>
      <c r="K21" s="527"/>
      <c r="L21" s="527"/>
      <c r="M21" s="546"/>
      <c r="N21" s="546"/>
      <c r="O21" s="546"/>
      <c r="P21" s="546"/>
      <c r="Q21" s="546"/>
      <c r="R21" s="546"/>
      <c r="S21" s="527"/>
      <c r="T21" s="527"/>
      <c r="U21" s="527"/>
      <c r="V21" s="546"/>
      <c r="W21" s="546"/>
      <c r="X21" s="546"/>
      <c r="Y21" s="546"/>
      <c r="Z21" s="546"/>
      <c r="AA21" s="546"/>
      <c r="AB21" s="527"/>
      <c r="AC21" s="527"/>
      <c r="AD21" s="546"/>
      <c r="AE21" s="546"/>
      <c r="AF21" s="546"/>
      <c r="AG21" s="546"/>
      <c r="AH21" s="546"/>
      <c r="AI21" s="546"/>
      <c r="AJ21" s="527"/>
      <c r="AK21" s="527"/>
      <c r="AL21" s="527"/>
      <c r="AM21" s="527"/>
      <c r="AN21" s="527"/>
      <c r="AO21" s="527"/>
    </row>
    <row r="22" spans="2:53" s="526" customFormat="1">
      <c r="C22" s="527"/>
      <c r="D22" s="527"/>
      <c r="E22" s="527"/>
      <c r="F22" s="527"/>
      <c r="G22" s="527"/>
      <c r="H22" s="527"/>
      <c r="I22" s="527"/>
      <c r="J22" s="527"/>
      <c r="K22" s="527"/>
      <c r="L22" s="527"/>
      <c r="M22" s="546"/>
      <c r="N22" s="546"/>
      <c r="O22" s="546"/>
      <c r="P22" s="546"/>
      <c r="Q22" s="546"/>
      <c r="R22" s="546"/>
      <c r="S22" s="527"/>
      <c r="T22" s="527"/>
      <c r="U22" s="527"/>
      <c r="V22" s="527"/>
      <c r="W22" s="527"/>
      <c r="X22" s="527"/>
      <c r="Y22" s="527"/>
      <c r="Z22" s="527"/>
      <c r="AA22" s="527"/>
      <c r="AB22" s="527"/>
      <c r="AC22" s="527"/>
      <c r="AD22" s="546"/>
      <c r="AE22" s="546"/>
      <c r="AF22" s="546"/>
      <c r="AG22" s="546"/>
      <c r="AH22" s="546"/>
      <c r="AI22" s="546"/>
      <c r="AJ22" s="527"/>
      <c r="AK22" s="527"/>
      <c r="AL22" s="527"/>
      <c r="AM22" s="527"/>
      <c r="AN22" s="527"/>
      <c r="AO22" s="527"/>
    </row>
    <row r="23" spans="2:53" s="526" customFormat="1">
      <c r="C23" s="527"/>
      <c r="D23" s="527"/>
      <c r="E23" s="527"/>
      <c r="F23" s="527"/>
      <c r="G23" s="527"/>
      <c r="H23" s="527"/>
      <c r="I23" s="527"/>
      <c r="J23" s="527"/>
      <c r="K23" s="527"/>
      <c r="L23" s="527"/>
      <c r="M23" s="527"/>
      <c r="N23" s="527"/>
      <c r="O23" s="527"/>
      <c r="P23" s="527"/>
      <c r="Q23" s="527"/>
      <c r="R23" s="527"/>
      <c r="S23" s="527"/>
      <c r="T23" s="527"/>
      <c r="U23" s="527"/>
      <c r="V23" s="527"/>
      <c r="W23" s="527"/>
      <c r="X23" s="527"/>
      <c r="Y23" s="527"/>
      <c r="Z23" s="527"/>
      <c r="AA23" s="527"/>
      <c r="AB23" s="527"/>
      <c r="AC23" s="527"/>
      <c r="AD23" s="527"/>
      <c r="AE23" s="527"/>
      <c r="AF23" s="527"/>
      <c r="AG23" s="527"/>
      <c r="AH23" s="527"/>
      <c r="AI23" s="527"/>
      <c r="AJ23" s="527"/>
      <c r="AK23" s="527"/>
      <c r="AL23" s="527"/>
      <c r="AM23" s="527"/>
      <c r="AN23" s="527"/>
      <c r="AO23" s="527"/>
    </row>
    <row r="24" spans="2:53" s="526" customFormat="1">
      <c r="C24" s="527"/>
      <c r="D24" s="527"/>
      <c r="E24" s="527"/>
      <c r="F24" s="527"/>
      <c r="G24" s="527"/>
      <c r="H24" s="527"/>
      <c r="I24" s="527"/>
      <c r="J24" s="527"/>
      <c r="K24" s="527"/>
      <c r="L24" s="527"/>
      <c r="M24" s="527"/>
      <c r="N24" s="527"/>
      <c r="O24" s="527"/>
      <c r="P24" s="527"/>
      <c r="Q24" s="527"/>
      <c r="R24" s="527"/>
      <c r="S24" s="527"/>
      <c r="T24" s="527"/>
      <c r="U24" s="527"/>
      <c r="V24" s="527"/>
      <c r="W24" s="527"/>
      <c r="X24" s="527"/>
      <c r="Y24" s="527"/>
      <c r="Z24" s="527"/>
      <c r="AA24" s="527"/>
      <c r="AB24" s="527"/>
      <c r="AC24" s="527"/>
      <c r="AD24" s="527"/>
      <c r="AE24" s="527"/>
      <c r="AF24" s="527"/>
      <c r="AG24" s="527"/>
      <c r="AH24" s="527"/>
      <c r="AI24" s="527"/>
      <c r="AJ24" s="527"/>
      <c r="AK24" s="527"/>
      <c r="AL24" s="527"/>
      <c r="AM24" s="527"/>
      <c r="AN24" s="527"/>
      <c r="AO24" s="527"/>
    </row>
    <row r="25" spans="2:53" s="526" customFormat="1">
      <c r="C25" s="527"/>
      <c r="D25" s="527"/>
      <c r="E25" s="527"/>
      <c r="F25" s="527"/>
      <c r="G25" s="527"/>
      <c r="H25" s="527"/>
      <c r="I25" s="527"/>
      <c r="J25" s="527"/>
      <c r="K25" s="527"/>
      <c r="L25" s="527"/>
      <c r="M25" s="527"/>
      <c r="N25" s="527"/>
      <c r="O25" s="527"/>
      <c r="P25" s="527"/>
      <c r="Q25" s="527"/>
      <c r="R25" s="527"/>
      <c r="S25" s="527"/>
      <c r="T25" s="527"/>
      <c r="U25" s="527"/>
      <c r="V25" s="527"/>
      <c r="W25" s="527"/>
      <c r="X25" s="527"/>
      <c r="Y25" s="527"/>
      <c r="Z25" s="527"/>
      <c r="AA25" s="527"/>
      <c r="AB25" s="527"/>
      <c r="AC25" s="527"/>
      <c r="AD25" s="527"/>
      <c r="AE25" s="527"/>
      <c r="AF25" s="527"/>
      <c r="AG25" s="527"/>
      <c r="AH25" s="527"/>
      <c r="AI25" s="527"/>
      <c r="AJ25" s="527"/>
      <c r="AK25" s="527"/>
      <c r="AL25" s="527"/>
      <c r="AM25" s="527"/>
      <c r="AN25" s="527"/>
      <c r="AO25" s="527"/>
    </row>
    <row r="26" spans="2:53" s="526" customFormat="1">
      <c r="C26" s="527"/>
      <c r="D26" s="527"/>
      <c r="E26" s="527"/>
      <c r="F26" s="527"/>
      <c r="G26" s="527"/>
      <c r="H26" s="527"/>
      <c r="I26" s="527"/>
      <c r="J26" s="527"/>
      <c r="K26" s="527"/>
      <c r="L26" s="527"/>
      <c r="M26" s="527"/>
      <c r="N26" s="527"/>
      <c r="O26" s="527"/>
      <c r="P26" s="527"/>
      <c r="Q26" s="527"/>
      <c r="R26" s="527"/>
      <c r="S26" s="527"/>
      <c r="T26" s="527"/>
      <c r="U26" s="527"/>
      <c r="V26" s="527"/>
      <c r="W26" s="527"/>
      <c r="X26" s="527"/>
      <c r="Y26" s="527"/>
      <c r="Z26" s="527"/>
      <c r="AA26" s="527"/>
      <c r="AB26" s="527"/>
      <c r="AC26" s="527"/>
      <c r="AD26" s="527"/>
      <c r="AE26" s="527"/>
      <c r="AF26" s="527"/>
      <c r="AG26" s="527"/>
      <c r="AH26" s="527"/>
      <c r="AI26" s="527"/>
      <c r="AJ26" s="527"/>
      <c r="AK26" s="527"/>
      <c r="AL26" s="527"/>
      <c r="AM26" s="527"/>
      <c r="AN26" s="527"/>
      <c r="AO26" s="527"/>
    </row>
    <row r="27" spans="2:53" s="526" customFormat="1">
      <c r="C27" s="527"/>
      <c r="D27" s="527"/>
      <c r="E27" s="527"/>
      <c r="F27" s="527"/>
      <c r="G27" s="527"/>
      <c r="H27" s="527"/>
      <c r="I27" s="527"/>
      <c r="J27" s="527"/>
      <c r="K27" s="527"/>
      <c r="L27" s="527"/>
      <c r="M27" s="527"/>
      <c r="N27" s="527"/>
      <c r="O27" s="527"/>
      <c r="P27" s="527"/>
      <c r="Q27" s="527"/>
      <c r="R27" s="527"/>
      <c r="S27" s="527"/>
      <c r="T27" s="527"/>
      <c r="U27" s="527"/>
      <c r="V27" s="527"/>
      <c r="W27" s="527"/>
      <c r="X27" s="527"/>
      <c r="Y27" s="527"/>
      <c r="Z27" s="527"/>
      <c r="AA27" s="527"/>
      <c r="AB27" s="527"/>
      <c r="AC27" s="527"/>
      <c r="AD27" s="527"/>
      <c r="AE27" s="527"/>
      <c r="AF27" s="527"/>
      <c r="AG27" s="527"/>
      <c r="AH27" s="527"/>
      <c r="AI27" s="527"/>
      <c r="AJ27" s="527"/>
      <c r="AK27" s="527"/>
      <c r="AL27" s="527"/>
      <c r="AM27" s="527"/>
      <c r="AN27" s="527"/>
      <c r="AO27" s="527"/>
    </row>
    <row r="28" spans="2:53" s="526" customFormat="1">
      <c r="C28" s="527"/>
      <c r="D28" s="527"/>
      <c r="E28" s="527"/>
      <c r="F28" s="527"/>
      <c r="G28" s="527"/>
      <c r="H28" s="527"/>
      <c r="I28" s="527"/>
      <c r="J28" s="527"/>
      <c r="K28" s="527"/>
      <c r="L28" s="527"/>
      <c r="M28" s="527"/>
      <c r="N28" s="527"/>
      <c r="O28" s="527"/>
      <c r="P28" s="527"/>
      <c r="Q28" s="527"/>
      <c r="R28" s="527"/>
      <c r="S28" s="527"/>
      <c r="T28" s="527"/>
      <c r="U28" s="527"/>
      <c r="V28" s="527"/>
      <c r="W28" s="527"/>
      <c r="X28" s="527"/>
      <c r="Y28" s="527"/>
      <c r="Z28" s="527"/>
      <c r="AA28" s="527"/>
      <c r="AB28" s="527"/>
      <c r="AC28" s="527"/>
      <c r="AD28" s="527"/>
      <c r="AE28" s="527"/>
      <c r="AF28" s="527"/>
      <c r="AG28" s="527"/>
      <c r="AH28" s="527"/>
      <c r="AI28" s="527"/>
      <c r="AJ28" s="527"/>
      <c r="AK28" s="527"/>
      <c r="AL28" s="527"/>
      <c r="AM28" s="527"/>
      <c r="AN28" s="527"/>
      <c r="AO28" s="527"/>
    </row>
    <row r="29" spans="2:53" s="526" customFormat="1">
      <c r="C29" s="527"/>
      <c r="D29" s="527"/>
      <c r="E29" s="527"/>
      <c r="F29" s="527"/>
      <c r="G29" s="527"/>
      <c r="H29" s="527"/>
      <c r="I29" s="527"/>
      <c r="J29" s="527"/>
      <c r="K29" s="527"/>
      <c r="L29" s="527"/>
      <c r="M29" s="527"/>
      <c r="N29" s="527"/>
      <c r="O29" s="527"/>
      <c r="P29" s="527"/>
      <c r="Q29" s="527"/>
      <c r="R29" s="527"/>
      <c r="S29" s="527"/>
      <c r="T29" s="527"/>
      <c r="U29" s="527"/>
      <c r="V29" s="527"/>
      <c r="W29" s="527"/>
      <c r="X29" s="527"/>
      <c r="Y29" s="527"/>
      <c r="Z29" s="527"/>
      <c r="AA29" s="527"/>
      <c r="AB29" s="527"/>
      <c r="AC29" s="527"/>
      <c r="AD29" s="527"/>
      <c r="AE29" s="527"/>
      <c r="AF29" s="527"/>
      <c r="AG29" s="527"/>
      <c r="AH29" s="527"/>
      <c r="AI29" s="527"/>
      <c r="AJ29" s="527"/>
      <c r="AK29" s="527"/>
      <c r="AL29" s="527"/>
      <c r="AM29" s="527"/>
      <c r="AN29" s="527"/>
      <c r="AO29" s="527"/>
    </row>
    <row r="30" spans="2:53" s="526" customFormat="1">
      <c r="C30" s="527"/>
      <c r="D30" s="527"/>
      <c r="E30" s="527"/>
      <c r="F30" s="527"/>
      <c r="G30" s="527"/>
      <c r="H30" s="527"/>
      <c r="I30" s="527"/>
      <c r="J30" s="527"/>
      <c r="K30" s="527"/>
      <c r="L30" s="527"/>
      <c r="M30" s="527"/>
      <c r="N30" s="527"/>
      <c r="O30" s="527"/>
      <c r="P30" s="527"/>
      <c r="Q30" s="527"/>
      <c r="R30" s="527"/>
      <c r="S30" s="527"/>
      <c r="T30" s="527"/>
      <c r="U30" s="527"/>
      <c r="V30" s="527"/>
      <c r="W30" s="527"/>
      <c r="X30" s="527"/>
      <c r="Y30" s="527"/>
      <c r="Z30" s="527"/>
      <c r="AA30" s="527"/>
      <c r="AB30" s="527"/>
      <c r="AC30" s="527"/>
      <c r="AD30" s="527"/>
      <c r="AE30" s="527"/>
      <c r="AF30" s="527"/>
      <c r="AG30" s="527"/>
      <c r="AH30" s="527"/>
      <c r="AI30" s="527"/>
      <c r="AJ30" s="527"/>
      <c r="AK30" s="527"/>
      <c r="AL30" s="527"/>
      <c r="AM30" s="527"/>
      <c r="AN30" s="527"/>
      <c r="AO30" s="527"/>
      <c r="AP30" s="527"/>
      <c r="AQ30" s="527"/>
      <c r="AR30" s="527"/>
      <c r="AS30" s="527"/>
      <c r="AT30" s="527"/>
      <c r="AU30" s="527"/>
      <c r="AV30" s="527"/>
      <c r="AW30" s="527"/>
      <c r="AX30" s="527"/>
      <c r="AY30" s="527"/>
      <c r="AZ30" s="527"/>
      <c r="BA30" s="527"/>
    </row>
    <row r="31" spans="2:53" s="526" customFormat="1" ht="15.75">
      <c r="B31" s="547" t="s">
        <v>152</v>
      </c>
      <c r="C31" s="527"/>
      <c r="D31" s="527"/>
      <c r="E31" s="527"/>
      <c r="F31" s="527"/>
      <c r="G31" s="527"/>
      <c r="H31" s="527"/>
      <c r="I31" s="527"/>
      <c r="J31" s="527"/>
      <c r="K31" s="527"/>
      <c r="L31" s="527"/>
      <c r="M31" s="527"/>
      <c r="N31" s="527"/>
      <c r="O31" s="527"/>
      <c r="P31" s="527"/>
      <c r="Q31" s="527"/>
      <c r="R31" s="527"/>
      <c r="S31" s="527"/>
      <c r="T31" s="527"/>
      <c r="U31" s="527"/>
      <c r="V31" s="527"/>
      <c r="W31" s="527"/>
      <c r="X31" s="527"/>
      <c r="Y31" s="527"/>
      <c r="Z31" s="527"/>
      <c r="AA31" s="527"/>
      <c r="AB31" s="527"/>
      <c r="AC31" s="527"/>
      <c r="AD31" s="527"/>
      <c r="AE31" s="527"/>
      <c r="AF31" s="527"/>
      <c r="AG31" s="527"/>
      <c r="AH31" s="527"/>
      <c r="AI31" s="527"/>
      <c r="AJ31" s="527"/>
      <c r="AK31" s="527"/>
      <c r="AL31" s="527"/>
      <c r="AM31" s="527"/>
      <c r="AN31" s="527"/>
      <c r="AO31" s="527"/>
      <c r="AP31" s="527"/>
      <c r="AQ31" s="527"/>
      <c r="AR31" s="527"/>
      <c r="AS31" s="527"/>
      <c r="AT31" s="527"/>
      <c r="AU31" s="527"/>
      <c r="AV31" s="527"/>
      <c r="AW31" s="527"/>
      <c r="AX31" s="527"/>
      <c r="AY31" s="527"/>
      <c r="AZ31" s="527"/>
      <c r="BA31" s="527"/>
    </row>
    <row r="32" spans="2:53" s="526" customFormat="1">
      <c r="C32" s="527"/>
      <c r="D32" s="527"/>
      <c r="E32" s="527"/>
      <c r="F32" s="527"/>
      <c r="G32" s="527"/>
      <c r="H32" s="527"/>
      <c r="I32" s="527"/>
      <c r="J32" s="527"/>
      <c r="K32" s="527"/>
      <c r="L32" s="527"/>
      <c r="M32" s="527"/>
      <c r="N32" s="527"/>
      <c r="O32" s="527"/>
      <c r="P32" s="527"/>
      <c r="Q32" s="527"/>
      <c r="R32" s="527"/>
      <c r="S32" s="527"/>
      <c r="T32" s="527"/>
      <c r="U32" s="527"/>
      <c r="V32" s="527"/>
      <c r="W32" s="527"/>
      <c r="X32" s="527"/>
      <c r="Y32" s="527"/>
      <c r="Z32" s="527"/>
      <c r="AA32" s="527"/>
      <c r="AB32" s="527"/>
      <c r="AC32" s="527"/>
      <c r="AD32" s="527"/>
      <c r="AE32" s="527"/>
      <c r="AF32" s="527"/>
      <c r="AG32" s="527"/>
      <c r="AH32" s="527"/>
      <c r="AI32" s="527"/>
      <c r="AJ32" s="527"/>
      <c r="AK32" s="527"/>
      <c r="AL32" s="527"/>
      <c r="AM32" s="527"/>
      <c r="AN32" s="527"/>
      <c r="AO32" s="527"/>
      <c r="AP32" s="527"/>
      <c r="AQ32" s="527"/>
      <c r="AR32" s="527"/>
      <c r="AS32" s="527"/>
      <c r="AT32" s="527"/>
      <c r="AU32" s="527"/>
      <c r="AV32" s="527"/>
      <c r="AW32" s="527"/>
      <c r="AX32" s="527"/>
      <c r="AY32" s="527"/>
      <c r="AZ32" s="527"/>
      <c r="BA32" s="527"/>
    </row>
    <row r="33" spans="2:63" ht="15.75" thickBot="1"/>
    <row r="34" spans="2:63" ht="15.75" thickBot="1">
      <c r="B34" s="550" t="s">
        <v>153</v>
      </c>
      <c r="C34" s="531">
        <v>1940</v>
      </c>
      <c r="D34" s="532">
        <v>1941</v>
      </c>
      <c r="E34" s="532">
        <v>1942</v>
      </c>
      <c r="F34" s="532">
        <v>1943</v>
      </c>
      <c r="G34" s="532">
        <v>1944</v>
      </c>
      <c r="H34" s="532">
        <v>1945</v>
      </c>
      <c r="I34" s="532">
        <v>1946</v>
      </c>
      <c r="J34" s="532">
        <v>1947</v>
      </c>
      <c r="K34" s="532">
        <v>1948</v>
      </c>
      <c r="L34" s="532">
        <v>1949</v>
      </c>
      <c r="M34" s="532">
        <v>1950</v>
      </c>
      <c r="N34" s="532">
        <v>1951</v>
      </c>
      <c r="O34" s="532">
        <v>1952</v>
      </c>
      <c r="P34" s="532">
        <v>1953</v>
      </c>
      <c r="Q34" s="532">
        <v>1954</v>
      </c>
      <c r="R34" s="532">
        <v>1955</v>
      </c>
      <c r="S34" s="532">
        <v>1956</v>
      </c>
      <c r="T34" s="532">
        <v>1957</v>
      </c>
      <c r="U34" s="532">
        <v>1958</v>
      </c>
      <c r="V34" s="532">
        <v>1959</v>
      </c>
      <c r="W34" s="532">
        <v>1960</v>
      </c>
      <c r="X34" s="532">
        <v>1961</v>
      </c>
      <c r="Y34" s="532">
        <v>1962</v>
      </c>
      <c r="Z34" s="532">
        <v>1963</v>
      </c>
      <c r="AA34" s="532">
        <v>1964</v>
      </c>
      <c r="AB34" s="532">
        <v>1965</v>
      </c>
      <c r="AC34" s="532">
        <v>1966</v>
      </c>
      <c r="AD34" s="532">
        <v>1967</v>
      </c>
      <c r="AE34" s="532">
        <v>1968</v>
      </c>
      <c r="AF34" s="532">
        <v>1969</v>
      </c>
      <c r="AG34" s="532">
        <v>1970</v>
      </c>
      <c r="AH34" s="532">
        <v>1971</v>
      </c>
      <c r="AI34" s="532">
        <v>1972</v>
      </c>
      <c r="AJ34" s="532">
        <v>1973</v>
      </c>
      <c r="AK34" s="532">
        <v>1974</v>
      </c>
      <c r="AL34" s="532">
        <v>1975</v>
      </c>
      <c r="AM34" s="532">
        <v>1976</v>
      </c>
      <c r="AN34" s="532">
        <v>1977</v>
      </c>
      <c r="AO34" s="532">
        <v>1978</v>
      </c>
      <c r="AP34" s="532">
        <v>1979</v>
      </c>
      <c r="AQ34" s="532">
        <v>1980</v>
      </c>
      <c r="AR34" s="532">
        <v>1981</v>
      </c>
      <c r="AS34" s="532">
        <v>1982</v>
      </c>
      <c r="AT34" s="532">
        <v>1983</v>
      </c>
      <c r="AU34" s="532">
        <v>1984</v>
      </c>
      <c r="AV34" s="532">
        <v>1985</v>
      </c>
      <c r="AW34" s="532">
        <v>1986</v>
      </c>
      <c r="AX34" s="532">
        <v>1987</v>
      </c>
      <c r="AY34" s="532">
        <v>1988</v>
      </c>
      <c r="AZ34" s="532">
        <v>1989</v>
      </c>
      <c r="BA34" s="532">
        <v>1990</v>
      </c>
      <c r="BB34" s="532">
        <v>1991</v>
      </c>
      <c r="BC34" s="532">
        <v>1992</v>
      </c>
      <c r="BD34" s="532">
        <v>1993</v>
      </c>
      <c r="BE34" s="532">
        <v>1994</v>
      </c>
      <c r="BF34" s="532">
        <v>1995</v>
      </c>
      <c r="BG34" s="532">
        <v>1996</v>
      </c>
      <c r="BH34" s="532">
        <v>1997</v>
      </c>
      <c r="BI34" s="532">
        <v>1998</v>
      </c>
      <c r="BJ34" s="532">
        <v>1999</v>
      </c>
      <c r="BK34" s="533">
        <v>2000</v>
      </c>
    </row>
    <row r="35" spans="2:63">
      <c r="B35" s="551" t="s">
        <v>154</v>
      </c>
      <c r="C35" s="534">
        <v>0.56686532040533655</v>
      </c>
      <c r="D35" s="535">
        <v>0.56498757767141505</v>
      </c>
      <c r="E35" s="535">
        <v>0.551497325418708</v>
      </c>
      <c r="F35" s="535">
        <v>0.54678612279776795</v>
      </c>
      <c r="G35" s="535">
        <v>0.54119792484721607</v>
      </c>
      <c r="H35" s="535">
        <v>0.53400998507090192</v>
      </c>
      <c r="I35" s="535">
        <v>0.52940228831649172</v>
      </c>
      <c r="J35" s="535">
        <v>0.52445537077061599</v>
      </c>
      <c r="K35" s="535">
        <v>0.51743361415932543</v>
      </c>
      <c r="L35" s="535">
        <v>0.51819755027397807</v>
      </c>
      <c r="M35" s="535">
        <v>0.51349783707784424</v>
      </c>
      <c r="N35" s="535">
        <v>0.51806471806517873</v>
      </c>
      <c r="O35" s="535">
        <v>0.52471318298305814</v>
      </c>
      <c r="P35" s="535">
        <v>0.53045025521812661</v>
      </c>
      <c r="Q35" s="535">
        <v>0.53541131691981625</v>
      </c>
      <c r="R35" s="535">
        <v>0.5347718384210326</v>
      </c>
      <c r="S35" s="535">
        <v>0.53418554491860049</v>
      </c>
      <c r="T35" s="535">
        <v>0.53175191477403916</v>
      </c>
      <c r="U35" s="535">
        <v>0.52056164430383001</v>
      </c>
      <c r="V35" s="535">
        <v>0.5404282430409536</v>
      </c>
      <c r="W35" s="535">
        <v>0.52982762376106285</v>
      </c>
      <c r="X35" s="535">
        <v>0.52720178267860718</v>
      </c>
      <c r="Y35" s="535">
        <v>0.52544490708330394</v>
      </c>
      <c r="Z35" s="535">
        <v>0.5222510669574677</v>
      </c>
      <c r="AA35" s="535">
        <v>0.52346092776518427</v>
      </c>
      <c r="AB35" s="535">
        <v>0.52098983187704706</v>
      </c>
      <c r="AC35" s="535">
        <v>0.51839097283783708</v>
      </c>
      <c r="AD35" s="535">
        <v>0.51156271128437403</v>
      </c>
      <c r="AE35" s="535">
        <v>0.51353635774944872</v>
      </c>
      <c r="AF35" s="535">
        <v>0.51028953299550095</v>
      </c>
      <c r="AG35" s="535">
        <v>0.50234363365502621</v>
      </c>
      <c r="AH35" s="535">
        <v>0.49688731860781121</v>
      </c>
      <c r="AI35" s="535">
        <v>0.49389204764798345</v>
      </c>
      <c r="AJ35" s="535">
        <v>0.49533596682281683</v>
      </c>
      <c r="AK35" s="535">
        <v>0.49268353560442102</v>
      </c>
      <c r="AL35" s="535">
        <v>0.48827723477430485</v>
      </c>
      <c r="AM35" s="535">
        <v>0.4865515603411637</v>
      </c>
      <c r="AN35" s="535">
        <v>0.48511835504520795</v>
      </c>
      <c r="AO35" s="535">
        <v>0.48166834783335144</v>
      </c>
      <c r="AP35" s="535">
        <v>0.4805311604492935</v>
      </c>
      <c r="AQ35" s="535">
        <v>0.47940441509265197</v>
      </c>
      <c r="AR35" s="535">
        <v>0.47840464314676556</v>
      </c>
      <c r="AS35" s="535">
        <v>0.47764009256657219</v>
      </c>
      <c r="AT35" s="535">
        <v>0.4769820520213347</v>
      </c>
      <c r="AU35" s="535">
        <v>0.47653544066641351</v>
      </c>
      <c r="AV35" s="535">
        <v>0.47606600510706015</v>
      </c>
      <c r="AW35" s="535">
        <v>0.47578984508746125</v>
      </c>
      <c r="AX35" s="535">
        <v>0.47548124613560733</v>
      </c>
      <c r="AY35" s="535">
        <v>0.47534905342837352</v>
      </c>
      <c r="AZ35" s="535">
        <v>0.47517577581761639</v>
      </c>
      <c r="BA35" s="535">
        <v>0.47506216520619265</v>
      </c>
      <c r="BB35" s="535">
        <v>0.47500259130260103</v>
      </c>
      <c r="BC35" s="535">
        <v>0.47499166746959154</v>
      </c>
      <c r="BD35" s="535">
        <v>0.47492843310085109</v>
      </c>
      <c r="BE35" s="535">
        <v>0.47704365288754896</v>
      </c>
      <c r="BF35" s="535">
        <v>0.47705962607339375</v>
      </c>
      <c r="BG35" s="535">
        <v>0.47710834038577715</v>
      </c>
      <c r="BH35" s="535">
        <v>0.47709579466615792</v>
      </c>
      <c r="BI35" s="535">
        <v>0.47711058333368561</v>
      </c>
      <c r="BJ35" s="535">
        <v>0.47706215940595881</v>
      </c>
      <c r="BK35" s="536">
        <v>0.47712110938814078</v>
      </c>
    </row>
    <row r="36" spans="2:63">
      <c r="B36" s="551" t="s">
        <v>155</v>
      </c>
      <c r="C36" s="537">
        <v>0.56686532040533655</v>
      </c>
      <c r="D36" s="538">
        <v>0.56498757767141505</v>
      </c>
      <c r="E36" s="538">
        <v>0.551497325418708</v>
      </c>
      <c r="F36" s="538">
        <v>0.54678612279776795</v>
      </c>
      <c r="G36" s="538">
        <v>0.54119792484721607</v>
      </c>
      <c r="H36" s="538">
        <v>0.53400998507090192</v>
      </c>
      <c r="I36" s="538">
        <v>0.52940228831649172</v>
      </c>
      <c r="J36" s="538">
        <v>0.52445537077061599</v>
      </c>
      <c r="K36" s="538">
        <v>0.51743361415932543</v>
      </c>
      <c r="L36" s="538">
        <v>0.51819755027397807</v>
      </c>
      <c r="M36" s="538">
        <v>0.51349783707784424</v>
      </c>
      <c r="N36" s="538">
        <v>0.51806471806517873</v>
      </c>
      <c r="O36" s="538">
        <v>0.52471318298305814</v>
      </c>
      <c r="P36" s="538">
        <v>0.53045025521812661</v>
      </c>
      <c r="Q36" s="538">
        <v>0.53541131691981625</v>
      </c>
      <c r="R36" s="538">
        <v>0.5347718384210326</v>
      </c>
      <c r="S36" s="538">
        <v>0.53418554491860049</v>
      </c>
      <c r="T36" s="538">
        <v>0.53175191477403916</v>
      </c>
      <c r="U36" s="538">
        <v>0.52056164430383001</v>
      </c>
      <c r="V36" s="538">
        <v>0.5404282430409536</v>
      </c>
      <c r="W36" s="538">
        <v>0.52982762376106285</v>
      </c>
      <c r="X36" s="538">
        <v>0.52720178267860718</v>
      </c>
      <c r="Y36" s="538">
        <v>0.52552392923813751</v>
      </c>
      <c r="Z36" s="538">
        <v>0.52263985447162165</v>
      </c>
      <c r="AA36" s="538">
        <v>0.52438492053988672</v>
      </c>
      <c r="AB36" s="538">
        <v>0.52256859546535039</v>
      </c>
      <c r="AC36" s="538">
        <v>0.52077213179891491</v>
      </c>
      <c r="AD36" s="538">
        <v>0.51539804211502971</v>
      </c>
      <c r="AE36" s="538">
        <v>0.51841113279251139</v>
      </c>
      <c r="AF36" s="538">
        <v>0.51635802045598889</v>
      </c>
      <c r="AG36" s="538">
        <v>0.51029473646538692</v>
      </c>
      <c r="AH36" s="538">
        <v>0.50618542922332688</v>
      </c>
      <c r="AI36" s="538">
        <v>0.50420421347062494</v>
      </c>
      <c r="AJ36" s="538">
        <v>0.50644836321758668</v>
      </c>
      <c r="AK36" s="538">
        <v>0.5047023394558805</v>
      </c>
      <c r="AL36" s="538">
        <v>0.50126877911681844</v>
      </c>
      <c r="AM36" s="538">
        <v>0.50022191318108911</v>
      </c>
      <c r="AN36" s="538">
        <v>0.49936319516323829</v>
      </c>
      <c r="AO36" s="538">
        <v>0.49681938542342169</v>
      </c>
      <c r="AP36" s="538">
        <v>0.49618239451154872</v>
      </c>
      <c r="AQ36" s="538">
        <v>0.49545572611324945</v>
      </c>
      <c r="AR36" s="538">
        <v>0.49489249489750875</v>
      </c>
      <c r="AS36" s="538">
        <v>0.49448432952824722</v>
      </c>
      <c r="AT36" s="538">
        <v>0.49410163463051299</v>
      </c>
      <c r="AU36" s="538">
        <v>0.49386164611852346</v>
      </c>
      <c r="AV36" s="538">
        <v>0.4936387657393439</v>
      </c>
      <c r="AW36" s="538">
        <v>0.49354698087237381</v>
      </c>
      <c r="AX36" s="538">
        <v>0.49335009869841517</v>
      </c>
      <c r="AY36" s="538">
        <v>0.49327679510517813</v>
      </c>
      <c r="AZ36" s="538">
        <v>0.49320901914174614</v>
      </c>
      <c r="BA36" s="538">
        <v>0.4931449814471518</v>
      </c>
      <c r="BB36" s="538">
        <v>0.49308296860661183</v>
      </c>
      <c r="BC36" s="538">
        <v>0.49302134093899491</v>
      </c>
      <c r="BD36" s="538">
        <v>0.49306321467272474</v>
      </c>
      <c r="BE36" s="538">
        <v>0.49494932188619123</v>
      </c>
      <c r="BF36" s="538">
        <v>0.4948763959539762</v>
      </c>
      <c r="BG36" s="538">
        <v>0.49489850309523103</v>
      </c>
      <c r="BH36" s="538">
        <v>0.49491087834223929</v>
      </c>
      <c r="BI36" s="538">
        <v>0.4949123414256294</v>
      </c>
      <c r="BJ36" s="538">
        <v>0.4949017707081968</v>
      </c>
      <c r="BK36" s="539">
        <v>0.49487810139016614</v>
      </c>
    </row>
    <row r="37" spans="2:63">
      <c r="B37" s="551" t="s">
        <v>156</v>
      </c>
      <c r="C37" s="537">
        <v>0.56686532040533655</v>
      </c>
      <c r="D37" s="538">
        <v>0.56498757767141505</v>
      </c>
      <c r="E37" s="538">
        <v>0.551497325418708</v>
      </c>
      <c r="F37" s="538">
        <v>0.54678612279776795</v>
      </c>
      <c r="G37" s="538">
        <v>0.54119792484721607</v>
      </c>
      <c r="H37" s="538">
        <v>0.53400998507090192</v>
      </c>
      <c r="I37" s="538">
        <v>0.52940228831649172</v>
      </c>
      <c r="J37" s="538">
        <v>0.52445537077061599</v>
      </c>
      <c r="K37" s="538">
        <v>0.51743361415932543</v>
      </c>
      <c r="L37" s="538">
        <v>0.51819755027397807</v>
      </c>
      <c r="M37" s="538">
        <v>0.51349783707784435</v>
      </c>
      <c r="N37" s="538">
        <v>0.51806471806517873</v>
      </c>
      <c r="O37" s="538">
        <v>0.52471318298305814</v>
      </c>
      <c r="P37" s="538">
        <v>0.53045025521812661</v>
      </c>
      <c r="Q37" s="538">
        <v>0.53541131691981625</v>
      </c>
      <c r="R37" s="538">
        <v>0.53477183842103271</v>
      </c>
      <c r="S37" s="538">
        <v>0.53418554491860049</v>
      </c>
      <c r="T37" s="538">
        <v>0.53175191477403916</v>
      </c>
      <c r="U37" s="538">
        <v>0.52056164430383001</v>
      </c>
      <c r="V37" s="538">
        <v>0.5404282430409536</v>
      </c>
      <c r="W37" s="538">
        <v>0.52982762376106285</v>
      </c>
      <c r="X37" s="538">
        <v>0.52720178267860729</v>
      </c>
      <c r="Y37" s="538">
        <v>0.52557662388070203</v>
      </c>
      <c r="Z37" s="538">
        <v>0.52289929070274976</v>
      </c>
      <c r="AA37" s="538">
        <v>0.52511285570766897</v>
      </c>
      <c r="AB37" s="538">
        <v>0.52373382163488635</v>
      </c>
      <c r="AC37" s="538">
        <v>0.52231313876292285</v>
      </c>
      <c r="AD37" s="538">
        <v>0.51792093622024549</v>
      </c>
      <c r="AE37" s="538">
        <v>0.52179566699345536</v>
      </c>
      <c r="AF37" s="538">
        <v>0.52050176230110679</v>
      </c>
      <c r="AG37" s="538">
        <v>0.51562387220208949</v>
      </c>
      <c r="AH37" s="538">
        <v>0.51259106690510625</v>
      </c>
      <c r="AI37" s="538">
        <v>0.51116128627127722</v>
      </c>
      <c r="AJ37" s="538">
        <v>0.5141492209113514</v>
      </c>
      <c r="AK37" s="538">
        <v>0.51283804734700023</v>
      </c>
      <c r="AL37" s="538">
        <v>0.51021914362992049</v>
      </c>
      <c r="AM37" s="538">
        <v>0.5095006242260478</v>
      </c>
      <c r="AN37" s="538">
        <v>0.509127547177887</v>
      </c>
      <c r="AO37" s="538">
        <v>0.50716547637409282</v>
      </c>
      <c r="AP37" s="538">
        <v>0.50691182083969522</v>
      </c>
      <c r="AQ37" s="538">
        <v>0.50658115051919306</v>
      </c>
      <c r="AR37" s="538">
        <v>0.50630517269964781</v>
      </c>
      <c r="AS37" s="538">
        <v>0.50608087376445043</v>
      </c>
      <c r="AT37" s="538">
        <v>0.50603171134294389</v>
      </c>
      <c r="AU37" s="538">
        <v>0.5060252238400742</v>
      </c>
      <c r="AV37" s="538">
        <v>0.50593556437297005</v>
      </c>
      <c r="AW37" s="538">
        <v>0.50588644682321859</v>
      </c>
      <c r="AX37" s="538">
        <v>0.50575526730087406</v>
      </c>
      <c r="AY37" s="538">
        <v>0.50578109542896088</v>
      </c>
      <c r="AZ37" s="538">
        <v>0.50572296769655023</v>
      </c>
      <c r="BA37" s="538">
        <v>0.50569849096593711</v>
      </c>
      <c r="BB37" s="538">
        <v>0.50570532944233282</v>
      </c>
      <c r="BC37" s="538">
        <v>0.50562870880354893</v>
      </c>
      <c r="BD37" s="538">
        <v>0.50569290614590623</v>
      </c>
      <c r="BE37" s="538">
        <v>0.50731723649895499</v>
      </c>
      <c r="BF37" s="538">
        <v>0.50732201436039159</v>
      </c>
      <c r="BG37" s="538">
        <v>0.50735031363839733</v>
      </c>
      <c r="BH37" s="538">
        <v>0.50729433560261639</v>
      </c>
      <c r="BI37" s="538">
        <v>0.507260699287713</v>
      </c>
      <c r="BJ37" s="538">
        <v>0.50724749992199047</v>
      </c>
      <c r="BK37" s="539">
        <v>0.50725289514644245</v>
      </c>
    </row>
    <row r="38" spans="2:63" ht="15.75" thickBot="1">
      <c r="B38" s="552" t="s">
        <v>157</v>
      </c>
      <c r="C38" s="540">
        <v>0.56686532040533655</v>
      </c>
      <c r="D38" s="541">
        <v>0.56498757767141505</v>
      </c>
      <c r="E38" s="541">
        <v>0.551497325418708</v>
      </c>
      <c r="F38" s="541">
        <v>0.54678612279776795</v>
      </c>
      <c r="G38" s="541">
        <v>0.54119792484721607</v>
      </c>
      <c r="H38" s="541">
        <v>0.53400998507090192</v>
      </c>
      <c r="I38" s="541">
        <v>0.52940228831649172</v>
      </c>
      <c r="J38" s="541">
        <v>0.52445537077061599</v>
      </c>
      <c r="K38" s="541">
        <v>0.51743361415932543</v>
      </c>
      <c r="L38" s="541">
        <v>0.51819755027397807</v>
      </c>
      <c r="M38" s="541">
        <v>0.51349783707784424</v>
      </c>
      <c r="N38" s="541">
        <v>0.51806471806517873</v>
      </c>
      <c r="O38" s="541">
        <v>0.52471318298305814</v>
      </c>
      <c r="P38" s="541">
        <v>0.53045025521812661</v>
      </c>
      <c r="Q38" s="541">
        <v>0.53541131691981625</v>
      </c>
      <c r="R38" s="541">
        <v>0.5347718384210326</v>
      </c>
      <c r="S38" s="541">
        <v>0.53418554491860049</v>
      </c>
      <c r="T38" s="541">
        <v>0.53175191477403916</v>
      </c>
      <c r="U38" s="541">
        <v>0.52056164430383001</v>
      </c>
      <c r="V38" s="541">
        <v>0.5404282430409536</v>
      </c>
      <c r="W38" s="541">
        <v>0.52982762376106285</v>
      </c>
      <c r="X38" s="541">
        <v>0.52720178267860729</v>
      </c>
      <c r="Y38" s="541">
        <v>0.52565568566150844</v>
      </c>
      <c r="Z38" s="541">
        <v>0.5232888123809335</v>
      </c>
      <c r="AA38" s="541">
        <v>0.52620723312141215</v>
      </c>
      <c r="AB38" s="541">
        <v>0.52548775075344001</v>
      </c>
      <c r="AC38" s="541">
        <v>0.52471661083188126</v>
      </c>
      <c r="AD38" s="541">
        <v>0.52165289192238085</v>
      </c>
      <c r="AE38" s="541">
        <v>0.5267634106426341</v>
      </c>
      <c r="AF38" s="541">
        <v>0.52655529220619013</v>
      </c>
      <c r="AG38" s="541">
        <v>0.52365865191649708</v>
      </c>
      <c r="AH38" s="541">
        <v>0.52221731850983755</v>
      </c>
      <c r="AI38" s="541">
        <v>0.52187061070953922</v>
      </c>
      <c r="AJ38" s="541">
        <v>0.52571426572207791</v>
      </c>
      <c r="AK38" s="541">
        <v>0.5253737457017158</v>
      </c>
      <c r="AL38" s="541">
        <v>0.5239533359134928</v>
      </c>
      <c r="AM38" s="541">
        <v>0.52395477732966145</v>
      </c>
      <c r="AN38" s="541">
        <v>0.52433297068086027</v>
      </c>
      <c r="AO38" s="541">
        <v>0.52348262541366442</v>
      </c>
      <c r="AP38" s="541">
        <v>0.52374219388705379</v>
      </c>
      <c r="AQ38" s="541">
        <v>0.52394530559571018</v>
      </c>
      <c r="AR38" s="541">
        <v>0.52409305304997622</v>
      </c>
      <c r="AS38" s="541">
        <v>0.5243219613720429</v>
      </c>
      <c r="AT38" s="541">
        <v>0.52462906785603813</v>
      </c>
      <c r="AU38" s="541">
        <v>0.52487869394878406</v>
      </c>
      <c r="AV38" s="541">
        <v>0.52494048258560211</v>
      </c>
      <c r="AW38" s="541">
        <v>0.5250797575832753</v>
      </c>
      <c r="AX38" s="541">
        <v>0.52529368975329271</v>
      </c>
      <c r="AY38" s="541">
        <v>0.52532431346843256</v>
      </c>
      <c r="AZ38" s="541">
        <v>0.52542917189898719</v>
      </c>
      <c r="BA38" s="541">
        <v>0.52535537197768545</v>
      </c>
      <c r="BB38" s="541">
        <v>0.52535537197768556</v>
      </c>
      <c r="BC38" s="541">
        <v>0.52542649154947041</v>
      </c>
      <c r="BD38" s="541">
        <v>0.52544470243333485</v>
      </c>
      <c r="BE38" s="541">
        <v>0.52672686282747527</v>
      </c>
      <c r="BF38" s="541">
        <v>0.52676146324068918</v>
      </c>
      <c r="BG38" s="541">
        <v>0.52674374367093146</v>
      </c>
      <c r="BH38" s="541">
        <v>0.5266747367656035</v>
      </c>
      <c r="BI38" s="541">
        <v>0.52678706550896348</v>
      </c>
      <c r="BJ38" s="541">
        <v>0.52673088393884371</v>
      </c>
      <c r="BK38" s="542">
        <v>0.52673769520214364</v>
      </c>
    </row>
    <row r="39" spans="2:63" ht="15.75" thickBot="1">
      <c r="C39" s="548"/>
      <c r="D39" s="553"/>
      <c r="E39" s="553"/>
      <c r="F39" s="553"/>
      <c r="G39" s="553"/>
      <c r="H39" s="553"/>
      <c r="I39" s="553"/>
      <c r="J39" s="553"/>
      <c r="K39" s="553"/>
      <c r="L39" s="553"/>
      <c r="M39" s="553"/>
      <c r="N39" s="553"/>
      <c r="O39" s="553"/>
      <c r="P39" s="553"/>
      <c r="Q39" s="553"/>
      <c r="R39" s="553"/>
      <c r="S39" s="553"/>
      <c r="T39" s="553"/>
      <c r="U39" s="553"/>
      <c r="V39" s="553"/>
      <c r="W39" s="553"/>
      <c r="X39" s="553"/>
      <c r="Y39" s="553"/>
      <c r="Z39" s="553"/>
      <c r="AA39" s="553"/>
      <c r="AB39" s="553"/>
      <c r="AC39" s="553"/>
      <c r="AD39" s="553"/>
      <c r="AE39" s="553"/>
      <c r="AF39" s="553"/>
      <c r="AG39" s="553"/>
      <c r="AH39" s="553"/>
      <c r="AI39" s="553"/>
      <c r="AJ39" s="553"/>
      <c r="AK39" s="553"/>
      <c r="AL39" s="553"/>
      <c r="AM39" s="553"/>
      <c r="AN39" s="553"/>
      <c r="AO39" s="553"/>
      <c r="AP39" s="553"/>
      <c r="AQ39" s="553"/>
      <c r="AR39" s="553"/>
      <c r="AS39" s="553"/>
      <c r="AT39" s="553"/>
      <c r="AU39" s="553"/>
      <c r="AV39" s="553"/>
      <c r="AW39" s="553"/>
      <c r="AX39" s="553"/>
      <c r="AY39" s="553"/>
      <c r="AZ39" s="553"/>
      <c r="BA39" s="553"/>
      <c r="BB39" s="553"/>
    </row>
    <row r="40" spans="2:63" ht="15.75" thickBot="1">
      <c r="B40" s="550" t="s">
        <v>158</v>
      </c>
      <c r="C40" s="531">
        <v>1940</v>
      </c>
      <c r="D40" s="532">
        <v>1941</v>
      </c>
      <c r="E40" s="532">
        <v>1942</v>
      </c>
      <c r="F40" s="532">
        <v>1943</v>
      </c>
      <c r="G40" s="532">
        <v>1944</v>
      </c>
      <c r="H40" s="532">
        <v>1945</v>
      </c>
      <c r="I40" s="532">
        <v>1946</v>
      </c>
      <c r="J40" s="532">
        <v>1947</v>
      </c>
      <c r="K40" s="532">
        <v>1948</v>
      </c>
      <c r="L40" s="532">
        <v>1949</v>
      </c>
      <c r="M40" s="532">
        <v>1950</v>
      </c>
      <c r="N40" s="532">
        <v>1951</v>
      </c>
      <c r="O40" s="532">
        <v>1952</v>
      </c>
      <c r="P40" s="532">
        <v>1953</v>
      </c>
      <c r="Q40" s="532">
        <v>1954</v>
      </c>
      <c r="R40" s="532">
        <v>1955</v>
      </c>
      <c r="S40" s="532">
        <v>1956</v>
      </c>
      <c r="T40" s="532">
        <v>1957</v>
      </c>
      <c r="U40" s="532">
        <v>1958</v>
      </c>
      <c r="V40" s="532">
        <v>1959</v>
      </c>
      <c r="W40" s="532">
        <v>1960</v>
      </c>
      <c r="X40" s="532">
        <v>1961</v>
      </c>
      <c r="Y40" s="532">
        <v>1962</v>
      </c>
      <c r="Z40" s="532">
        <v>1963</v>
      </c>
      <c r="AA40" s="532">
        <v>1964</v>
      </c>
      <c r="AB40" s="532">
        <v>1965</v>
      </c>
      <c r="AC40" s="532">
        <v>1966</v>
      </c>
      <c r="AD40" s="532">
        <v>1967</v>
      </c>
      <c r="AE40" s="532">
        <v>1968</v>
      </c>
      <c r="AF40" s="532">
        <v>1969</v>
      </c>
      <c r="AG40" s="532">
        <v>1970</v>
      </c>
      <c r="AH40" s="532">
        <v>1971</v>
      </c>
      <c r="AI40" s="532">
        <v>1972</v>
      </c>
      <c r="AJ40" s="532">
        <v>1973</v>
      </c>
      <c r="AK40" s="532">
        <v>1974</v>
      </c>
      <c r="AL40" s="532">
        <v>1975</v>
      </c>
      <c r="AM40" s="532">
        <v>1976</v>
      </c>
      <c r="AN40" s="532">
        <v>1977</v>
      </c>
      <c r="AO40" s="532">
        <v>1978</v>
      </c>
      <c r="AP40" s="532">
        <v>1979</v>
      </c>
      <c r="AQ40" s="532">
        <v>1980</v>
      </c>
      <c r="AR40" s="532">
        <v>1981</v>
      </c>
      <c r="AS40" s="532">
        <v>1982</v>
      </c>
      <c r="AT40" s="532">
        <v>1983</v>
      </c>
      <c r="AU40" s="532">
        <v>1984</v>
      </c>
      <c r="AV40" s="532">
        <v>1985</v>
      </c>
      <c r="AW40" s="532">
        <v>1986</v>
      </c>
      <c r="AX40" s="532">
        <v>1987</v>
      </c>
      <c r="AY40" s="532">
        <v>1988</v>
      </c>
      <c r="AZ40" s="532">
        <v>1989</v>
      </c>
      <c r="BA40" s="532">
        <v>1990</v>
      </c>
      <c r="BB40" s="532">
        <v>1991</v>
      </c>
      <c r="BC40" s="532">
        <v>1992</v>
      </c>
      <c r="BD40" s="532">
        <v>1993</v>
      </c>
      <c r="BE40" s="532">
        <v>1994</v>
      </c>
      <c r="BF40" s="532">
        <v>1995</v>
      </c>
      <c r="BG40" s="532">
        <v>1996</v>
      </c>
      <c r="BH40" s="532">
        <v>1997</v>
      </c>
      <c r="BI40" s="532">
        <v>1998</v>
      </c>
      <c r="BJ40" s="532">
        <v>1999</v>
      </c>
      <c r="BK40" s="533">
        <v>2000</v>
      </c>
    </row>
    <row r="41" spans="2:63">
      <c r="B41" s="551" t="s">
        <v>154</v>
      </c>
      <c r="C41" s="534">
        <v>0.2383632369293219</v>
      </c>
      <c r="D41" s="535">
        <v>0.23806386301269608</v>
      </c>
      <c r="E41" s="535">
        <v>0.23406374574588298</v>
      </c>
      <c r="F41" s="535">
        <v>0.2334284277568433</v>
      </c>
      <c r="G41" s="535">
        <v>0.23194839191338135</v>
      </c>
      <c r="H41" s="535">
        <v>0.2289748694571539</v>
      </c>
      <c r="I41" s="535">
        <v>0.22652284633852526</v>
      </c>
      <c r="J41" s="535">
        <v>0.2254468719631256</v>
      </c>
      <c r="K41" s="535">
        <v>0.22309996495618098</v>
      </c>
      <c r="L41" s="535">
        <v>0.22331938240792201</v>
      </c>
      <c r="M41" s="535">
        <v>0.21884545765690383</v>
      </c>
      <c r="N41" s="535">
        <v>0.2189246050630364</v>
      </c>
      <c r="O41" s="535">
        <v>0.21998079285781003</v>
      </c>
      <c r="P41" s="535">
        <v>0.21938267803600847</v>
      </c>
      <c r="Q41" s="535">
        <v>0.21899826494056782</v>
      </c>
      <c r="R41" s="535">
        <v>0.21683666411718316</v>
      </c>
      <c r="S41" s="535">
        <v>0.21476874336245896</v>
      </c>
      <c r="T41" s="535">
        <v>0.21170131598229061</v>
      </c>
      <c r="U41" s="535">
        <v>0.20420855921899048</v>
      </c>
      <c r="V41" s="535">
        <v>0.18549527495296722</v>
      </c>
      <c r="W41" s="535">
        <v>0.17987537174948381</v>
      </c>
      <c r="X41" s="535">
        <v>0.17765817891718788</v>
      </c>
      <c r="Y41" s="535">
        <v>0.17589836429744052</v>
      </c>
      <c r="Z41" s="535">
        <v>0.17424751017260173</v>
      </c>
      <c r="AA41" s="535">
        <v>0.17356775714363704</v>
      </c>
      <c r="AB41" s="535">
        <v>0.17127608625620885</v>
      </c>
      <c r="AC41" s="535">
        <v>0.16903125527349827</v>
      </c>
      <c r="AD41" s="535">
        <v>0.16844028819608706</v>
      </c>
      <c r="AE41" s="535">
        <v>0.16724237273628731</v>
      </c>
      <c r="AF41" s="535">
        <v>0.16529073103511541</v>
      </c>
      <c r="AG41" s="535">
        <v>0.16454624285071442</v>
      </c>
      <c r="AH41" s="535">
        <v>0.16331617445707922</v>
      </c>
      <c r="AI41" s="535">
        <v>0.16139231029762435</v>
      </c>
      <c r="AJ41" s="535">
        <v>0.16019231944920415</v>
      </c>
      <c r="AK41" s="535">
        <v>0.15841233822578943</v>
      </c>
      <c r="AL41" s="535">
        <v>0.15752622260868079</v>
      </c>
      <c r="AM41" s="535">
        <v>0.15607049110998616</v>
      </c>
      <c r="AN41" s="535">
        <v>0.15466183443911569</v>
      </c>
      <c r="AO41" s="535">
        <v>0.15396086895557401</v>
      </c>
      <c r="AP41" s="535">
        <v>0.15272696163246022</v>
      </c>
      <c r="AQ41" s="535">
        <v>0.15155577551963623</v>
      </c>
      <c r="AR41" s="535">
        <v>0.15042516469519115</v>
      </c>
      <c r="AS41" s="535">
        <v>0.14931218968914334</v>
      </c>
      <c r="AT41" s="535">
        <v>0.14822681715017338</v>
      </c>
      <c r="AU41" s="535">
        <v>0.14718196772718273</v>
      </c>
      <c r="AV41" s="535">
        <v>0.14618237832925132</v>
      </c>
      <c r="AW41" s="535">
        <v>0.14523671447422171</v>
      </c>
      <c r="AX41" s="535">
        <v>0.14434498010077923</v>
      </c>
      <c r="AY41" s="535">
        <v>0.1435144764888083</v>
      </c>
      <c r="AZ41" s="535">
        <v>0.14273360523590972</v>
      </c>
      <c r="BA41" s="535">
        <v>0.14199044789464108</v>
      </c>
      <c r="BB41" s="535">
        <v>0.14128855523829911</v>
      </c>
      <c r="BC41" s="535">
        <v>0.14063285054347688</v>
      </c>
      <c r="BD41" s="535">
        <v>0.1400164524531459</v>
      </c>
      <c r="BE41" s="535">
        <v>0.13875172725170148</v>
      </c>
      <c r="BF41" s="535">
        <v>0.13818980906722569</v>
      </c>
      <c r="BG41" s="535">
        <v>0.13767457674179942</v>
      </c>
      <c r="BH41" s="535">
        <v>0.1372251525332859</v>
      </c>
      <c r="BI41" s="535">
        <v>0.1368349411726153</v>
      </c>
      <c r="BJ41" s="535">
        <v>0.13648387673170928</v>
      </c>
      <c r="BK41" s="536">
        <v>0.13616845437109917</v>
      </c>
    </row>
    <row r="42" spans="2:63">
      <c r="B42" s="551" t="s">
        <v>155</v>
      </c>
      <c r="C42" s="537">
        <v>0.2383632587757652</v>
      </c>
      <c r="D42" s="538">
        <v>0.23806426934297162</v>
      </c>
      <c r="E42" s="538">
        <v>0.23406369065827234</v>
      </c>
      <c r="F42" s="538">
        <v>0.23342843701149074</v>
      </c>
      <c r="G42" s="538">
        <v>0.2319488350293486</v>
      </c>
      <c r="H42" s="538">
        <v>0.22897479641033452</v>
      </c>
      <c r="I42" s="538">
        <v>0.22652385372915962</v>
      </c>
      <c r="J42" s="538">
        <v>0.22544672798799453</v>
      </c>
      <c r="K42" s="538">
        <v>0.22309882940182618</v>
      </c>
      <c r="L42" s="538">
        <v>0.22331842022952306</v>
      </c>
      <c r="M42" s="538">
        <v>0.21884494124549375</v>
      </c>
      <c r="N42" s="538">
        <v>0.21892394644754384</v>
      </c>
      <c r="O42" s="538">
        <v>0.2199798030381821</v>
      </c>
      <c r="P42" s="538">
        <v>0.21938276046033331</v>
      </c>
      <c r="Q42" s="538">
        <v>0.21899701994209592</v>
      </c>
      <c r="R42" s="538">
        <v>0.2168367298859297</v>
      </c>
      <c r="S42" s="538">
        <v>0.21476878856694154</v>
      </c>
      <c r="T42" s="538">
        <v>0.21170135182626787</v>
      </c>
      <c r="U42" s="538">
        <v>0.20420882941952737</v>
      </c>
      <c r="V42" s="538">
        <v>0.18549456650099314</v>
      </c>
      <c r="W42" s="538">
        <v>0.17987536110106964</v>
      </c>
      <c r="X42" s="538">
        <v>0.17765815866562901</v>
      </c>
      <c r="Y42" s="538">
        <v>0.17592598164914997</v>
      </c>
      <c r="Z42" s="538">
        <v>0.1743777330641223</v>
      </c>
      <c r="AA42" s="538">
        <v>0.17372110816217126</v>
      </c>
      <c r="AB42" s="538">
        <v>0.1714666741531278</v>
      </c>
      <c r="AC42" s="538">
        <v>0.16925560217496666</v>
      </c>
      <c r="AD42" s="538">
        <v>0.16873511661781598</v>
      </c>
      <c r="AE42" s="538">
        <v>0.16754630506279033</v>
      </c>
      <c r="AF42" s="538">
        <v>0.16562657193843225</v>
      </c>
      <c r="AG42" s="538">
        <v>0.16494149627535296</v>
      </c>
      <c r="AH42" s="538">
        <v>0.16367638514912797</v>
      </c>
      <c r="AI42" s="538">
        <v>0.16172534907214117</v>
      </c>
      <c r="AJ42" s="538">
        <v>0.16051946332727562</v>
      </c>
      <c r="AK42" s="538">
        <v>0.15873324081389945</v>
      </c>
      <c r="AL42" s="538">
        <v>0.15784183545646058</v>
      </c>
      <c r="AM42" s="538">
        <v>0.15637450197885253</v>
      </c>
      <c r="AN42" s="538">
        <v>0.15496229071300291</v>
      </c>
      <c r="AO42" s="538">
        <v>0.15425157990407845</v>
      </c>
      <c r="AP42" s="538">
        <v>0.15301454741571402</v>
      </c>
      <c r="AQ42" s="538">
        <v>0.15183351228249573</v>
      </c>
      <c r="AR42" s="538">
        <v>0.15069281273351487</v>
      </c>
      <c r="AS42" s="538">
        <v>0.14957546898129112</v>
      </c>
      <c r="AT42" s="538">
        <v>0.14847703012078256</v>
      </c>
      <c r="AU42" s="538">
        <v>0.14743580752604099</v>
      </c>
      <c r="AV42" s="538">
        <v>0.14642594581594912</v>
      </c>
      <c r="AW42" s="538">
        <v>0.14547994188365651</v>
      </c>
      <c r="AX42" s="538">
        <v>0.14458538941418006</v>
      </c>
      <c r="AY42" s="538">
        <v>0.1437368902211735</v>
      </c>
      <c r="AZ42" s="538">
        <v>0.14296445680468037</v>
      </c>
      <c r="BA42" s="538">
        <v>0.14221574267261727</v>
      </c>
      <c r="BB42" s="538">
        <v>0.14150973593689262</v>
      </c>
      <c r="BC42" s="538">
        <v>0.14085393437452587</v>
      </c>
      <c r="BD42" s="538">
        <v>0.14023621502824157</v>
      </c>
      <c r="BE42" s="538">
        <v>0.13896579615267701</v>
      </c>
      <c r="BF42" s="538">
        <v>0.13840116774117914</v>
      </c>
      <c r="BG42" s="538">
        <v>0.13788437476781934</v>
      </c>
      <c r="BH42" s="538">
        <v>0.13743060920317046</v>
      </c>
      <c r="BI42" s="538">
        <v>0.13703775424960118</v>
      </c>
      <c r="BJ42" s="538">
        <v>0.13668815394992398</v>
      </c>
      <c r="BK42" s="539">
        <v>0.13637219838871897</v>
      </c>
    </row>
    <row r="43" spans="2:63">
      <c r="B43" s="551" t="s">
        <v>156</v>
      </c>
      <c r="C43" s="537">
        <v>0.23836487462180775</v>
      </c>
      <c r="D43" s="538">
        <v>0.23806425063302208</v>
      </c>
      <c r="E43" s="538">
        <v>0.23406482542366613</v>
      </c>
      <c r="F43" s="538">
        <v>0.23342749019481582</v>
      </c>
      <c r="G43" s="538">
        <v>0.23194843455100195</v>
      </c>
      <c r="H43" s="538">
        <v>0.2289756564734039</v>
      </c>
      <c r="I43" s="538">
        <v>0.22652368068783579</v>
      </c>
      <c r="J43" s="538">
        <v>0.22544691881442208</v>
      </c>
      <c r="K43" s="538">
        <v>0.22309911168310717</v>
      </c>
      <c r="L43" s="538">
        <v>0.22331836883671247</v>
      </c>
      <c r="M43" s="538">
        <v>0.21884457966002377</v>
      </c>
      <c r="N43" s="538">
        <v>0.21892462598276199</v>
      </c>
      <c r="O43" s="538">
        <v>0.21998009665965682</v>
      </c>
      <c r="P43" s="538">
        <v>0.21938226278319803</v>
      </c>
      <c r="Q43" s="538">
        <v>0.21899679644156356</v>
      </c>
      <c r="R43" s="538">
        <v>0.21683626893058255</v>
      </c>
      <c r="S43" s="538">
        <v>0.21476961691800001</v>
      </c>
      <c r="T43" s="538">
        <v>0.21170120310087825</v>
      </c>
      <c r="U43" s="538">
        <v>0.20420846731285094</v>
      </c>
      <c r="V43" s="538">
        <v>0.18549543564146762</v>
      </c>
      <c r="W43" s="538">
        <v>0.17987573238940108</v>
      </c>
      <c r="X43" s="538">
        <v>0.17765854300454273</v>
      </c>
      <c r="Y43" s="538">
        <v>0.17594272085571114</v>
      </c>
      <c r="Z43" s="538">
        <v>0.17446404805684707</v>
      </c>
      <c r="AA43" s="538">
        <v>0.17383295703286661</v>
      </c>
      <c r="AB43" s="538">
        <v>0.17159770574789646</v>
      </c>
      <c r="AC43" s="538">
        <v>0.16940801972074615</v>
      </c>
      <c r="AD43" s="538">
        <v>0.16894894250229453</v>
      </c>
      <c r="AE43" s="538">
        <v>0.16775658467277252</v>
      </c>
      <c r="AF43" s="538">
        <v>0.16585026684348</v>
      </c>
      <c r="AG43" s="538">
        <v>0.16520130835967406</v>
      </c>
      <c r="AH43" s="538">
        <v>0.16389480183803223</v>
      </c>
      <c r="AI43" s="538">
        <v>0.16195433841418083</v>
      </c>
      <c r="AJ43" s="538">
        <v>0.16073241743468497</v>
      </c>
      <c r="AK43" s="538">
        <v>0.15893455148490943</v>
      </c>
      <c r="AL43" s="538">
        <v>0.15803594226743939</v>
      </c>
      <c r="AM43" s="538">
        <v>0.15656073333354475</v>
      </c>
      <c r="AN43" s="538">
        <v>0.15514574636756878</v>
      </c>
      <c r="AO43" s="538">
        <v>0.15443828876147728</v>
      </c>
      <c r="AP43" s="538">
        <v>0.15318318776958564</v>
      </c>
      <c r="AQ43" s="538">
        <v>0.15200045259365916</v>
      </c>
      <c r="AR43" s="538">
        <v>0.15085881027899659</v>
      </c>
      <c r="AS43" s="538">
        <v>0.1497365574713834</v>
      </c>
      <c r="AT43" s="538">
        <v>0.14864394642936732</v>
      </c>
      <c r="AU43" s="538">
        <v>0.14758969906251398</v>
      </c>
      <c r="AV43" s="538">
        <v>0.14658526037595204</v>
      </c>
      <c r="AW43" s="538">
        <v>0.14562603388693038</v>
      </c>
      <c r="AX43" s="538">
        <v>0.14472905079738846</v>
      </c>
      <c r="AY43" s="538">
        <v>0.14388933002535773</v>
      </c>
      <c r="AZ43" s="538">
        <v>0.1431020708610542</v>
      </c>
      <c r="BA43" s="538">
        <v>0.14235079872431186</v>
      </c>
      <c r="BB43" s="538">
        <v>0.14164415295381147</v>
      </c>
      <c r="BC43" s="538">
        <v>0.14098553121138599</v>
      </c>
      <c r="BD43" s="538">
        <v>0.14036669271509136</v>
      </c>
      <c r="BE43" s="538">
        <v>0.13909575746543279</v>
      </c>
      <c r="BF43" s="538">
        <v>0.13853250240191448</v>
      </c>
      <c r="BG43" s="538">
        <v>0.13801513665671689</v>
      </c>
      <c r="BH43" s="538">
        <v>0.13756041651546069</v>
      </c>
      <c r="BI43" s="538">
        <v>0.13716712490890573</v>
      </c>
      <c r="BJ43" s="538">
        <v>0.13681616904923341</v>
      </c>
      <c r="BK43" s="539">
        <v>0.13649988022769374</v>
      </c>
    </row>
    <row r="44" spans="2:63" ht="15.75" thickBot="1">
      <c r="B44" s="552" t="s">
        <v>157</v>
      </c>
      <c r="C44" s="540">
        <v>0.23836488600938144</v>
      </c>
      <c r="D44" s="541">
        <v>0.23806244058257994</v>
      </c>
      <c r="E44" s="541">
        <v>0.23406467817087145</v>
      </c>
      <c r="F44" s="541">
        <v>0.23342891711544589</v>
      </c>
      <c r="G44" s="541">
        <v>0.23194868025815127</v>
      </c>
      <c r="H44" s="541">
        <v>0.22897589800742271</v>
      </c>
      <c r="I44" s="541">
        <v>0.2265223733884536</v>
      </c>
      <c r="J44" s="541">
        <v>0.22544655355853138</v>
      </c>
      <c r="K44" s="541">
        <v>0.22309948344413813</v>
      </c>
      <c r="L44" s="541">
        <v>0.2233189011228561</v>
      </c>
      <c r="M44" s="541">
        <v>0.21884539912340162</v>
      </c>
      <c r="N44" s="541">
        <v>0.21892325848825461</v>
      </c>
      <c r="O44" s="541">
        <v>0.21998040649336431</v>
      </c>
      <c r="P44" s="541">
        <v>0.21938383123188351</v>
      </c>
      <c r="Q44" s="541">
        <v>0.21899667119566704</v>
      </c>
      <c r="R44" s="541">
        <v>0.21683803159843157</v>
      </c>
      <c r="S44" s="541">
        <v>0.21476954188537137</v>
      </c>
      <c r="T44" s="541">
        <v>0.21170056524587125</v>
      </c>
      <c r="U44" s="541">
        <v>0.20420878380666296</v>
      </c>
      <c r="V44" s="541">
        <v>0.18549498635841924</v>
      </c>
      <c r="W44" s="541">
        <v>0.17987468794273942</v>
      </c>
      <c r="X44" s="541">
        <v>0.17765831880381242</v>
      </c>
      <c r="Y44" s="541">
        <v>0.17596959833816869</v>
      </c>
      <c r="Z44" s="541">
        <v>0.17459335068620907</v>
      </c>
      <c r="AA44" s="541">
        <v>0.17399881434039624</v>
      </c>
      <c r="AB44" s="541">
        <v>0.17181336955812765</v>
      </c>
      <c r="AC44" s="541">
        <v>0.16966714476156125</v>
      </c>
      <c r="AD44" s="541">
        <v>0.16929198654643707</v>
      </c>
      <c r="AE44" s="541">
        <v>0.16810430891974715</v>
      </c>
      <c r="AF44" s="541">
        <v>0.16623987560956385</v>
      </c>
      <c r="AG44" s="541">
        <v>0.16565167013141879</v>
      </c>
      <c r="AH44" s="541">
        <v>0.16430646567552654</v>
      </c>
      <c r="AI44" s="541">
        <v>0.16235309700099124</v>
      </c>
      <c r="AJ44" s="541">
        <v>0.16110144881388444</v>
      </c>
      <c r="AK44" s="541">
        <v>0.15929909834367292</v>
      </c>
      <c r="AL44" s="541">
        <v>0.15839962072817568</v>
      </c>
      <c r="AM44" s="541">
        <v>0.1569189771864119</v>
      </c>
      <c r="AN44" s="541">
        <v>0.15549855528626222</v>
      </c>
      <c r="AO44" s="541">
        <v>0.15477977368462628</v>
      </c>
      <c r="AP44" s="541">
        <v>0.15353111951323234</v>
      </c>
      <c r="AQ44" s="541">
        <v>0.15232868829814647</v>
      </c>
      <c r="AR44" s="541">
        <v>0.1511898255381641</v>
      </c>
      <c r="AS44" s="541">
        <v>0.15006335551088537</v>
      </c>
      <c r="AT44" s="541">
        <v>0.14896981536152307</v>
      </c>
      <c r="AU44" s="541">
        <v>0.14790830507947922</v>
      </c>
      <c r="AV44" s="541">
        <v>0.14689457595848701</v>
      </c>
      <c r="AW44" s="541">
        <v>0.1459307284331928</v>
      </c>
      <c r="AX44" s="541">
        <v>0.14503267212260815</v>
      </c>
      <c r="AY44" s="541">
        <v>0.14419030281402118</v>
      </c>
      <c r="AZ44" s="541">
        <v>0.14339846603505491</v>
      </c>
      <c r="BA44" s="541">
        <v>0.14264883221388264</v>
      </c>
      <c r="BB44" s="541">
        <v>0.14193674085880809</v>
      </c>
      <c r="BC44" s="541">
        <v>0.14127746524355514</v>
      </c>
      <c r="BD44" s="541">
        <v>0.1406530118961366</v>
      </c>
      <c r="BE44" s="541">
        <v>0.13937422547309825</v>
      </c>
      <c r="BF44" s="541">
        <v>0.13880757502620325</v>
      </c>
      <c r="BG44" s="541">
        <v>0.1382885988421671</v>
      </c>
      <c r="BH44" s="541">
        <v>0.13783442197261581</v>
      </c>
      <c r="BI44" s="541">
        <v>0.1374377127531422</v>
      </c>
      <c r="BJ44" s="541">
        <v>0.13708125449927611</v>
      </c>
      <c r="BK44" s="542">
        <v>0.13676364116909573</v>
      </c>
    </row>
    <row r="45" spans="2:63" ht="15.75" thickBot="1">
      <c r="C45" s="548"/>
      <c r="D45" s="553"/>
      <c r="E45" s="553"/>
      <c r="F45" s="553"/>
      <c r="G45" s="553"/>
      <c r="H45" s="553"/>
      <c r="I45" s="553"/>
      <c r="J45" s="553"/>
      <c r="K45" s="553"/>
      <c r="L45" s="553"/>
      <c r="M45" s="553"/>
      <c r="N45" s="553"/>
      <c r="O45" s="553"/>
      <c r="P45" s="553"/>
      <c r="Q45" s="553"/>
      <c r="R45" s="553"/>
      <c r="S45" s="553"/>
      <c r="T45" s="553"/>
      <c r="U45" s="553"/>
      <c r="V45" s="553"/>
      <c r="W45" s="553"/>
      <c r="X45" s="553"/>
      <c r="Y45" s="553"/>
      <c r="Z45" s="553"/>
      <c r="AA45" s="553"/>
      <c r="AB45" s="553"/>
      <c r="AC45" s="553"/>
      <c r="AD45" s="553"/>
      <c r="AE45" s="553"/>
      <c r="AF45" s="553"/>
      <c r="AG45" s="553"/>
      <c r="AH45" s="553"/>
      <c r="AI45" s="553"/>
      <c r="AJ45" s="553"/>
      <c r="AK45" s="553"/>
      <c r="AL45" s="553"/>
      <c r="AM45" s="553"/>
      <c r="AN45" s="553"/>
      <c r="AO45" s="553"/>
      <c r="AP45" s="553"/>
      <c r="AQ45" s="553"/>
      <c r="AR45" s="553"/>
      <c r="AS45" s="553"/>
      <c r="AT45" s="553"/>
      <c r="AU45" s="553"/>
      <c r="AV45" s="553"/>
      <c r="AW45" s="553"/>
      <c r="AX45" s="553"/>
      <c r="AY45" s="553"/>
      <c r="AZ45" s="553"/>
      <c r="BA45" s="553"/>
      <c r="BB45" s="553"/>
    </row>
    <row r="46" spans="2:63" ht="15.75" thickBot="1">
      <c r="B46" s="550" t="s">
        <v>159</v>
      </c>
      <c r="C46" s="531">
        <v>1940</v>
      </c>
      <c r="D46" s="532">
        <v>1941</v>
      </c>
      <c r="E46" s="532">
        <v>1942</v>
      </c>
      <c r="F46" s="532">
        <v>1943</v>
      </c>
      <c r="G46" s="532">
        <v>1944</v>
      </c>
      <c r="H46" s="532">
        <v>1945</v>
      </c>
      <c r="I46" s="532">
        <v>1946</v>
      </c>
      <c r="J46" s="532">
        <v>1947</v>
      </c>
      <c r="K46" s="532">
        <v>1948</v>
      </c>
      <c r="L46" s="532">
        <v>1949</v>
      </c>
      <c r="M46" s="532">
        <v>1950</v>
      </c>
      <c r="N46" s="532">
        <v>1951</v>
      </c>
      <c r="O46" s="532">
        <v>1952</v>
      </c>
      <c r="P46" s="532">
        <v>1953</v>
      </c>
      <c r="Q46" s="532">
        <v>1954</v>
      </c>
      <c r="R46" s="532">
        <v>1955</v>
      </c>
      <c r="S46" s="532">
        <v>1956</v>
      </c>
      <c r="T46" s="532">
        <v>1957</v>
      </c>
      <c r="U46" s="532">
        <v>1958</v>
      </c>
      <c r="V46" s="532">
        <v>1959</v>
      </c>
      <c r="W46" s="532">
        <v>1960</v>
      </c>
      <c r="X46" s="532">
        <v>1961</v>
      </c>
      <c r="Y46" s="532">
        <v>1962</v>
      </c>
      <c r="Z46" s="532">
        <v>1963</v>
      </c>
      <c r="AA46" s="532">
        <v>1964</v>
      </c>
      <c r="AB46" s="532">
        <v>1965</v>
      </c>
      <c r="AC46" s="532">
        <v>1966</v>
      </c>
      <c r="AD46" s="532">
        <v>1967</v>
      </c>
      <c r="AE46" s="532">
        <v>1968</v>
      </c>
      <c r="AF46" s="532">
        <v>1969</v>
      </c>
      <c r="AG46" s="532">
        <v>1970</v>
      </c>
      <c r="AH46" s="532">
        <v>1971</v>
      </c>
      <c r="AI46" s="532">
        <v>1972</v>
      </c>
      <c r="AJ46" s="532">
        <v>1973</v>
      </c>
      <c r="AK46" s="532">
        <v>1974</v>
      </c>
      <c r="AL46" s="532">
        <v>1975</v>
      </c>
      <c r="AM46" s="532">
        <v>1976</v>
      </c>
      <c r="AN46" s="532">
        <v>1977</v>
      </c>
      <c r="AO46" s="532">
        <v>1978</v>
      </c>
      <c r="AP46" s="532">
        <v>1979</v>
      </c>
      <c r="AQ46" s="532">
        <v>1980</v>
      </c>
      <c r="AR46" s="532">
        <v>1981</v>
      </c>
      <c r="AS46" s="532">
        <v>1982</v>
      </c>
      <c r="AT46" s="532">
        <v>1983</v>
      </c>
      <c r="AU46" s="532">
        <v>1984</v>
      </c>
      <c r="AV46" s="532">
        <v>1985</v>
      </c>
      <c r="AW46" s="532">
        <v>1986</v>
      </c>
      <c r="AX46" s="532">
        <v>1987</v>
      </c>
      <c r="AY46" s="532">
        <v>1988</v>
      </c>
      <c r="AZ46" s="532">
        <v>1989</v>
      </c>
      <c r="BA46" s="532">
        <v>1990</v>
      </c>
      <c r="BB46" s="532">
        <v>1991</v>
      </c>
      <c r="BC46" s="532">
        <v>1992</v>
      </c>
      <c r="BD46" s="532">
        <v>1993</v>
      </c>
      <c r="BE46" s="532">
        <v>1994</v>
      </c>
      <c r="BF46" s="532">
        <v>1995</v>
      </c>
      <c r="BG46" s="532">
        <v>1996</v>
      </c>
      <c r="BH46" s="532">
        <v>1997</v>
      </c>
      <c r="BI46" s="532">
        <v>1998</v>
      </c>
      <c r="BJ46" s="532">
        <v>1999</v>
      </c>
      <c r="BK46" s="533">
        <v>2000</v>
      </c>
    </row>
    <row r="47" spans="2:63">
      <c r="B47" s="551" t="s">
        <v>154</v>
      </c>
      <c r="C47" s="534">
        <v>0.2383632369293219</v>
      </c>
      <c r="D47" s="535">
        <v>0.23806386301269608</v>
      </c>
      <c r="E47" s="535">
        <v>0.23406374574588298</v>
      </c>
      <c r="F47" s="535">
        <v>0.2334284277568433</v>
      </c>
      <c r="G47" s="535">
        <v>0.23194839191338135</v>
      </c>
      <c r="H47" s="535">
        <v>0.2289748694571539</v>
      </c>
      <c r="I47" s="535">
        <v>0.22652284633852526</v>
      </c>
      <c r="J47" s="535">
        <v>0.2254468719631256</v>
      </c>
      <c r="K47" s="535">
        <v>0.22309996495618098</v>
      </c>
      <c r="L47" s="535">
        <v>0.22331938240792201</v>
      </c>
      <c r="M47" s="535">
        <v>0.21884545765690383</v>
      </c>
      <c r="N47" s="535">
        <v>0.2189246050630364</v>
      </c>
      <c r="O47" s="535">
        <v>0.21998079285781003</v>
      </c>
      <c r="P47" s="535">
        <v>0.21938267803600847</v>
      </c>
      <c r="Q47" s="535">
        <v>0.21899826494056782</v>
      </c>
      <c r="R47" s="535">
        <v>0.21683666411718316</v>
      </c>
      <c r="S47" s="535">
        <v>0.21476874336245896</v>
      </c>
      <c r="T47" s="535">
        <v>0.21170131598229061</v>
      </c>
      <c r="U47" s="535">
        <v>0.20420855921899048</v>
      </c>
      <c r="V47" s="535">
        <v>0.20610586105885245</v>
      </c>
      <c r="W47" s="535">
        <v>0.19986152416609315</v>
      </c>
      <c r="X47" s="535">
        <v>0.19739797657465322</v>
      </c>
      <c r="Y47" s="535">
        <v>0.19544262699715614</v>
      </c>
      <c r="Z47" s="535">
        <v>0.19360834463622428</v>
      </c>
      <c r="AA47" s="535">
        <v>0.19285306349293008</v>
      </c>
      <c r="AB47" s="535">
        <v>0.19030676250689871</v>
      </c>
      <c r="AC47" s="535">
        <v>0.18781250585944248</v>
      </c>
      <c r="AD47" s="535">
        <v>0.18715587577343004</v>
      </c>
      <c r="AE47" s="535">
        <v>0.18582485859587475</v>
      </c>
      <c r="AF47" s="535">
        <v>0.18365636781679498</v>
      </c>
      <c r="AG47" s="535">
        <v>0.18282915872301606</v>
      </c>
      <c r="AH47" s="535">
        <v>0.18146241606342137</v>
      </c>
      <c r="AI47" s="535">
        <v>0.17932478921958267</v>
      </c>
      <c r="AJ47" s="535">
        <v>0.1779914660546712</v>
      </c>
      <c r="AK47" s="535">
        <v>0.17601370913976608</v>
      </c>
      <c r="AL47" s="535">
        <v>0.17502913623186755</v>
      </c>
      <c r="AM47" s="535">
        <v>0.17341165678887344</v>
      </c>
      <c r="AN47" s="535">
        <v>0.17184648271012851</v>
      </c>
      <c r="AO47" s="535">
        <v>0.17106763217286</v>
      </c>
      <c r="AP47" s="535">
        <v>0.16969662403606697</v>
      </c>
      <c r="AQ47" s="535">
        <v>0.16839530613292916</v>
      </c>
      <c r="AR47" s="535">
        <v>0.16713907188354565</v>
      </c>
      <c r="AS47" s="535">
        <v>0.16590243298793708</v>
      </c>
      <c r="AT47" s="535">
        <v>0.16469646350019257</v>
      </c>
      <c r="AU47" s="535">
        <v>0.16353551969686969</v>
      </c>
      <c r="AV47" s="535">
        <v>0.16242486481027921</v>
      </c>
      <c r="AW47" s="535">
        <v>0.16137412719357969</v>
      </c>
      <c r="AX47" s="535">
        <v>0.16038331122308802</v>
      </c>
      <c r="AY47" s="535">
        <v>0.15946052943200925</v>
      </c>
      <c r="AZ47" s="535">
        <v>0.15859289470656635</v>
      </c>
      <c r="BA47" s="535">
        <v>0.15776716432737894</v>
      </c>
      <c r="BB47" s="535">
        <v>0.15698728359811012</v>
      </c>
      <c r="BC47" s="535">
        <v>0.15625872282608547</v>
      </c>
      <c r="BD47" s="535">
        <v>0.15557383605905098</v>
      </c>
      <c r="BE47" s="535">
        <v>0.1541685858352238</v>
      </c>
      <c r="BF47" s="535">
        <v>0.15354423229691738</v>
      </c>
      <c r="BG47" s="535">
        <v>0.15297175193533269</v>
      </c>
      <c r="BH47" s="535">
        <v>0.15247239170365098</v>
      </c>
      <c r="BI47" s="535">
        <v>0.15203882352512801</v>
      </c>
      <c r="BJ47" s="535">
        <v>0.15164875192412142</v>
      </c>
      <c r="BK47" s="536">
        <v>0.15129828263455469</v>
      </c>
    </row>
    <row r="48" spans="2:63">
      <c r="B48" s="551" t="s">
        <v>155</v>
      </c>
      <c r="C48" s="537">
        <v>0.2383632587757652</v>
      </c>
      <c r="D48" s="538">
        <v>0.23806426934297162</v>
      </c>
      <c r="E48" s="538">
        <v>0.23406369065827234</v>
      </c>
      <c r="F48" s="538">
        <v>0.23342843701149074</v>
      </c>
      <c r="G48" s="538">
        <v>0.2319488350293486</v>
      </c>
      <c r="H48" s="538">
        <v>0.22897479641033452</v>
      </c>
      <c r="I48" s="538">
        <v>0.22652385372915962</v>
      </c>
      <c r="J48" s="538">
        <v>0.22544672798799453</v>
      </c>
      <c r="K48" s="538">
        <v>0.22309882940182618</v>
      </c>
      <c r="L48" s="538">
        <v>0.22331842022952306</v>
      </c>
      <c r="M48" s="538">
        <v>0.21884494124549375</v>
      </c>
      <c r="N48" s="538">
        <v>0.21892394644754384</v>
      </c>
      <c r="O48" s="538">
        <v>0.2199798030381821</v>
      </c>
      <c r="P48" s="538">
        <v>0.21938276046033331</v>
      </c>
      <c r="Q48" s="538">
        <v>0.21899701994209592</v>
      </c>
      <c r="R48" s="538">
        <v>0.2168367298859297</v>
      </c>
      <c r="S48" s="538">
        <v>0.21476878856694154</v>
      </c>
      <c r="T48" s="538">
        <v>0.21170135182626787</v>
      </c>
      <c r="U48" s="538">
        <v>0.20420882941952737</v>
      </c>
      <c r="V48" s="538">
        <v>0.20610507388999236</v>
      </c>
      <c r="W48" s="538">
        <v>0.19986151233452185</v>
      </c>
      <c r="X48" s="538">
        <v>0.19739795407292104</v>
      </c>
      <c r="Y48" s="538">
        <v>0.19547331294349998</v>
      </c>
      <c r="Z48" s="538">
        <v>0.19375303673791364</v>
      </c>
      <c r="AA48" s="538">
        <v>0.19302345351352357</v>
      </c>
      <c r="AB48" s="538">
        <v>0.19051852683680864</v>
      </c>
      <c r="AC48" s="538">
        <v>0.18806178019440742</v>
      </c>
      <c r="AD48" s="538">
        <v>0.18748346290868448</v>
      </c>
      <c r="AE48" s="538">
        <v>0.18616256118087812</v>
      </c>
      <c r="AF48" s="538">
        <v>0.18402952437603584</v>
      </c>
      <c r="AG48" s="538">
        <v>0.18326832919483668</v>
      </c>
      <c r="AH48" s="538">
        <v>0.18186265016569772</v>
      </c>
      <c r="AI48" s="538">
        <v>0.17969483230237912</v>
      </c>
      <c r="AJ48" s="538">
        <v>0.17835495925252845</v>
      </c>
      <c r="AK48" s="538">
        <v>0.17637026757099938</v>
      </c>
      <c r="AL48" s="538">
        <v>0.17537981717384504</v>
      </c>
      <c r="AM48" s="538">
        <v>0.17374944664316935</v>
      </c>
      <c r="AN48" s="538">
        <v>0.17218032301444769</v>
      </c>
      <c r="AO48" s="538">
        <v>0.17139064433786494</v>
      </c>
      <c r="AP48" s="538">
        <v>0.17001616379523785</v>
      </c>
      <c r="AQ48" s="538">
        <v>0.16870390253610631</v>
      </c>
      <c r="AR48" s="538">
        <v>0.1674364585927943</v>
      </c>
      <c r="AS48" s="538">
        <v>0.16619496553476795</v>
      </c>
      <c r="AT48" s="538">
        <v>0.16497447791198069</v>
      </c>
      <c r="AU48" s="538">
        <v>0.16381756391782332</v>
      </c>
      <c r="AV48" s="538">
        <v>0.16269549535105457</v>
      </c>
      <c r="AW48" s="538">
        <v>0.16164437987072947</v>
      </c>
      <c r="AX48" s="538">
        <v>0.1606504326824223</v>
      </c>
      <c r="AY48" s="538">
        <v>0.15970765580130392</v>
      </c>
      <c r="AZ48" s="538">
        <v>0.15884939644964483</v>
      </c>
      <c r="BA48" s="538">
        <v>0.15801749185846364</v>
      </c>
      <c r="BB48" s="538">
        <v>0.15723303992988075</v>
      </c>
      <c r="BC48" s="538">
        <v>0.15650437152725097</v>
      </c>
      <c r="BD48" s="538">
        <v>0.15581801669804615</v>
      </c>
      <c r="BE48" s="538">
        <v>0.15440644016964117</v>
      </c>
      <c r="BF48" s="538">
        <v>0.15377907526797685</v>
      </c>
      <c r="BG48" s="538">
        <v>0.15320486085313262</v>
      </c>
      <c r="BH48" s="538">
        <v>0.15270067689241157</v>
      </c>
      <c r="BI48" s="538">
        <v>0.15226417138844572</v>
      </c>
      <c r="BJ48" s="538">
        <v>0.15187572661102658</v>
      </c>
      <c r="BK48" s="539">
        <v>0.15152466487635438</v>
      </c>
    </row>
    <row r="49" spans="2:63">
      <c r="B49" s="551" t="s">
        <v>156</v>
      </c>
      <c r="C49" s="537">
        <v>0.23836487462180775</v>
      </c>
      <c r="D49" s="538">
        <v>0.23806425063302208</v>
      </c>
      <c r="E49" s="538">
        <v>0.23406482542366613</v>
      </c>
      <c r="F49" s="538">
        <v>0.23342749019481582</v>
      </c>
      <c r="G49" s="538">
        <v>0.23194843455100195</v>
      </c>
      <c r="H49" s="538">
        <v>0.2289756564734039</v>
      </c>
      <c r="I49" s="538">
        <v>0.22652368068783579</v>
      </c>
      <c r="J49" s="538">
        <v>0.22544691881442208</v>
      </c>
      <c r="K49" s="538">
        <v>0.22309911168310717</v>
      </c>
      <c r="L49" s="538">
        <v>0.22331836883671247</v>
      </c>
      <c r="M49" s="538">
        <v>0.21884457966002377</v>
      </c>
      <c r="N49" s="538">
        <v>0.21892462598276199</v>
      </c>
      <c r="O49" s="538">
        <v>0.21998009665965682</v>
      </c>
      <c r="P49" s="538">
        <v>0.21938226278319803</v>
      </c>
      <c r="Q49" s="538">
        <v>0.21899679644156356</v>
      </c>
      <c r="R49" s="538">
        <v>0.21683626893058255</v>
      </c>
      <c r="S49" s="538">
        <v>0.21476961691800001</v>
      </c>
      <c r="T49" s="538">
        <v>0.21170120310087825</v>
      </c>
      <c r="U49" s="538">
        <v>0.20420846731285094</v>
      </c>
      <c r="V49" s="538">
        <v>0.20610603960163068</v>
      </c>
      <c r="W49" s="538">
        <v>0.19986192487711227</v>
      </c>
      <c r="X49" s="538">
        <v>0.19739838111615857</v>
      </c>
      <c r="Y49" s="538">
        <v>0.19549191206190128</v>
      </c>
      <c r="Z49" s="538">
        <v>0.19384894228538566</v>
      </c>
      <c r="AA49" s="538">
        <v>0.19314773003651842</v>
      </c>
      <c r="AB49" s="538">
        <v>0.19066411749766263</v>
      </c>
      <c r="AC49" s="538">
        <v>0.18823113302305133</v>
      </c>
      <c r="AD49" s="538">
        <v>0.18772104722477168</v>
      </c>
      <c r="AE49" s="538">
        <v>0.18639620519196956</v>
      </c>
      <c r="AF49" s="538">
        <v>0.18427807427053328</v>
      </c>
      <c r="AG49" s="538">
        <v>0.18355700928852681</v>
      </c>
      <c r="AH49" s="538">
        <v>0.1821053353755914</v>
      </c>
      <c r="AI49" s="538">
        <v>0.17994926490464541</v>
      </c>
      <c r="AJ49" s="538">
        <v>0.17859157492742786</v>
      </c>
      <c r="AK49" s="538">
        <v>0.17659394609434378</v>
      </c>
      <c r="AL49" s="538">
        <v>0.17559549140826594</v>
      </c>
      <c r="AM49" s="538">
        <v>0.17395637037060535</v>
      </c>
      <c r="AN49" s="538">
        <v>0.17238416263063203</v>
      </c>
      <c r="AO49" s="538">
        <v>0.17159809862386369</v>
      </c>
      <c r="AP49" s="538">
        <v>0.17020354196620632</v>
      </c>
      <c r="AQ49" s="538">
        <v>0.16888939177073248</v>
      </c>
      <c r="AR49" s="538">
        <v>0.16762090030999621</v>
      </c>
      <c r="AS49" s="538">
        <v>0.16637395274598155</v>
      </c>
      <c r="AT49" s="538">
        <v>0.1651599404770748</v>
      </c>
      <c r="AU49" s="538">
        <v>0.16398855451390446</v>
      </c>
      <c r="AV49" s="538">
        <v>0.16287251152883561</v>
      </c>
      <c r="AW49" s="538">
        <v>0.16180670431881158</v>
      </c>
      <c r="AX49" s="538">
        <v>0.16081005644154264</v>
      </c>
      <c r="AY49" s="538">
        <v>0.15987703336150855</v>
      </c>
      <c r="AZ49" s="538">
        <v>0.15900230095672685</v>
      </c>
      <c r="BA49" s="538">
        <v>0.15816755413812431</v>
      </c>
      <c r="BB49" s="538">
        <v>0.15738239217090155</v>
      </c>
      <c r="BC49" s="538">
        <v>0.15665059023487332</v>
      </c>
      <c r="BD49" s="538">
        <v>0.15596299190565713</v>
      </c>
      <c r="BE49" s="538">
        <v>0.15455084162825872</v>
      </c>
      <c r="BF49" s="538">
        <v>0.15392500266879386</v>
      </c>
      <c r="BG49" s="538">
        <v>0.15335015184079656</v>
      </c>
      <c r="BH49" s="538">
        <v>0.15284490723940075</v>
      </c>
      <c r="BI49" s="538">
        <v>0.1524079165654508</v>
      </c>
      <c r="BJ49" s="538">
        <v>0.15201796561025938</v>
      </c>
      <c r="BK49" s="539">
        <v>0.15166653358632637</v>
      </c>
    </row>
    <row r="50" spans="2:63" ht="15.75" thickBot="1">
      <c r="B50" s="552" t="s">
        <v>157</v>
      </c>
      <c r="C50" s="540">
        <v>0.23836488600938144</v>
      </c>
      <c r="D50" s="541">
        <v>0.23806244058257994</v>
      </c>
      <c r="E50" s="541">
        <v>0.23406467817087145</v>
      </c>
      <c r="F50" s="541">
        <v>0.23342891711544589</v>
      </c>
      <c r="G50" s="541">
        <v>0.23194868025815127</v>
      </c>
      <c r="H50" s="541">
        <v>0.22897589800742271</v>
      </c>
      <c r="I50" s="541">
        <v>0.2265223733884536</v>
      </c>
      <c r="J50" s="541">
        <v>0.22544655355853138</v>
      </c>
      <c r="K50" s="541">
        <v>0.22309948344413813</v>
      </c>
      <c r="L50" s="541">
        <v>0.2233189011228561</v>
      </c>
      <c r="M50" s="541">
        <v>0.21884539912340162</v>
      </c>
      <c r="N50" s="541">
        <v>0.21892325848825461</v>
      </c>
      <c r="O50" s="541">
        <v>0.21998040649336431</v>
      </c>
      <c r="P50" s="541">
        <v>0.21938383123188351</v>
      </c>
      <c r="Q50" s="541">
        <v>0.21899667119566704</v>
      </c>
      <c r="R50" s="541">
        <v>0.21683803159843157</v>
      </c>
      <c r="S50" s="541">
        <v>0.21476954188537137</v>
      </c>
      <c r="T50" s="541">
        <v>0.21170056524587125</v>
      </c>
      <c r="U50" s="541">
        <v>0.20420878380666296</v>
      </c>
      <c r="V50" s="541">
        <v>0.20610554039824361</v>
      </c>
      <c r="W50" s="541">
        <v>0.19986076438082157</v>
      </c>
      <c r="X50" s="541">
        <v>0.19739813200423603</v>
      </c>
      <c r="Y50" s="541">
        <v>0.19552177593129863</v>
      </c>
      <c r="Z50" s="541">
        <v>0.1939926118735657</v>
      </c>
      <c r="AA50" s="541">
        <v>0.19333201593377353</v>
      </c>
      <c r="AB50" s="541">
        <v>0.19090374395347512</v>
      </c>
      <c r="AC50" s="541">
        <v>0.18851904973506803</v>
      </c>
      <c r="AD50" s="541">
        <v>0.18810220727381896</v>
      </c>
      <c r="AE50" s="541">
        <v>0.18678256546638569</v>
      </c>
      <c r="AF50" s="541">
        <v>0.18471097289951538</v>
      </c>
      <c r="AG50" s="541">
        <v>0.18405741125713196</v>
      </c>
      <c r="AH50" s="541">
        <v>0.18256273963947384</v>
      </c>
      <c r="AI50" s="541">
        <v>0.18039233000110144</v>
      </c>
      <c r="AJ50" s="541">
        <v>0.17900160979320495</v>
      </c>
      <c r="AK50" s="541">
        <v>0.17699899815963657</v>
      </c>
      <c r="AL50" s="541">
        <v>0.17599957858686185</v>
      </c>
      <c r="AM50" s="541">
        <v>0.17435441909601321</v>
      </c>
      <c r="AN50" s="541">
        <v>0.17277617254029132</v>
      </c>
      <c r="AO50" s="541">
        <v>0.17197752631625146</v>
      </c>
      <c r="AP50" s="541">
        <v>0.17059013279248036</v>
      </c>
      <c r="AQ50" s="541">
        <v>0.16925409810905162</v>
      </c>
      <c r="AR50" s="541">
        <v>0.16798869504240455</v>
      </c>
      <c r="AS50" s="541">
        <v>0.16673706167876157</v>
      </c>
      <c r="AT50" s="541">
        <v>0.16552201706835895</v>
      </c>
      <c r="AU50" s="541">
        <v>0.16434256119942131</v>
      </c>
      <c r="AV50" s="541">
        <v>0.16321619550943003</v>
      </c>
      <c r="AW50" s="541">
        <v>0.16214525381465869</v>
      </c>
      <c r="AX50" s="541">
        <v>0.1611474134695646</v>
      </c>
      <c r="AY50" s="541">
        <v>0.16021144757113465</v>
      </c>
      <c r="AZ50" s="541">
        <v>0.15933162892783881</v>
      </c>
      <c r="BA50" s="541">
        <v>0.15849870245986963</v>
      </c>
      <c r="BB50" s="541">
        <v>0.15770748984312</v>
      </c>
      <c r="BC50" s="541">
        <v>0.15697496138172798</v>
      </c>
      <c r="BD50" s="541">
        <v>0.15628112432904068</v>
      </c>
      <c r="BE50" s="541">
        <v>0.15486025052566471</v>
      </c>
      <c r="BF50" s="541">
        <v>0.15423063891800359</v>
      </c>
      <c r="BG50" s="541">
        <v>0.15365399871351904</v>
      </c>
      <c r="BH50" s="541">
        <v>0.15314935774735094</v>
      </c>
      <c r="BI50" s="541">
        <v>0.15270856972571348</v>
      </c>
      <c r="BJ50" s="541">
        <v>0.1523125049991956</v>
      </c>
      <c r="BK50" s="542">
        <v>0.15195960129899527</v>
      </c>
    </row>
    <row r="51" spans="2:63">
      <c r="C51" s="553"/>
      <c r="D51" s="553"/>
      <c r="E51" s="553"/>
      <c r="F51" s="553"/>
      <c r="G51" s="553"/>
      <c r="H51" s="553"/>
      <c r="I51" s="553"/>
      <c r="J51" s="553"/>
      <c r="K51" s="553"/>
      <c r="L51" s="553"/>
      <c r="M51" s="553"/>
      <c r="N51" s="553"/>
      <c r="O51" s="553"/>
      <c r="P51" s="553"/>
      <c r="Q51" s="553"/>
      <c r="R51" s="553"/>
      <c r="S51" s="553"/>
      <c r="T51" s="553"/>
      <c r="U51" s="553"/>
      <c r="V51" s="553"/>
      <c r="W51" s="553"/>
      <c r="X51" s="553"/>
      <c r="Y51" s="553"/>
      <c r="Z51" s="553"/>
      <c r="AA51" s="553"/>
      <c r="AB51" s="553"/>
      <c r="AC51" s="553"/>
      <c r="AD51" s="553"/>
      <c r="AE51" s="553"/>
      <c r="AF51" s="553"/>
      <c r="AG51" s="553"/>
      <c r="AH51" s="553"/>
      <c r="AI51" s="553"/>
      <c r="AJ51" s="553"/>
      <c r="AK51" s="553"/>
      <c r="AL51" s="553"/>
      <c r="AM51" s="553"/>
      <c r="AN51" s="553"/>
      <c r="AO51" s="553"/>
      <c r="AP51" s="553"/>
      <c r="AQ51" s="553"/>
      <c r="AR51" s="553"/>
      <c r="AS51" s="553"/>
      <c r="AT51" s="553"/>
      <c r="AU51" s="553"/>
      <c r="AV51" s="553"/>
      <c r="AW51" s="553"/>
      <c r="AX51" s="553"/>
      <c r="AY51" s="553"/>
      <c r="AZ51" s="553"/>
      <c r="BA51" s="553"/>
    </row>
    <row r="52" spans="2:63">
      <c r="C52" s="553"/>
      <c r="D52" s="553"/>
      <c r="E52" s="553"/>
      <c r="F52" s="553"/>
      <c r="G52" s="553"/>
      <c r="H52" s="553"/>
      <c r="I52" s="553"/>
      <c r="J52" s="553"/>
      <c r="K52" s="553"/>
      <c r="L52" s="553"/>
      <c r="M52" s="553"/>
      <c r="N52" s="553"/>
      <c r="O52" s="553"/>
      <c r="P52" s="553"/>
      <c r="Q52" s="553"/>
      <c r="R52" s="553"/>
      <c r="S52" s="553"/>
      <c r="T52" s="553"/>
      <c r="U52" s="553"/>
      <c r="V52" s="553"/>
      <c r="W52" s="553"/>
      <c r="X52" s="553"/>
      <c r="Y52" s="553"/>
      <c r="Z52" s="553"/>
      <c r="AA52" s="553"/>
      <c r="AB52" s="553"/>
      <c r="AC52" s="553"/>
      <c r="AD52" s="553"/>
      <c r="AE52" s="553"/>
      <c r="AF52" s="553"/>
      <c r="AG52" s="553"/>
      <c r="AH52" s="553"/>
      <c r="AI52" s="553"/>
      <c r="AJ52" s="553"/>
      <c r="AK52" s="553"/>
      <c r="AL52" s="553"/>
      <c r="AM52" s="553"/>
      <c r="AN52" s="553"/>
      <c r="AO52" s="553"/>
      <c r="AP52" s="553"/>
      <c r="AQ52" s="553"/>
      <c r="AR52" s="553"/>
      <c r="AS52" s="553"/>
      <c r="AT52" s="553"/>
      <c r="AU52" s="553"/>
      <c r="AV52" s="553"/>
      <c r="AW52" s="553"/>
      <c r="AX52" s="553"/>
      <c r="AY52" s="553"/>
      <c r="AZ52" s="553"/>
      <c r="BA52" s="553"/>
    </row>
    <row r="53" spans="2:63">
      <c r="C53" s="553"/>
      <c r="D53" s="553"/>
      <c r="E53" s="553"/>
      <c r="F53" s="553"/>
      <c r="G53" s="553"/>
      <c r="H53" s="553"/>
      <c r="I53" s="553"/>
      <c r="J53" s="553"/>
      <c r="K53" s="553"/>
      <c r="L53" s="553"/>
      <c r="M53" s="553"/>
      <c r="N53" s="553"/>
      <c r="O53" s="553"/>
      <c r="P53" s="553"/>
      <c r="Q53" s="553"/>
      <c r="R53" s="553"/>
      <c r="S53" s="553"/>
      <c r="T53" s="553"/>
      <c r="U53" s="553"/>
      <c r="V53" s="553"/>
      <c r="W53" s="553"/>
      <c r="X53" s="553"/>
      <c r="Y53" s="553"/>
      <c r="Z53" s="553"/>
      <c r="AA53" s="553"/>
      <c r="AB53" s="553"/>
      <c r="AC53" s="553"/>
      <c r="AD53" s="553"/>
      <c r="AE53" s="553"/>
      <c r="AF53" s="553"/>
      <c r="AG53" s="553"/>
      <c r="AH53" s="553"/>
      <c r="AI53" s="553"/>
      <c r="AJ53" s="553"/>
      <c r="AK53" s="553"/>
      <c r="AL53" s="553"/>
      <c r="AM53" s="553"/>
      <c r="AN53" s="553"/>
      <c r="AO53" s="553"/>
      <c r="AP53" s="553"/>
      <c r="AQ53" s="553"/>
      <c r="AR53" s="553"/>
      <c r="AS53" s="553"/>
      <c r="AT53" s="553"/>
      <c r="AU53" s="553"/>
      <c r="AV53" s="553"/>
      <c r="AW53" s="553"/>
      <c r="AX53" s="553"/>
      <c r="AY53" s="553"/>
      <c r="AZ53" s="553"/>
      <c r="BA53" s="553"/>
    </row>
    <row r="54" spans="2:63">
      <c r="C54" s="553"/>
    </row>
    <row r="55" spans="2:63" s="549" customFormat="1">
      <c r="C55" s="553"/>
    </row>
    <row r="56" spans="2:63" s="549" customFormat="1">
      <c r="C56" s="553"/>
    </row>
    <row r="57" spans="2:63" s="549" customFormat="1">
      <c r="C57" s="553"/>
    </row>
    <row r="58" spans="2:63" s="549" customFormat="1">
      <c r="C58" s="553"/>
    </row>
  </sheetData>
  <mergeCells count="2">
    <mergeCell ref="E18:J18"/>
    <mergeCell ref="N18:S18"/>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BY45"/>
  <sheetViews>
    <sheetView workbookViewId="0">
      <selection activeCell="I5" sqref="I5"/>
    </sheetView>
  </sheetViews>
  <sheetFormatPr baseColWidth="10" defaultColWidth="11.5703125" defaultRowHeight="15"/>
  <cols>
    <col min="1" max="1" width="11.5703125" style="629"/>
    <col min="2" max="2" width="35.28515625" style="629" customWidth="1"/>
    <col min="3" max="3" width="16.140625" style="630" customWidth="1"/>
    <col min="4" max="5" width="5.7109375" style="629" customWidth="1"/>
    <col min="6" max="74" width="6.42578125" style="629" customWidth="1"/>
    <col min="75" max="16384" width="11.5703125" style="629"/>
  </cols>
  <sheetData>
    <row r="1" spans="1:77" ht="15.75">
      <c r="A1" s="612" t="s">
        <v>195</v>
      </c>
    </row>
    <row r="3" spans="1:77" ht="15.75" thickBot="1"/>
    <row r="4" spans="1:77" ht="15.75" thickBot="1">
      <c r="B4" s="675"/>
      <c r="C4" s="676"/>
      <c r="D4" s="633">
        <v>2000</v>
      </c>
      <c r="E4" s="634">
        <v>2001</v>
      </c>
      <c r="F4" s="634">
        <v>2002</v>
      </c>
      <c r="G4" s="634">
        <v>2003</v>
      </c>
      <c r="H4" s="634">
        <v>2004</v>
      </c>
      <c r="I4" s="634">
        <v>2005</v>
      </c>
      <c r="J4" s="634">
        <v>2006</v>
      </c>
      <c r="K4" s="634">
        <v>2007</v>
      </c>
      <c r="L4" s="634">
        <v>2008</v>
      </c>
      <c r="M4" s="634">
        <v>2009</v>
      </c>
      <c r="N4" s="634">
        <v>2010</v>
      </c>
      <c r="O4" s="634">
        <v>2011</v>
      </c>
      <c r="P4" s="634">
        <v>2012</v>
      </c>
      <c r="Q4" s="634">
        <v>2013</v>
      </c>
      <c r="R4" s="634">
        <v>2014</v>
      </c>
      <c r="S4" s="634">
        <v>2015</v>
      </c>
      <c r="T4" s="634">
        <v>2016</v>
      </c>
      <c r="U4" s="634">
        <v>2017</v>
      </c>
      <c r="V4" s="634">
        <v>2018</v>
      </c>
      <c r="W4" s="634">
        <v>2019</v>
      </c>
      <c r="X4" s="634">
        <v>2020</v>
      </c>
      <c r="Y4" s="634">
        <v>2021</v>
      </c>
      <c r="Z4" s="634">
        <v>2022</v>
      </c>
      <c r="AA4" s="634">
        <v>2023</v>
      </c>
      <c r="AB4" s="634">
        <v>2024</v>
      </c>
      <c r="AC4" s="634">
        <v>2025</v>
      </c>
      <c r="AD4" s="634">
        <v>2026</v>
      </c>
      <c r="AE4" s="634">
        <v>2027</v>
      </c>
      <c r="AF4" s="634">
        <v>2028</v>
      </c>
      <c r="AG4" s="634">
        <v>2029</v>
      </c>
      <c r="AH4" s="634">
        <v>2030</v>
      </c>
      <c r="AI4" s="634">
        <v>2031</v>
      </c>
      <c r="AJ4" s="634">
        <v>2032</v>
      </c>
      <c r="AK4" s="634">
        <v>2033</v>
      </c>
      <c r="AL4" s="634">
        <v>2034</v>
      </c>
      <c r="AM4" s="634">
        <v>2035</v>
      </c>
      <c r="AN4" s="634">
        <v>2036</v>
      </c>
      <c r="AO4" s="634">
        <v>2037</v>
      </c>
      <c r="AP4" s="634">
        <v>2038</v>
      </c>
      <c r="AQ4" s="634">
        <v>2039</v>
      </c>
      <c r="AR4" s="634">
        <v>2040</v>
      </c>
      <c r="AS4" s="634">
        <v>2041</v>
      </c>
      <c r="AT4" s="634">
        <v>2042</v>
      </c>
      <c r="AU4" s="634">
        <v>2043</v>
      </c>
      <c r="AV4" s="634">
        <v>2044</v>
      </c>
      <c r="AW4" s="634">
        <v>2045</v>
      </c>
      <c r="AX4" s="634">
        <v>2046</v>
      </c>
      <c r="AY4" s="634">
        <v>2047</v>
      </c>
      <c r="AZ4" s="634">
        <v>2048</v>
      </c>
      <c r="BA4" s="634">
        <v>2049</v>
      </c>
      <c r="BB4" s="634">
        <v>2050</v>
      </c>
      <c r="BC4" s="634">
        <v>2051</v>
      </c>
      <c r="BD4" s="634">
        <v>2052</v>
      </c>
      <c r="BE4" s="634">
        <v>2053</v>
      </c>
      <c r="BF4" s="634">
        <v>2054</v>
      </c>
      <c r="BG4" s="634">
        <v>2055</v>
      </c>
      <c r="BH4" s="634">
        <v>2056</v>
      </c>
      <c r="BI4" s="634">
        <v>2057</v>
      </c>
      <c r="BJ4" s="634">
        <v>2058</v>
      </c>
      <c r="BK4" s="634">
        <v>2059</v>
      </c>
      <c r="BL4" s="634">
        <v>2060</v>
      </c>
      <c r="BM4" s="634">
        <v>2061</v>
      </c>
      <c r="BN4" s="634">
        <v>2062</v>
      </c>
      <c r="BO4" s="634">
        <v>2063</v>
      </c>
      <c r="BP4" s="634">
        <v>2064</v>
      </c>
      <c r="BQ4" s="634">
        <v>2065</v>
      </c>
      <c r="BR4" s="634">
        <v>2066</v>
      </c>
      <c r="BS4" s="634">
        <v>2067</v>
      </c>
      <c r="BT4" s="634">
        <v>2068</v>
      </c>
      <c r="BU4" s="634">
        <v>2069</v>
      </c>
      <c r="BV4" s="635">
        <v>2070</v>
      </c>
    </row>
    <row r="5" spans="1:77">
      <c r="B5" s="1724" t="s">
        <v>196</v>
      </c>
      <c r="C5" s="677" t="s">
        <v>183</v>
      </c>
      <c r="D5" s="637"/>
      <c r="E5" s="678"/>
      <c r="F5" s="686">
        <v>12.244999999999999</v>
      </c>
      <c r="G5" s="686">
        <v>12.484999999999999</v>
      </c>
      <c r="H5" s="686">
        <v>12.78</v>
      </c>
      <c r="I5" s="686">
        <v>13.111865719794016</v>
      </c>
      <c r="J5" s="686">
        <v>13.449664717804461</v>
      </c>
      <c r="K5" s="686">
        <v>13.829423792548868</v>
      </c>
      <c r="L5" s="686">
        <v>14.220110950442857</v>
      </c>
      <c r="M5" s="686">
        <v>14.580493416233832</v>
      </c>
      <c r="N5" s="686">
        <v>14.912616886968259</v>
      </c>
      <c r="O5" s="686">
        <v>15.186302190153343</v>
      </c>
      <c r="P5" s="686">
        <v>15.319883020334608</v>
      </c>
      <c r="Q5" s="686">
        <v>15.489309237750829</v>
      </c>
      <c r="R5" s="686">
        <v>15.728933835988951</v>
      </c>
      <c r="S5" s="686">
        <v>15.904418956665678</v>
      </c>
      <c r="T5" s="686">
        <v>16.015775814690258</v>
      </c>
      <c r="U5" s="686">
        <v>16.10545190243645</v>
      </c>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c r="AT5" s="686"/>
      <c r="AU5" s="686"/>
      <c r="AV5" s="686"/>
      <c r="AW5" s="686"/>
      <c r="AX5" s="686"/>
      <c r="AY5" s="686"/>
      <c r="AZ5" s="686"/>
      <c r="BA5" s="686"/>
      <c r="BB5" s="686"/>
      <c r="BC5" s="686"/>
      <c r="BD5" s="686"/>
      <c r="BE5" s="686"/>
      <c r="BF5" s="686"/>
      <c r="BG5" s="686"/>
      <c r="BH5" s="686"/>
      <c r="BI5" s="686"/>
      <c r="BJ5" s="686"/>
      <c r="BK5" s="686"/>
      <c r="BL5" s="687"/>
      <c r="BM5" s="687"/>
      <c r="BN5" s="687"/>
      <c r="BO5" s="687"/>
      <c r="BP5" s="687"/>
      <c r="BQ5" s="687"/>
      <c r="BR5" s="687"/>
      <c r="BS5" s="687"/>
      <c r="BT5" s="687"/>
      <c r="BU5" s="687"/>
      <c r="BV5" s="688"/>
    </row>
    <row r="6" spans="1:77" ht="15.75" thickBot="1">
      <c r="B6" s="1726"/>
      <c r="C6" s="682" t="s">
        <v>194</v>
      </c>
      <c r="D6" s="647"/>
      <c r="E6" s="648"/>
      <c r="F6" s="693"/>
      <c r="G6" s="693"/>
      <c r="H6" s="693"/>
      <c r="I6" s="693"/>
      <c r="J6" s="693"/>
      <c r="K6" s="693"/>
      <c r="L6" s="693"/>
      <c r="M6" s="693"/>
      <c r="N6" s="693"/>
      <c r="O6" s="693"/>
      <c r="P6" s="693"/>
      <c r="Q6" s="693"/>
      <c r="R6" s="693"/>
      <c r="S6" s="693"/>
      <c r="T6" s="693"/>
      <c r="U6" s="693">
        <v>16.10545190243645</v>
      </c>
      <c r="V6" s="693">
        <v>16.262570949159294</v>
      </c>
      <c r="W6" s="693">
        <v>16.393421202835192</v>
      </c>
      <c r="X6" s="693">
        <v>16.572123691877817</v>
      </c>
      <c r="Y6" s="693">
        <v>16.761075529814569</v>
      </c>
      <c r="Z6" s="693">
        <v>16.920289187657389</v>
      </c>
      <c r="AA6" s="693">
        <v>17.084518200878424</v>
      </c>
      <c r="AB6" s="693">
        <v>17.299852129327359</v>
      </c>
      <c r="AC6" s="693">
        <v>17.527953452625209</v>
      </c>
      <c r="AD6" s="693">
        <v>17.76280055063533</v>
      </c>
      <c r="AE6" s="693">
        <v>17.973481807940122</v>
      </c>
      <c r="AF6" s="693">
        <v>18.216041318192218</v>
      </c>
      <c r="AG6" s="693">
        <v>18.423976847650405</v>
      </c>
      <c r="AH6" s="693">
        <v>18.624791230279488</v>
      </c>
      <c r="AI6" s="693">
        <v>18.863246433594728</v>
      </c>
      <c r="AJ6" s="693">
        <v>19.092118467286475</v>
      </c>
      <c r="AK6" s="693">
        <v>19.257851657503366</v>
      </c>
      <c r="AL6" s="693">
        <v>19.463459954850624</v>
      </c>
      <c r="AM6" s="693">
        <v>19.66436635578809</v>
      </c>
      <c r="AN6" s="693">
        <v>19.869137949182178</v>
      </c>
      <c r="AO6" s="693">
        <v>20.053338341258939</v>
      </c>
      <c r="AP6" s="693">
        <v>20.217269652659954</v>
      </c>
      <c r="AQ6" s="693">
        <v>20.363677319744774</v>
      </c>
      <c r="AR6" s="693">
        <v>20.540510396982739</v>
      </c>
      <c r="AS6" s="693">
        <v>20.742149385523554</v>
      </c>
      <c r="AT6" s="693">
        <v>20.953738442389163</v>
      </c>
      <c r="AU6" s="693">
        <v>21.14936873269491</v>
      </c>
      <c r="AV6" s="693">
        <v>21.272280324086015</v>
      </c>
      <c r="AW6" s="693">
        <v>21.357509144991091</v>
      </c>
      <c r="AX6" s="693">
        <v>21.530183228814554</v>
      </c>
      <c r="AY6" s="693">
        <v>21.670546523723658</v>
      </c>
      <c r="AZ6" s="693">
        <v>21.830066729424164</v>
      </c>
      <c r="BA6" s="693">
        <v>21.988426170995613</v>
      </c>
      <c r="BB6" s="693">
        <v>22.139950109241401</v>
      </c>
      <c r="BC6" s="693">
        <v>22.282590013631069</v>
      </c>
      <c r="BD6" s="693">
        <v>22.45435347079216</v>
      </c>
      <c r="BE6" s="693">
        <v>22.563448244059952</v>
      </c>
      <c r="BF6" s="693">
        <v>22.650158943008275</v>
      </c>
      <c r="BG6" s="693">
        <v>22.747120195985911</v>
      </c>
      <c r="BH6" s="693">
        <v>22.857275878769862</v>
      </c>
      <c r="BI6" s="693">
        <v>23.004791685781253</v>
      </c>
      <c r="BJ6" s="693">
        <v>23.086905889502447</v>
      </c>
      <c r="BK6" s="693">
        <v>23.199827265878621</v>
      </c>
      <c r="BL6" s="731">
        <v>23.327606213132722</v>
      </c>
      <c r="BM6" s="731">
        <v>23.40350274609164</v>
      </c>
      <c r="BN6" s="731">
        <v>23.480493688458999</v>
      </c>
      <c r="BO6" s="731">
        <v>23.556922389463086</v>
      </c>
      <c r="BP6" s="731">
        <v>23.674084420811226</v>
      </c>
      <c r="BQ6" s="731">
        <v>23.811883655916827</v>
      </c>
      <c r="BR6" s="731">
        <v>23.894700913238186</v>
      </c>
      <c r="BS6" s="731">
        <v>24.043626616872579</v>
      </c>
      <c r="BT6" s="731">
        <v>24.195126206250709</v>
      </c>
      <c r="BU6" s="731">
        <v>24.33058363586867</v>
      </c>
      <c r="BV6" s="732">
        <v>24.539354843892706</v>
      </c>
      <c r="BX6" s="680"/>
      <c r="BY6" s="681"/>
    </row>
    <row r="7" spans="1:77">
      <c r="B7" s="1724" t="s">
        <v>197</v>
      </c>
      <c r="C7" s="677" t="s">
        <v>183</v>
      </c>
      <c r="D7" s="637"/>
      <c r="E7" s="683"/>
      <c r="F7" s="686">
        <v>26.097499589999998</v>
      </c>
      <c r="G7" s="686">
        <v>26.105038724</v>
      </c>
      <c r="H7" s="686">
        <v>26.141497243</v>
      </c>
      <c r="I7" s="686">
        <v>26.321460024</v>
      </c>
      <c r="J7" s="686">
        <v>26.607334513999998</v>
      </c>
      <c r="K7" s="686">
        <v>26.992332956000002</v>
      </c>
      <c r="L7" s="686">
        <v>27.129027571999998</v>
      </c>
      <c r="M7" s="686">
        <v>26.819151868000002</v>
      </c>
      <c r="N7" s="686">
        <v>26.845518237</v>
      </c>
      <c r="O7" s="686">
        <v>27.047694394000001</v>
      </c>
      <c r="P7" s="686">
        <v>27.139652322000003</v>
      </c>
      <c r="Q7" s="686">
        <v>27.189548892999998</v>
      </c>
      <c r="R7" s="686">
        <v>27.333517901</v>
      </c>
      <c r="S7" s="686">
        <v>27.390850887999999</v>
      </c>
      <c r="T7" s="686">
        <v>27.567200396</v>
      </c>
      <c r="U7" s="686">
        <v>27.842270835000001</v>
      </c>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c r="AT7" s="686"/>
      <c r="AU7" s="686"/>
      <c r="AV7" s="686"/>
      <c r="AW7" s="686"/>
      <c r="AX7" s="686"/>
      <c r="AY7" s="686"/>
      <c r="AZ7" s="686"/>
      <c r="BA7" s="686"/>
      <c r="BB7" s="686"/>
      <c r="BC7" s="686"/>
      <c r="BD7" s="686"/>
      <c r="BE7" s="686"/>
      <c r="BF7" s="686"/>
      <c r="BG7" s="686"/>
      <c r="BH7" s="686"/>
      <c r="BI7" s="686"/>
      <c r="BJ7" s="686"/>
      <c r="BK7" s="686"/>
      <c r="BL7" s="687"/>
      <c r="BM7" s="687"/>
      <c r="BN7" s="687"/>
      <c r="BO7" s="687"/>
      <c r="BP7" s="687"/>
      <c r="BQ7" s="687"/>
      <c r="BR7" s="687"/>
      <c r="BS7" s="687"/>
      <c r="BT7" s="687"/>
      <c r="BU7" s="687"/>
      <c r="BV7" s="688"/>
    </row>
    <row r="8" spans="1:77" ht="15.75" thickBot="1">
      <c r="B8" s="1726"/>
      <c r="C8" s="682" t="s">
        <v>194</v>
      </c>
      <c r="D8" s="647"/>
      <c r="E8" s="648"/>
      <c r="F8" s="693"/>
      <c r="G8" s="693"/>
      <c r="H8" s="693"/>
      <c r="I8" s="693"/>
      <c r="J8" s="693"/>
      <c r="K8" s="693"/>
      <c r="L8" s="693"/>
      <c r="M8" s="693"/>
      <c r="N8" s="693"/>
      <c r="O8" s="693"/>
      <c r="P8" s="693"/>
      <c r="Q8" s="693"/>
      <c r="R8" s="693"/>
      <c r="S8" s="693"/>
      <c r="T8" s="693"/>
      <c r="U8" s="693">
        <v>27.842270835000001</v>
      </c>
      <c r="V8" s="693">
        <v>28.114439637</v>
      </c>
      <c r="W8" s="693">
        <v>28.35033947396926</v>
      </c>
      <c r="X8" s="693">
        <v>28.440235908690905</v>
      </c>
      <c r="Y8" s="693">
        <v>28.475930931770002</v>
      </c>
      <c r="Z8" s="693">
        <v>28.510253763576795</v>
      </c>
      <c r="AA8" s="693">
        <v>28.599566642363037</v>
      </c>
      <c r="AB8" s="693">
        <v>28.696601570319316</v>
      </c>
      <c r="AC8" s="693">
        <v>28.795791361455098</v>
      </c>
      <c r="AD8" s="693">
        <v>28.89638960224416</v>
      </c>
      <c r="AE8" s="693">
        <v>28.985968410011107</v>
      </c>
      <c r="AF8" s="693">
        <v>29.067129121559145</v>
      </c>
      <c r="AG8" s="693">
        <v>29.197931202606163</v>
      </c>
      <c r="AH8" s="693">
        <v>29.341001065498922</v>
      </c>
      <c r="AI8" s="693">
        <v>29.487706070826416</v>
      </c>
      <c r="AJ8" s="693">
        <v>29.629247059966371</v>
      </c>
      <c r="AK8" s="693">
        <v>29.700357252910301</v>
      </c>
      <c r="AL8" s="693">
        <v>29.774608146042574</v>
      </c>
      <c r="AM8" s="693">
        <v>29.837134823149267</v>
      </c>
      <c r="AN8" s="693">
        <v>29.884874238866306</v>
      </c>
      <c r="AO8" s="693">
        <v>29.91475911310517</v>
      </c>
      <c r="AP8" s="693">
        <v>29.941682396306959</v>
      </c>
      <c r="AQ8" s="693">
        <v>29.986594919901417</v>
      </c>
      <c r="AR8" s="693">
        <v>30.034573471773264</v>
      </c>
      <c r="AS8" s="693">
        <v>30.085632246675278</v>
      </c>
      <c r="AT8" s="693">
        <v>30.127752131820625</v>
      </c>
      <c r="AU8" s="693">
        <v>30.157879883952447</v>
      </c>
      <c r="AV8" s="693">
        <v>30.188037763836391</v>
      </c>
      <c r="AW8" s="693">
        <v>30.203131782718302</v>
      </c>
      <c r="AX8" s="693">
        <v>30.206152095896584</v>
      </c>
      <c r="AY8" s="693">
        <v>30.215213941525349</v>
      </c>
      <c r="AZ8" s="693">
        <v>30.23334306989026</v>
      </c>
      <c r="BA8" s="693">
        <v>30.257529744346169</v>
      </c>
      <c r="BB8" s="693">
        <v>30.269632756243908</v>
      </c>
      <c r="BC8" s="693">
        <v>30.275686682795161</v>
      </c>
      <c r="BD8" s="693">
        <v>30.287796957468274</v>
      </c>
      <c r="BE8" s="693">
        <v>30.308998415338497</v>
      </c>
      <c r="BF8" s="693">
        <v>30.333245614070769</v>
      </c>
      <c r="BG8" s="693">
        <v>30.357512210562017</v>
      </c>
      <c r="BH8" s="693">
        <v>30.387869722772589</v>
      </c>
      <c r="BI8" s="693">
        <v>30.427373953412182</v>
      </c>
      <c r="BJ8" s="693">
        <v>30.482143226528319</v>
      </c>
      <c r="BK8" s="693">
        <v>30.552252155949351</v>
      </c>
      <c r="BL8" s="731">
        <v>30.616411885476836</v>
      </c>
      <c r="BM8" s="731">
        <v>30.662336503305053</v>
      </c>
      <c r="BN8" s="731">
        <v>30.70833000806001</v>
      </c>
      <c r="BO8" s="731">
        <v>30.757463336072906</v>
      </c>
      <c r="BP8" s="731">
        <v>30.803599531077019</v>
      </c>
      <c r="BQ8" s="731">
        <v>30.831322770654992</v>
      </c>
      <c r="BR8" s="731">
        <v>30.846738432040318</v>
      </c>
      <c r="BS8" s="731">
        <v>30.86833114894274</v>
      </c>
      <c r="BT8" s="731">
        <v>30.889938980747001</v>
      </c>
      <c r="BU8" s="731">
        <v>30.905383950237376</v>
      </c>
      <c r="BV8" s="732">
        <v>30.911565027027418</v>
      </c>
    </row>
    <row r="10" spans="1:77">
      <c r="R10" s="697"/>
      <c r="S10" s="698"/>
      <c r="T10" s="697"/>
      <c r="U10" s="697"/>
    </row>
    <row r="11" spans="1:77">
      <c r="R11" s="697"/>
      <c r="T11" s="697"/>
    </row>
    <row r="18" spans="22:74">
      <c r="V18" s="630"/>
    </row>
    <row r="19" spans="22:74">
      <c r="V19" s="630"/>
      <c r="BV19" s="699"/>
    </row>
    <row r="20" spans="22:74">
      <c r="V20" s="630"/>
      <c r="BV20" s="699"/>
    </row>
    <row r="21" spans="22:74">
      <c r="V21" s="630"/>
      <c r="BV21" s="699"/>
    </row>
    <row r="22" spans="22:74">
      <c r="V22" s="630"/>
      <c r="BV22" s="699"/>
    </row>
    <row r="23" spans="22:74">
      <c r="V23" s="630"/>
      <c r="BV23" s="699"/>
    </row>
    <row r="24" spans="22:74">
      <c r="V24" s="630"/>
    </row>
    <row r="25" spans="22:74">
      <c r="V25" s="630"/>
    </row>
    <row r="26" spans="22:74">
      <c r="V26" s="630"/>
    </row>
    <row r="27" spans="22:74">
      <c r="V27" s="630"/>
    </row>
    <row r="28" spans="22:74">
      <c r="V28" s="630"/>
    </row>
    <row r="29" spans="22:74">
      <c r="V29" s="630"/>
    </row>
    <row r="30" spans="22:74">
      <c r="V30" s="630"/>
    </row>
    <row r="31" spans="22:74">
      <c r="V31" s="630"/>
    </row>
    <row r="32" spans="22:74">
      <c r="V32" s="630"/>
    </row>
    <row r="33" spans="1:74">
      <c r="V33" s="630"/>
    </row>
    <row r="34" spans="1:74">
      <c r="V34" s="630"/>
    </row>
    <row r="35" spans="1:74">
      <c r="V35" s="630"/>
    </row>
    <row r="36" spans="1:74">
      <c r="V36" s="630"/>
    </row>
    <row r="39" spans="1:74" ht="18.75">
      <c r="A39" s="700" t="s">
        <v>190</v>
      </c>
    </row>
    <row r="40" spans="1:74" ht="15.75" thickBot="1"/>
    <row r="41" spans="1:74" s="632" customFormat="1" ht="15.75" thickBot="1">
      <c r="B41" s="633" t="s">
        <v>169</v>
      </c>
      <c r="C41" s="635"/>
      <c r="D41" s="633">
        <v>2000</v>
      </c>
      <c r="E41" s="634">
        <v>2001</v>
      </c>
      <c r="F41" s="634">
        <v>2002</v>
      </c>
      <c r="G41" s="634">
        <v>2003</v>
      </c>
      <c r="H41" s="634">
        <v>2004</v>
      </c>
      <c r="I41" s="634">
        <v>2005</v>
      </c>
      <c r="J41" s="634">
        <v>2006</v>
      </c>
      <c r="K41" s="634">
        <v>2007</v>
      </c>
      <c r="L41" s="634">
        <v>2008</v>
      </c>
      <c r="M41" s="634">
        <v>2009</v>
      </c>
      <c r="N41" s="634">
        <v>2010</v>
      </c>
      <c r="O41" s="634">
        <v>2011</v>
      </c>
      <c r="P41" s="634">
        <v>2012</v>
      </c>
      <c r="Q41" s="634">
        <v>2013</v>
      </c>
      <c r="R41" s="634">
        <v>2014</v>
      </c>
      <c r="S41" s="634">
        <v>2015</v>
      </c>
      <c r="T41" s="634">
        <v>2016</v>
      </c>
      <c r="U41" s="634">
        <v>2017</v>
      </c>
      <c r="V41" s="634">
        <v>2018</v>
      </c>
      <c r="W41" s="634">
        <v>2019</v>
      </c>
      <c r="X41" s="634">
        <v>2020</v>
      </c>
      <c r="Y41" s="634">
        <v>2021</v>
      </c>
      <c r="Z41" s="634">
        <v>2022</v>
      </c>
      <c r="AA41" s="634">
        <v>2023</v>
      </c>
      <c r="AB41" s="634">
        <v>2024</v>
      </c>
      <c r="AC41" s="634">
        <v>2025</v>
      </c>
      <c r="AD41" s="634">
        <v>2026</v>
      </c>
      <c r="AE41" s="634">
        <v>2027</v>
      </c>
      <c r="AF41" s="634">
        <v>2028</v>
      </c>
      <c r="AG41" s="634">
        <v>2029</v>
      </c>
      <c r="AH41" s="634">
        <v>2030</v>
      </c>
      <c r="AI41" s="634">
        <v>2031</v>
      </c>
      <c r="AJ41" s="634">
        <v>2032</v>
      </c>
      <c r="AK41" s="634">
        <v>2033</v>
      </c>
      <c r="AL41" s="634">
        <v>2034</v>
      </c>
      <c r="AM41" s="634">
        <v>2035</v>
      </c>
      <c r="AN41" s="634">
        <v>2036</v>
      </c>
      <c r="AO41" s="634">
        <v>2037</v>
      </c>
      <c r="AP41" s="634">
        <v>2038</v>
      </c>
      <c r="AQ41" s="634">
        <v>2039</v>
      </c>
      <c r="AR41" s="634">
        <v>2040</v>
      </c>
      <c r="AS41" s="634">
        <v>2041</v>
      </c>
      <c r="AT41" s="634">
        <v>2042</v>
      </c>
      <c r="AU41" s="634">
        <v>2043</v>
      </c>
      <c r="AV41" s="634">
        <v>2044</v>
      </c>
      <c r="AW41" s="634">
        <v>2045</v>
      </c>
      <c r="AX41" s="634">
        <v>2046</v>
      </c>
      <c r="AY41" s="634">
        <v>2047</v>
      </c>
      <c r="AZ41" s="634">
        <v>2048</v>
      </c>
      <c r="BA41" s="634">
        <v>2049</v>
      </c>
      <c r="BB41" s="634">
        <v>2050</v>
      </c>
      <c r="BC41" s="634">
        <v>2051</v>
      </c>
      <c r="BD41" s="634">
        <v>2052</v>
      </c>
      <c r="BE41" s="634">
        <v>2053</v>
      </c>
      <c r="BF41" s="634">
        <v>2054</v>
      </c>
      <c r="BG41" s="634">
        <v>2055</v>
      </c>
      <c r="BH41" s="634">
        <v>2056</v>
      </c>
      <c r="BI41" s="634">
        <v>2057</v>
      </c>
      <c r="BJ41" s="634">
        <v>2058</v>
      </c>
      <c r="BK41" s="634">
        <v>2059</v>
      </c>
      <c r="BL41" s="634">
        <v>2060</v>
      </c>
      <c r="BM41" s="634">
        <v>2061</v>
      </c>
      <c r="BN41" s="634">
        <v>2062</v>
      </c>
      <c r="BO41" s="634">
        <v>2063</v>
      </c>
      <c r="BP41" s="634">
        <v>2064</v>
      </c>
      <c r="BQ41" s="634">
        <v>2065</v>
      </c>
      <c r="BR41" s="634">
        <v>2066</v>
      </c>
      <c r="BS41" s="634">
        <v>2067</v>
      </c>
      <c r="BT41" s="634">
        <v>2068</v>
      </c>
      <c r="BU41" s="634">
        <v>2069</v>
      </c>
      <c r="BV41" s="635">
        <v>2070</v>
      </c>
    </row>
    <row r="42" spans="1:74" s="632" customFormat="1">
      <c r="B42" s="1727" t="s">
        <v>191</v>
      </c>
      <c r="C42" s="665" t="s">
        <v>185</v>
      </c>
      <c r="D42" s="666"/>
      <c r="E42" s="667"/>
      <c r="F42" s="667"/>
      <c r="G42" s="667"/>
      <c r="H42" s="667"/>
      <c r="I42" s="667"/>
      <c r="J42" s="667"/>
      <c r="K42" s="667"/>
      <c r="L42" s="667"/>
      <c r="M42" s="667"/>
      <c r="N42" s="667"/>
      <c r="O42" s="667"/>
      <c r="P42" s="667"/>
      <c r="Q42" s="667"/>
      <c r="R42" s="667"/>
      <c r="S42" s="667"/>
      <c r="T42" s="701">
        <v>0.51316100332882186</v>
      </c>
      <c r="U42" s="701">
        <v>0.51349191926533699</v>
      </c>
      <c r="V42" s="701">
        <v>0.51356609120226515</v>
      </c>
      <c r="W42" s="701">
        <v>0.51034325188383534</v>
      </c>
      <c r="X42" s="701">
        <v>0.51089859978028551</v>
      </c>
      <c r="Y42" s="701">
        <v>0.50856281550519178</v>
      </c>
      <c r="Z42" s="701">
        <v>0.50657449576009539</v>
      </c>
      <c r="AA42" s="701">
        <v>0.50461370133365657</v>
      </c>
      <c r="AB42" s="701">
        <v>0.50038695723041737</v>
      </c>
      <c r="AC42" s="701">
        <v>0.49544509125714159</v>
      </c>
      <c r="AD42" s="701">
        <v>0.48934263327746913</v>
      </c>
      <c r="AE42" s="701">
        <v>0.48353720919924126</v>
      </c>
      <c r="AF42" s="701">
        <v>0.47701852297694491</v>
      </c>
      <c r="AG42" s="701">
        <v>0.47167671976081155</v>
      </c>
      <c r="AH42" s="701">
        <v>0.46552475661439202</v>
      </c>
      <c r="AI42" s="701">
        <v>0.45849691322188474</v>
      </c>
      <c r="AJ42" s="701">
        <v>0.45131434546096855</v>
      </c>
      <c r="AK42" s="701">
        <v>0.44644248178077511</v>
      </c>
      <c r="AL42" s="701">
        <v>0.43986678805842322</v>
      </c>
      <c r="AM42" s="701">
        <v>0.43372436103953305</v>
      </c>
      <c r="AN42" s="701">
        <v>0.42724049216087567</v>
      </c>
      <c r="AO42" s="701">
        <v>0.42084129829205885</v>
      </c>
      <c r="AP42" s="701">
        <v>0.41488400698222144</v>
      </c>
      <c r="AQ42" s="701">
        <v>0.40920385707245882</v>
      </c>
      <c r="AR42" s="701">
        <v>0.40326411013286362</v>
      </c>
      <c r="AS42" s="701">
        <v>0.39699849533301973</v>
      </c>
      <c r="AT42" s="701">
        <v>0.39054492686577996</v>
      </c>
      <c r="AU42" s="701">
        <v>0.38451664109095929</v>
      </c>
      <c r="AV42" s="701">
        <v>0.37992481127087946</v>
      </c>
      <c r="AW42" s="701">
        <v>0.37585822368380295</v>
      </c>
      <c r="AX42" s="701">
        <v>0.36990869753546757</v>
      </c>
      <c r="AY42" s="701">
        <v>0.36447316977547994</v>
      </c>
      <c r="AZ42" s="701">
        <v>0.3589098675550933</v>
      </c>
      <c r="BA42" s="701">
        <v>0.35367942152754395</v>
      </c>
      <c r="BB42" s="701">
        <v>0.34839266253491441</v>
      </c>
      <c r="BC42" s="701">
        <v>0.34333032099325234</v>
      </c>
      <c r="BD42" s="701">
        <v>0.33807295894211692</v>
      </c>
      <c r="BE42" s="701">
        <v>0.33387747980612686</v>
      </c>
      <c r="BF42" s="701">
        <v>0.32996758319546565</v>
      </c>
      <c r="BG42" s="701">
        <v>0.32583638368820161</v>
      </c>
      <c r="BH42" s="701">
        <v>0.32144754402252823</v>
      </c>
      <c r="BI42" s="701">
        <v>0.31682194340240866</v>
      </c>
      <c r="BJ42" s="701">
        <v>0.31323418950349602</v>
      </c>
      <c r="BK42" s="701">
        <v>0.30930197719577546</v>
      </c>
      <c r="BL42" s="702">
        <v>0.30524767701573541</v>
      </c>
      <c r="BM42" s="702">
        <v>0.30185843624266989</v>
      </c>
      <c r="BN42" s="702">
        <v>0.29858729012806701</v>
      </c>
      <c r="BO42" s="702">
        <v>0.29547711338106114</v>
      </c>
      <c r="BP42" s="702">
        <v>0.29185948101066972</v>
      </c>
      <c r="BQ42" s="702">
        <v>0.28806232246962094</v>
      </c>
      <c r="BR42" s="702">
        <v>0.28505741958946207</v>
      </c>
      <c r="BS42" s="702">
        <v>0.28125725476206648</v>
      </c>
      <c r="BT42" s="702">
        <v>0.27759346983264171</v>
      </c>
      <c r="BU42" s="702">
        <v>0.2741314644558957</v>
      </c>
      <c r="BV42" s="703">
        <v>0.26999259929931657</v>
      </c>
    </row>
    <row r="43" spans="1:74" s="632" customFormat="1" ht="15.75" thickBot="1">
      <c r="B43" s="1728"/>
      <c r="C43" s="670" t="s">
        <v>186</v>
      </c>
      <c r="D43" s="704"/>
      <c r="E43" s="705"/>
      <c r="F43" s="705"/>
      <c r="G43" s="705"/>
      <c r="H43" s="705"/>
      <c r="I43" s="705"/>
      <c r="J43" s="705"/>
      <c r="K43" s="705"/>
      <c r="L43" s="705"/>
      <c r="M43" s="705"/>
      <c r="N43" s="705"/>
      <c r="O43" s="705"/>
      <c r="P43" s="705"/>
      <c r="Q43" s="705"/>
      <c r="R43" s="705"/>
      <c r="S43" s="706"/>
      <c r="T43" s="706">
        <v>0.51316100332882186</v>
      </c>
      <c r="U43" s="706">
        <v>0.51349191926533699</v>
      </c>
      <c r="V43" s="706">
        <v>0.51356609120226515</v>
      </c>
      <c r="W43" s="706">
        <v>0.51034325188383534</v>
      </c>
      <c r="X43" s="706">
        <v>0.51089859978028551</v>
      </c>
      <c r="Y43" s="706">
        <v>0.50856281550519178</v>
      </c>
      <c r="Z43" s="706">
        <v>0.50657889952158086</v>
      </c>
      <c r="AA43" s="706">
        <v>0.50577495886996326</v>
      </c>
      <c r="AB43" s="706">
        <v>0.50322342077274607</v>
      </c>
      <c r="AC43" s="706">
        <v>0.50042568178705238</v>
      </c>
      <c r="AD43" s="706">
        <v>0.49690265710846016</v>
      </c>
      <c r="AE43" s="706">
        <v>0.49414340127998158</v>
      </c>
      <c r="AF43" s="706">
        <v>0.49108145702097949</v>
      </c>
      <c r="AG43" s="706">
        <v>0.48977462000019245</v>
      </c>
      <c r="AH43" s="706">
        <v>0.48805451430947761</v>
      </c>
      <c r="AI43" s="706">
        <v>0.48574127180297777</v>
      </c>
      <c r="AJ43" s="706">
        <v>0.4836750553595599</v>
      </c>
      <c r="AK43" s="706">
        <v>0.48346708874961386</v>
      </c>
      <c r="AL43" s="706">
        <v>0.48126255447202043</v>
      </c>
      <c r="AM43" s="706">
        <v>0.47958795602768473</v>
      </c>
      <c r="AN43" s="706">
        <v>0.47750685445734892</v>
      </c>
      <c r="AO43" s="706">
        <v>0.47539293376807462</v>
      </c>
      <c r="AP43" s="706">
        <v>0.47376625556039259</v>
      </c>
      <c r="AQ43" s="706">
        <v>0.47246982448468777</v>
      </c>
      <c r="AR43" s="706">
        <v>0.47078557340408839</v>
      </c>
      <c r="AS43" s="706">
        <v>0.46875274389606136</v>
      </c>
      <c r="AT43" s="706">
        <v>0.46639710712370203</v>
      </c>
      <c r="AU43" s="706">
        <v>0.46451191880250919</v>
      </c>
      <c r="AV43" s="706">
        <v>0.46431784963978134</v>
      </c>
      <c r="AW43" s="706">
        <v>0.464808580782193</v>
      </c>
      <c r="AX43" s="706">
        <v>0.46297386147186437</v>
      </c>
      <c r="AY43" s="706">
        <v>0.46173927848153795</v>
      </c>
      <c r="AZ43" s="706">
        <v>0.46040990308589397</v>
      </c>
      <c r="BA43" s="706">
        <v>0.45950136256098917</v>
      </c>
      <c r="BB43" s="706">
        <v>0.45845944908108971</v>
      </c>
      <c r="BC43" s="706">
        <v>0.45767882592696313</v>
      </c>
      <c r="BD43" s="706">
        <v>0.45652322129488343</v>
      </c>
      <c r="BE43" s="706">
        <v>0.45682657355813128</v>
      </c>
      <c r="BF43" s="706">
        <v>0.45745628461421634</v>
      </c>
      <c r="BG43" s="706">
        <v>0.45799540097099539</v>
      </c>
      <c r="BH43" s="706">
        <v>0.45790138510865624</v>
      </c>
      <c r="BI43" s="706">
        <v>0.4575653382082765</v>
      </c>
      <c r="BJ43" s="706">
        <v>0.45868712798955696</v>
      </c>
      <c r="BK43" s="706">
        <v>0.45930550424443656</v>
      </c>
      <c r="BL43" s="707">
        <v>0.45970368055032435</v>
      </c>
      <c r="BM43" s="707">
        <v>0.46111459366443847</v>
      </c>
      <c r="BN43" s="707">
        <v>0.462717481723247</v>
      </c>
      <c r="BO43" s="707">
        <v>0.46458368956510071</v>
      </c>
      <c r="BP43" s="707">
        <v>0.46566270018679651</v>
      </c>
      <c r="BQ43" s="707">
        <v>0.46646905761606344</v>
      </c>
      <c r="BR43" s="707">
        <v>0.46856697794688423</v>
      </c>
      <c r="BS43" s="707">
        <v>0.4693616485112454</v>
      </c>
      <c r="BT43" s="707">
        <v>0.47036050295447407</v>
      </c>
      <c r="BU43" s="707">
        <v>0.47169737370485332</v>
      </c>
      <c r="BV43" s="708">
        <v>0.47183581342511904</v>
      </c>
    </row>
    <row r="44" spans="1:74" s="632" customFormat="1" ht="15.75" customHeight="1">
      <c r="B44" s="1729" t="s">
        <v>192</v>
      </c>
      <c r="C44" s="665" t="s">
        <v>185</v>
      </c>
      <c r="D44" s="709"/>
      <c r="E44" s="710"/>
      <c r="F44" s="710"/>
      <c r="G44" s="710"/>
      <c r="H44" s="710"/>
      <c r="I44" s="710"/>
      <c r="J44" s="710"/>
      <c r="K44" s="710"/>
      <c r="L44" s="710"/>
      <c r="M44" s="710"/>
      <c r="N44" s="710"/>
      <c r="O44" s="710"/>
      <c r="P44" s="710"/>
      <c r="Q44" s="710"/>
      <c r="R44" s="711"/>
      <c r="S44" s="711"/>
      <c r="T44" s="712">
        <v>1.7212528893364221</v>
      </c>
      <c r="U44" s="712">
        <v>1.7287481905917828</v>
      </c>
      <c r="V44" s="712">
        <v>1.7287819819444596</v>
      </c>
      <c r="W44" s="712">
        <v>1.7293729675576293</v>
      </c>
      <c r="X44" s="712">
        <v>1.716149145243816</v>
      </c>
      <c r="Y44" s="712">
        <v>1.6989322004496112</v>
      </c>
      <c r="Z44" s="712">
        <v>1.6849743788288074</v>
      </c>
      <c r="AA44" s="712">
        <v>1.6732276849431498</v>
      </c>
      <c r="AB44" s="712">
        <v>1.657250714129179</v>
      </c>
      <c r="AC44" s="712">
        <v>1.6411313707801327</v>
      </c>
      <c r="AD44" s="712">
        <v>1.6322117533713028</v>
      </c>
      <c r="AE44" s="712">
        <v>1.6258716225426997</v>
      </c>
      <c r="AF44" s="712">
        <v>1.616821277573133</v>
      </c>
      <c r="AG44" s="712">
        <v>1.6108893580360368</v>
      </c>
      <c r="AH44" s="712">
        <v>1.6057664694061109</v>
      </c>
      <c r="AI44" s="712">
        <v>1.5972984489394673</v>
      </c>
      <c r="AJ44" s="712">
        <v>1.5895835564652581</v>
      </c>
      <c r="AK44" s="712">
        <v>1.579883320704291</v>
      </c>
      <c r="AL44" s="712">
        <v>1.5673730492507696</v>
      </c>
      <c r="AM44" s="712">
        <v>1.5547529819812338</v>
      </c>
      <c r="AN44" s="712">
        <v>1.5414142528751622</v>
      </c>
      <c r="AO44" s="712">
        <v>1.5290478060477961</v>
      </c>
      <c r="AP44" s="712">
        <v>1.5182248295417684</v>
      </c>
      <c r="AQ44" s="712">
        <v>1.5098333982786607</v>
      </c>
      <c r="AR44" s="712">
        <v>1.4994724260813941</v>
      </c>
      <c r="AS44" s="712">
        <v>1.4877583100634217</v>
      </c>
      <c r="AT44" s="712">
        <v>1.4751900506086404</v>
      </c>
      <c r="AU44" s="712">
        <v>1.4633499796898994</v>
      </c>
      <c r="AV44" s="712">
        <v>1.4565549842113787</v>
      </c>
      <c r="AW44" s="712">
        <v>1.4516834362393656</v>
      </c>
      <c r="AX44" s="712">
        <v>1.4403827686687014</v>
      </c>
      <c r="AY44" s="712">
        <v>1.4316302175396187</v>
      </c>
      <c r="AZ44" s="712">
        <v>1.422021955949974</v>
      </c>
      <c r="BA44" s="712">
        <v>1.4129158916393627</v>
      </c>
      <c r="BB44" s="712">
        <v>1.4038139918170962</v>
      </c>
      <c r="BC44" s="712">
        <v>1.3951112021055647</v>
      </c>
      <c r="BD44" s="712">
        <v>1.384995932212137</v>
      </c>
      <c r="BE44" s="712">
        <v>1.3792637330347979</v>
      </c>
      <c r="BF44" s="712">
        <v>1.3750836564948319</v>
      </c>
      <c r="BG44" s="712">
        <v>1.3703186294859686</v>
      </c>
      <c r="BH44" s="712">
        <v>1.3650801799142791</v>
      </c>
      <c r="BI44" s="712">
        <v>1.3580928589210901</v>
      </c>
      <c r="BJ44" s="712">
        <v>1.3557007542454873</v>
      </c>
      <c r="BK44" s="712">
        <v>1.3522117276029642</v>
      </c>
      <c r="BL44" s="713">
        <v>1.347634544311197</v>
      </c>
      <c r="BM44" s="713">
        <v>1.3452831031326171</v>
      </c>
      <c r="BN44" s="713">
        <v>1.3428815883569776</v>
      </c>
      <c r="BO44" s="713">
        <v>1.3406691242071522</v>
      </c>
      <c r="BP44" s="713">
        <v>1.3360386811880223</v>
      </c>
      <c r="BQ44" s="713">
        <v>1.3295038859685107</v>
      </c>
      <c r="BR44" s="713">
        <v>1.3255622017818465</v>
      </c>
      <c r="BS44" s="713">
        <v>1.318277734108215</v>
      </c>
      <c r="BT44" s="713">
        <v>1.310944875250962</v>
      </c>
      <c r="BU44" s="713">
        <v>1.30429872920463</v>
      </c>
      <c r="BV44" s="714">
        <v>1.2934615293865057</v>
      </c>
    </row>
    <row r="45" spans="1:74" s="632" customFormat="1" ht="15.75" thickBot="1">
      <c r="B45" s="1730"/>
      <c r="C45" s="670" t="s">
        <v>186</v>
      </c>
      <c r="D45" s="715"/>
      <c r="E45" s="716"/>
      <c r="F45" s="716"/>
      <c r="G45" s="716"/>
      <c r="H45" s="716"/>
      <c r="I45" s="716"/>
      <c r="J45" s="716"/>
      <c r="K45" s="716"/>
      <c r="L45" s="716"/>
      <c r="M45" s="716"/>
      <c r="N45" s="716"/>
      <c r="O45" s="716"/>
      <c r="P45" s="716"/>
      <c r="Q45" s="716"/>
      <c r="R45" s="717"/>
      <c r="S45" s="717"/>
      <c r="T45" s="718">
        <v>1.7212528893364221</v>
      </c>
      <c r="U45" s="718">
        <v>1.7287481905917828</v>
      </c>
      <c r="V45" s="718">
        <v>1.7287819819444596</v>
      </c>
      <c r="W45" s="718">
        <v>1.7293729675576293</v>
      </c>
      <c r="X45" s="718">
        <v>1.716149145243816</v>
      </c>
      <c r="Y45" s="718">
        <v>1.6989322004496112</v>
      </c>
      <c r="Z45" s="718">
        <v>1.6849743788288074</v>
      </c>
      <c r="AA45" s="718">
        <v>1.6659507303413563</v>
      </c>
      <c r="AB45" s="718">
        <v>1.6428912986798179</v>
      </c>
      <c r="AC45" s="718">
        <v>1.619793293045932</v>
      </c>
      <c r="AD45" s="718">
        <v>1.6011411827137385</v>
      </c>
      <c r="AE45" s="718">
        <v>1.5852647328018334</v>
      </c>
      <c r="AF45" s="718">
        <v>1.5669541568068395</v>
      </c>
      <c r="AG45" s="718">
        <v>1.5520167939719816</v>
      </c>
      <c r="AH45" s="718">
        <v>1.5380183200609598</v>
      </c>
      <c r="AI45" s="718">
        <v>1.5215858349342373</v>
      </c>
      <c r="AJ45" s="718">
        <v>1.5060900175002911</v>
      </c>
      <c r="AK45" s="718">
        <v>1.4966064365362197</v>
      </c>
      <c r="AL45" s="718">
        <v>1.4841626373993737</v>
      </c>
      <c r="AM45" s="718">
        <v>1.4718383164339428</v>
      </c>
      <c r="AN45" s="718">
        <v>1.4588429714225848</v>
      </c>
      <c r="AO45" s="718">
        <v>1.4466373833478323</v>
      </c>
      <c r="AP45" s="718">
        <v>1.435924974081688</v>
      </c>
      <c r="AQ45" s="718">
        <v>1.4275602198566419</v>
      </c>
      <c r="AR45" s="718">
        <v>1.4172269792902725</v>
      </c>
      <c r="AS45" s="718">
        <v>1.4057994733290913</v>
      </c>
      <c r="AT45" s="718">
        <v>1.3933910640779523</v>
      </c>
      <c r="AU45" s="718">
        <v>1.3817628074017754</v>
      </c>
      <c r="AV45" s="718">
        <v>1.3748818405318168</v>
      </c>
      <c r="AW45" s="718">
        <v>1.369899796239004</v>
      </c>
      <c r="AX45" s="718">
        <v>1.3588503563867524</v>
      </c>
      <c r="AY45" s="718">
        <v>1.350306493143733</v>
      </c>
      <c r="AZ45" s="718">
        <v>1.3412432211085321</v>
      </c>
      <c r="BA45" s="718">
        <v>1.3326453961158222</v>
      </c>
      <c r="BB45" s="718">
        <v>1.3240504460199767</v>
      </c>
      <c r="BC45" s="718">
        <v>1.3158351063658018</v>
      </c>
      <c r="BD45" s="718">
        <v>1.3062903919902946</v>
      </c>
      <c r="BE45" s="718">
        <v>1.3008844047071799</v>
      </c>
      <c r="BF45" s="718">
        <v>1.2969400794453023</v>
      </c>
      <c r="BG45" s="718">
        <v>1.2924436667333667</v>
      </c>
      <c r="BH45" s="718">
        <v>1.2874993788717277</v>
      </c>
      <c r="BI45" s="718">
        <v>1.2809037792337323</v>
      </c>
      <c r="BJ45" s="718">
        <v>1.2786424230397722</v>
      </c>
      <c r="BK45" s="718">
        <v>1.2753400510839525</v>
      </c>
      <c r="BL45" s="719">
        <v>1.27101319323111</v>
      </c>
      <c r="BM45" s="719">
        <v>1.2687867162078681</v>
      </c>
      <c r="BN45" s="719">
        <v>1.2665228319900352</v>
      </c>
      <c r="BO45" s="719">
        <v>1.264430869919255</v>
      </c>
      <c r="BP45" s="719">
        <v>1.2600576646218293</v>
      </c>
      <c r="BQ45" s="719">
        <v>1.2538926198376994</v>
      </c>
      <c r="BR45" s="719">
        <v>1.2501688925949699</v>
      </c>
      <c r="BS45" s="719">
        <v>1.2432922420436046</v>
      </c>
      <c r="BT45" s="719">
        <v>1.236369255696115</v>
      </c>
      <c r="BU45" s="719">
        <v>1.2301002681309088</v>
      </c>
      <c r="BV45" s="720">
        <v>1.2198788911550975</v>
      </c>
    </row>
  </sheetData>
  <mergeCells count="4">
    <mergeCell ref="B5:B6"/>
    <mergeCell ref="B7:B8"/>
    <mergeCell ref="B42:B43"/>
    <mergeCell ref="B44:B45"/>
  </mergeCells>
  <pageMargins left="0.7" right="0.7" top="0.75" bottom="0.75" header="0.3" footer="0.3"/>
  <pageSetup paperSize="9" orientation="portrait"/>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BV38"/>
  <sheetViews>
    <sheetView topLeftCell="A16" workbookViewId="0">
      <selection activeCell="M18" sqref="M18"/>
    </sheetView>
  </sheetViews>
  <sheetFormatPr baseColWidth="10" defaultColWidth="11.42578125" defaultRowHeight="15"/>
  <cols>
    <col min="1" max="1" width="11.42578125" style="413"/>
    <col min="2" max="2" width="40.140625" style="413" customWidth="1"/>
    <col min="3" max="53" width="6.85546875" style="414" customWidth="1"/>
    <col min="54" max="65" width="6.85546875" style="413" customWidth="1"/>
    <col min="66" max="16384" width="11.42578125" style="413"/>
  </cols>
  <sheetData>
    <row r="1" spans="1:64" s="384" customFormat="1" ht="15.75">
      <c r="A1" s="381" t="s">
        <v>119</v>
      </c>
      <c r="B1" s="382"/>
      <c r="C1" s="383"/>
      <c r="D1" s="383"/>
      <c r="E1" s="383"/>
      <c r="F1" s="383"/>
      <c r="G1" s="383"/>
      <c r="H1" s="383"/>
      <c r="I1" s="383"/>
      <c r="J1" s="383"/>
      <c r="K1" s="383"/>
      <c r="L1" s="383"/>
      <c r="M1" s="383"/>
      <c r="N1" s="383"/>
      <c r="O1" s="383"/>
      <c r="P1" s="383"/>
      <c r="Q1" s="383"/>
      <c r="R1" s="383"/>
      <c r="S1" s="383"/>
      <c r="T1" s="383"/>
      <c r="U1" s="383"/>
      <c r="V1" s="383"/>
      <c r="W1" s="383"/>
      <c r="X1" s="383"/>
      <c r="Y1" s="383"/>
      <c r="Z1" s="383"/>
      <c r="AA1" s="383"/>
      <c r="AB1" s="383"/>
      <c r="AC1" s="383"/>
      <c r="AD1" s="383"/>
      <c r="AE1" s="383"/>
      <c r="AF1" s="383"/>
      <c r="AG1" s="383"/>
      <c r="AH1" s="383"/>
      <c r="AI1" s="383"/>
      <c r="AJ1" s="383"/>
      <c r="AK1" s="383"/>
      <c r="AL1" s="383"/>
      <c r="AM1" s="383"/>
      <c r="AN1" s="383"/>
      <c r="AO1" s="383"/>
      <c r="AP1" s="383"/>
      <c r="AQ1" s="383"/>
      <c r="AR1" s="383"/>
      <c r="AS1" s="383"/>
      <c r="AT1" s="383"/>
      <c r="AU1" s="383"/>
      <c r="AV1" s="383"/>
      <c r="AW1" s="383"/>
      <c r="AX1" s="383"/>
      <c r="AY1" s="383"/>
      <c r="AZ1" s="383"/>
      <c r="BA1" s="383"/>
    </row>
    <row r="2" spans="1:64" s="384" customFormat="1" ht="15.75">
      <c r="B2" s="385"/>
      <c r="C2" s="383"/>
      <c r="D2" s="383"/>
      <c r="E2" s="383"/>
      <c r="F2" s="383"/>
      <c r="G2" s="383"/>
      <c r="H2" s="383"/>
      <c r="I2" s="383"/>
      <c r="J2" s="383"/>
      <c r="K2" s="383"/>
      <c r="L2" s="383"/>
      <c r="M2" s="383"/>
      <c r="N2" s="383"/>
      <c r="O2" s="383"/>
      <c r="P2" s="383"/>
      <c r="Q2" s="383"/>
      <c r="R2" s="383"/>
      <c r="S2" s="383"/>
      <c r="T2" s="383"/>
      <c r="U2" s="383"/>
      <c r="V2" s="383"/>
      <c r="W2" s="383"/>
      <c r="X2" s="383"/>
      <c r="Y2" s="383"/>
      <c r="Z2" s="383"/>
      <c r="AA2" s="383"/>
      <c r="AB2" s="383"/>
      <c r="AC2" s="383"/>
      <c r="AD2" s="383"/>
      <c r="AE2" s="383"/>
      <c r="AF2" s="383"/>
      <c r="AG2" s="383"/>
      <c r="AH2" s="383"/>
      <c r="AI2" s="383"/>
      <c r="AJ2" s="383"/>
      <c r="AK2" s="383"/>
      <c r="AL2" s="383"/>
      <c r="AM2" s="383"/>
      <c r="AN2" s="383"/>
      <c r="AO2" s="383"/>
      <c r="AP2" s="383"/>
      <c r="AQ2" s="383"/>
      <c r="AR2" s="383"/>
      <c r="AS2" s="383"/>
      <c r="AT2" s="383"/>
      <c r="AU2" s="383"/>
      <c r="AV2" s="383"/>
      <c r="AW2" s="383"/>
      <c r="AX2" s="383"/>
      <c r="AY2" s="383"/>
      <c r="AZ2" s="383"/>
      <c r="BA2" s="383"/>
    </row>
    <row r="3" spans="1:64" s="384" customFormat="1" ht="15.75" thickBot="1">
      <c r="C3" s="383"/>
      <c r="D3" s="383"/>
      <c r="E3" s="383"/>
      <c r="F3" s="383"/>
      <c r="G3" s="383"/>
      <c r="H3" s="383"/>
      <c r="I3" s="386"/>
      <c r="J3" s="383"/>
      <c r="K3" s="383"/>
      <c r="L3" s="383"/>
      <c r="M3" s="383"/>
      <c r="N3" s="383"/>
      <c r="O3" s="383"/>
      <c r="P3" s="383"/>
      <c r="Q3" s="383"/>
      <c r="R3" s="383"/>
      <c r="S3" s="383"/>
      <c r="T3" s="383"/>
      <c r="U3" s="383"/>
      <c r="V3" s="383"/>
      <c r="W3" s="383"/>
      <c r="X3" s="383"/>
      <c r="Y3" s="383"/>
      <c r="Z3" s="383"/>
      <c r="AA3" s="383"/>
      <c r="AB3" s="383"/>
      <c r="AC3" s="383"/>
      <c r="AD3" s="383"/>
      <c r="AE3" s="383"/>
      <c r="AF3" s="383"/>
      <c r="AG3" s="383"/>
      <c r="AH3" s="383"/>
      <c r="AI3" s="383"/>
      <c r="AJ3" s="383"/>
      <c r="AK3" s="383"/>
      <c r="AL3" s="383"/>
      <c r="AM3" s="383"/>
      <c r="AN3" s="383"/>
      <c r="AO3" s="383"/>
      <c r="AP3" s="383"/>
      <c r="AQ3" s="383"/>
      <c r="AR3" s="383"/>
      <c r="AS3" s="383"/>
      <c r="AT3" s="383"/>
      <c r="AU3" s="383"/>
      <c r="AV3" s="383"/>
      <c r="AW3" s="383"/>
      <c r="AX3" s="383"/>
      <c r="AY3" s="383"/>
      <c r="AZ3" s="383"/>
      <c r="BA3" s="383"/>
    </row>
    <row r="4" spans="1:64" s="387" customFormat="1" ht="15.75" thickBot="1">
      <c r="B4" s="388" t="s">
        <v>120</v>
      </c>
      <c r="C4" s="389">
        <v>1940</v>
      </c>
      <c r="D4" s="390">
        <v>1941</v>
      </c>
      <c r="E4" s="390">
        <v>1942</v>
      </c>
      <c r="F4" s="390">
        <v>1943</v>
      </c>
      <c r="G4" s="390">
        <v>1944</v>
      </c>
      <c r="H4" s="390">
        <v>1945</v>
      </c>
      <c r="I4" s="390">
        <v>1946</v>
      </c>
      <c r="J4" s="390">
        <v>1947</v>
      </c>
      <c r="K4" s="390">
        <v>1948</v>
      </c>
      <c r="L4" s="390">
        <v>1949</v>
      </c>
      <c r="M4" s="390">
        <v>1950</v>
      </c>
      <c r="N4" s="390">
        <v>1951</v>
      </c>
      <c r="O4" s="390">
        <v>1952</v>
      </c>
      <c r="P4" s="390">
        <v>1953</v>
      </c>
      <c r="Q4" s="390">
        <v>1954</v>
      </c>
      <c r="R4" s="390">
        <v>1955</v>
      </c>
      <c r="S4" s="390">
        <v>1956</v>
      </c>
      <c r="T4" s="390">
        <v>1957</v>
      </c>
      <c r="U4" s="390">
        <v>1958</v>
      </c>
      <c r="V4" s="390">
        <v>1959</v>
      </c>
      <c r="W4" s="390">
        <v>1960</v>
      </c>
      <c r="X4" s="390">
        <v>1961</v>
      </c>
      <c r="Y4" s="390">
        <v>1962</v>
      </c>
      <c r="Z4" s="390">
        <v>1963</v>
      </c>
      <c r="AA4" s="390">
        <v>1964</v>
      </c>
      <c r="AB4" s="390">
        <v>1965</v>
      </c>
      <c r="AC4" s="390">
        <v>1966</v>
      </c>
      <c r="AD4" s="390">
        <v>1967</v>
      </c>
      <c r="AE4" s="390">
        <v>1968</v>
      </c>
      <c r="AF4" s="390">
        <v>1969</v>
      </c>
      <c r="AG4" s="390">
        <v>1970</v>
      </c>
      <c r="AH4" s="390">
        <v>1971</v>
      </c>
      <c r="AI4" s="390">
        <v>1972</v>
      </c>
      <c r="AJ4" s="390">
        <v>1973</v>
      </c>
      <c r="AK4" s="390">
        <v>1974</v>
      </c>
      <c r="AL4" s="390">
        <v>1975</v>
      </c>
      <c r="AM4" s="390">
        <v>1976</v>
      </c>
      <c r="AN4" s="390">
        <v>1977</v>
      </c>
      <c r="AO4" s="390">
        <v>1978</v>
      </c>
      <c r="AP4" s="390">
        <v>1979</v>
      </c>
      <c r="AQ4" s="390">
        <v>1980</v>
      </c>
      <c r="AR4" s="390">
        <v>1981</v>
      </c>
      <c r="AS4" s="390">
        <v>1982</v>
      </c>
      <c r="AT4" s="390">
        <v>1983</v>
      </c>
      <c r="AU4" s="390">
        <v>1984</v>
      </c>
      <c r="AV4" s="390">
        <v>1985</v>
      </c>
      <c r="AW4" s="390">
        <v>1986</v>
      </c>
      <c r="AX4" s="390">
        <v>1987</v>
      </c>
      <c r="AY4" s="390">
        <v>1988</v>
      </c>
      <c r="AZ4" s="390">
        <v>1989</v>
      </c>
      <c r="BA4" s="390">
        <v>1990</v>
      </c>
      <c r="BB4" s="390">
        <v>1991</v>
      </c>
      <c r="BC4" s="390">
        <v>1992</v>
      </c>
      <c r="BD4" s="390">
        <v>1993</v>
      </c>
      <c r="BE4" s="390">
        <v>1994</v>
      </c>
      <c r="BF4" s="390">
        <v>1995</v>
      </c>
      <c r="BG4" s="390">
        <v>1996</v>
      </c>
      <c r="BH4" s="390">
        <v>1997</v>
      </c>
      <c r="BI4" s="390">
        <v>1998</v>
      </c>
      <c r="BJ4" s="390">
        <v>1999</v>
      </c>
      <c r="BK4" s="391">
        <v>2000</v>
      </c>
    </row>
    <row r="5" spans="1:64" s="387" customFormat="1">
      <c r="B5" s="392">
        <v>1.7999999999999999E-2</v>
      </c>
      <c r="C5" s="393">
        <v>1.2313072965954928</v>
      </c>
      <c r="D5" s="394">
        <v>1.2365056217147157</v>
      </c>
      <c r="E5" s="394">
        <v>1.2397745035019816</v>
      </c>
      <c r="F5" s="394">
        <v>1.2462810337821757</v>
      </c>
      <c r="G5" s="394">
        <v>1.2774772595544899</v>
      </c>
      <c r="H5" s="394">
        <v>1.2817148946363197</v>
      </c>
      <c r="I5" s="394">
        <v>1.3133838837980922</v>
      </c>
      <c r="J5" s="394">
        <v>1.3174538500318218</v>
      </c>
      <c r="K5" s="394">
        <v>1.3435796128779069</v>
      </c>
      <c r="L5" s="394">
        <v>1.2772049671811903</v>
      </c>
      <c r="M5" s="394">
        <v>1.2360374413693243</v>
      </c>
      <c r="N5" s="394">
        <v>1.2048174183348432</v>
      </c>
      <c r="O5" s="394">
        <v>1.1953134427900365</v>
      </c>
      <c r="P5" s="394">
        <v>1.1932897507786229</v>
      </c>
      <c r="Q5" s="394">
        <v>1.1889751124940438</v>
      </c>
      <c r="R5" s="394">
        <v>1.1841855463033051</v>
      </c>
      <c r="S5" s="394">
        <v>1.1897442323980962</v>
      </c>
      <c r="T5" s="394">
        <v>1.1968125052771339</v>
      </c>
      <c r="U5" s="394">
        <v>1.1756693609861602</v>
      </c>
      <c r="V5" s="394">
        <v>1.1493872056251564</v>
      </c>
      <c r="W5" s="394">
        <v>1.1302784651360953</v>
      </c>
      <c r="X5" s="394">
        <v>1.1379991795277837</v>
      </c>
      <c r="Y5" s="394">
        <v>1.1434664039504714</v>
      </c>
      <c r="Z5" s="394">
        <v>1.1494273807155317</v>
      </c>
      <c r="AA5" s="394">
        <v>1.1369687597946965</v>
      </c>
      <c r="AB5" s="394">
        <v>1.1425290096180725</v>
      </c>
      <c r="AC5" s="394">
        <v>1.1487088941678829</v>
      </c>
      <c r="AD5" s="394">
        <v>1.1565479998112402</v>
      </c>
      <c r="AE5" s="394">
        <v>1.142676291903352</v>
      </c>
      <c r="AF5" s="394">
        <v>1.1491042897943831</v>
      </c>
      <c r="AG5" s="394">
        <v>1.1586135797696873</v>
      </c>
      <c r="AH5" s="394">
        <v>1.167505555865894</v>
      </c>
      <c r="AI5" s="394">
        <v>1.1763852245859421</v>
      </c>
      <c r="AJ5" s="394">
        <v>1.1668052670232596</v>
      </c>
      <c r="AK5" s="394">
        <v>1.1770610291115569</v>
      </c>
      <c r="AL5" s="394">
        <v>1.1874715918148575</v>
      </c>
      <c r="AM5" s="394">
        <v>1.1981569217631822</v>
      </c>
      <c r="AN5" s="394">
        <v>1.2097100628597055</v>
      </c>
      <c r="AO5" s="394">
        <v>1.2221337715491769</v>
      </c>
      <c r="AP5" s="394">
        <v>1.2350131402087807</v>
      </c>
      <c r="AQ5" s="394">
        <v>1.2483275791371546</v>
      </c>
      <c r="AR5" s="394">
        <v>1.2622253962985943</v>
      </c>
      <c r="AS5" s="394">
        <v>1.2773595498118779</v>
      </c>
      <c r="AT5" s="394">
        <v>1.2933267469796237</v>
      </c>
      <c r="AU5" s="394">
        <v>1.309729939899233</v>
      </c>
      <c r="AV5" s="394">
        <v>1.3269534082787813</v>
      </c>
      <c r="AW5" s="394">
        <v>1.3447934746362558</v>
      </c>
      <c r="AX5" s="394">
        <v>1.3637055411636241</v>
      </c>
      <c r="AY5" s="394">
        <v>1.3833999675081541</v>
      </c>
      <c r="AZ5" s="394">
        <v>1.4042370823873995</v>
      </c>
      <c r="BA5" s="394">
        <v>1.4256884714690503</v>
      </c>
      <c r="BB5" s="394">
        <v>1.4477275900466626</v>
      </c>
      <c r="BC5" s="394">
        <v>1.4708242369694065</v>
      </c>
      <c r="BD5" s="394">
        <v>1.4945512518061477</v>
      </c>
      <c r="BE5" s="394">
        <v>1.5183915220656712</v>
      </c>
      <c r="BF5" s="394">
        <v>1.5432672765349271</v>
      </c>
      <c r="BG5" s="394">
        <v>1.5681038786372028</v>
      </c>
      <c r="BH5" s="394">
        <v>1.593801711632268</v>
      </c>
      <c r="BI5" s="394">
        <v>1.6198640028144409</v>
      </c>
      <c r="BJ5" s="394">
        <v>1.6467736826522084</v>
      </c>
      <c r="BK5" s="395">
        <v>1.6740500665771529</v>
      </c>
    </row>
    <row r="6" spans="1:64" s="387" customFormat="1">
      <c r="B6" s="392">
        <v>1.4999999999999999E-2</v>
      </c>
      <c r="C6" s="396">
        <v>1.2313069592791399</v>
      </c>
      <c r="D6" s="397">
        <v>1.2365035107769302</v>
      </c>
      <c r="E6" s="397">
        <v>1.2397763150873855</v>
      </c>
      <c r="F6" s="397">
        <v>1.2462815359396082</v>
      </c>
      <c r="G6" s="397">
        <v>1.2774796164848896</v>
      </c>
      <c r="H6" s="397">
        <v>1.2817148519728714</v>
      </c>
      <c r="I6" s="397">
        <v>1.3133849116368588</v>
      </c>
      <c r="J6" s="397">
        <v>1.3174524894160906</v>
      </c>
      <c r="K6" s="397">
        <v>1.343578571961483</v>
      </c>
      <c r="L6" s="397">
        <v>1.2772069515166589</v>
      </c>
      <c r="M6" s="397">
        <v>1.2360378548051782</v>
      </c>
      <c r="N6" s="397">
        <v>1.2048182429596312</v>
      </c>
      <c r="O6" s="397">
        <v>1.1953116997859281</v>
      </c>
      <c r="P6" s="397">
        <v>1.1932929756235759</v>
      </c>
      <c r="Q6" s="397">
        <v>1.1889760421171429</v>
      </c>
      <c r="R6" s="397">
        <v>1.1841882751707389</v>
      </c>
      <c r="S6" s="397">
        <v>1.1897444199224076</v>
      </c>
      <c r="T6" s="397">
        <v>1.1968132398576872</v>
      </c>
      <c r="U6" s="397">
        <v>1.1756669568983049</v>
      </c>
      <c r="V6" s="397">
        <v>1.1493872112002261</v>
      </c>
      <c r="W6" s="397">
        <v>1.1302802170283668</v>
      </c>
      <c r="X6" s="397">
        <v>1.1379984154574796</v>
      </c>
      <c r="Y6" s="397">
        <v>1.143354365568066</v>
      </c>
      <c r="Z6" s="397">
        <v>1.1490851506891051</v>
      </c>
      <c r="AA6" s="397">
        <v>1.1363228069858806</v>
      </c>
      <c r="AB6" s="397">
        <v>1.1414690081028358</v>
      </c>
      <c r="AC6" s="397">
        <v>1.1466719275018398</v>
      </c>
      <c r="AD6" s="397">
        <v>1.15389976962854</v>
      </c>
      <c r="AE6" s="397">
        <v>1.1389141463010082</v>
      </c>
      <c r="AF6" s="397">
        <v>1.1440890852294152</v>
      </c>
      <c r="AG6" s="397">
        <v>1.1522256125805579</v>
      </c>
      <c r="AH6" s="397">
        <v>1.1591862184695729</v>
      </c>
      <c r="AI6" s="397">
        <v>1.1665878851499407</v>
      </c>
      <c r="AJ6" s="397">
        <v>1.1556926533110325</v>
      </c>
      <c r="AK6" s="397">
        <v>1.1635806329045482</v>
      </c>
      <c r="AL6" s="397">
        <v>1.1716232661679187</v>
      </c>
      <c r="AM6" s="397">
        <v>1.1803705345803808</v>
      </c>
      <c r="AN6" s="397">
        <v>1.1895302370503047</v>
      </c>
      <c r="AO6" s="397">
        <v>1.1991167934494962</v>
      </c>
      <c r="AP6" s="397">
        <v>1.2091299755057123</v>
      </c>
      <c r="AQ6" s="397">
        <v>1.2200369727048341</v>
      </c>
      <c r="AR6" s="397">
        <v>1.2310487427092689</v>
      </c>
      <c r="AS6" s="397">
        <v>1.242829286208982</v>
      </c>
      <c r="AT6" s="397">
        <v>1.2549900747980709</v>
      </c>
      <c r="AU6" s="397">
        <v>1.2680265328659248</v>
      </c>
      <c r="AV6" s="397">
        <v>1.2809902476597654</v>
      </c>
      <c r="AW6" s="397">
        <v>1.2949898773204138</v>
      </c>
      <c r="AX6" s="397">
        <v>1.3095873076617313</v>
      </c>
      <c r="AY6" s="397">
        <v>1.3253830534326227</v>
      </c>
      <c r="AZ6" s="397">
        <v>1.3413833293363018</v>
      </c>
      <c r="BA6" s="397">
        <v>1.3579914213223048</v>
      </c>
      <c r="BB6" s="397">
        <v>1.3755966141844989</v>
      </c>
      <c r="BC6" s="397">
        <v>1.393339767892986</v>
      </c>
      <c r="BD6" s="397">
        <v>1.4116907997097916</v>
      </c>
      <c r="BE6" s="397">
        <v>1.4301161482767941</v>
      </c>
      <c r="BF6" s="397">
        <v>1.4491009403200619</v>
      </c>
      <c r="BG6" s="397">
        <v>1.4684764577969978</v>
      </c>
      <c r="BH6" s="397">
        <v>1.4878088549392432</v>
      </c>
      <c r="BI6" s="397">
        <v>1.5078808472973724</v>
      </c>
      <c r="BJ6" s="397">
        <v>1.5283064167097082</v>
      </c>
      <c r="BK6" s="398">
        <v>1.5494902695113861</v>
      </c>
    </row>
    <row r="7" spans="1:64" s="387" customFormat="1">
      <c r="B7" s="392">
        <v>1.2999999999999999E-2</v>
      </c>
      <c r="C7" s="396">
        <v>1.2313063093571448</v>
      </c>
      <c r="D7" s="397">
        <v>1.2365008217058817</v>
      </c>
      <c r="E7" s="397">
        <v>1.239771536065841</v>
      </c>
      <c r="F7" s="397">
        <v>1.2462792907296982</v>
      </c>
      <c r="G7" s="397">
        <v>1.2774784682050064</v>
      </c>
      <c r="H7" s="397">
        <v>1.2817175634526696</v>
      </c>
      <c r="I7" s="397">
        <v>1.3133832200850721</v>
      </c>
      <c r="J7" s="397">
        <v>1.317455416883726</v>
      </c>
      <c r="K7" s="397">
        <v>1.3435801088900217</v>
      </c>
      <c r="L7" s="397">
        <v>1.2772085456063098</v>
      </c>
      <c r="M7" s="397">
        <v>1.2360345075811525</v>
      </c>
      <c r="N7" s="397">
        <v>1.2048189891291412</v>
      </c>
      <c r="O7" s="397">
        <v>1.1953133121737733</v>
      </c>
      <c r="P7" s="397">
        <v>1.1932923998548031</v>
      </c>
      <c r="Q7" s="397">
        <v>1.1889751939774573</v>
      </c>
      <c r="R7" s="397">
        <v>1.1841892350042111</v>
      </c>
      <c r="S7" s="397">
        <v>1.1897430178407322</v>
      </c>
      <c r="T7" s="397">
        <v>1.1968120911814626</v>
      </c>
      <c r="U7" s="397">
        <v>1.175667545278559</v>
      </c>
      <c r="V7" s="397">
        <v>1.1493886572825243</v>
      </c>
      <c r="W7" s="397">
        <v>1.1302799947513058</v>
      </c>
      <c r="X7" s="397">
        <v>1.1379984059231931</v>
      </c>
      <c r="Y7" s="397">
        <v>1.1432698016757403</v>
      </c>
      <c r="Z7" s="397">
        <v>1.1488755873501719</v>
      </c>
      <c r="AA7" s="397">
        <v>1.1358965875918505</v>
      </c>
      <c r="AB7" s="397">
        <v>1.1407694496105709</v>
      </c>
      <c r="AC7" s="397">
        <v>1.1451768952952119</v>
      </c>
      <c r="AD7" s="397">
        <v>1.1519898392215968</v>
      </c>
      <c r="AE7" s="397">
        <v>1.1361328257307242</v>
      </c>
      <c r="AF7" s="397">
        <v>1.1412195505200813</v>
      </c>
      <c r="AG7" s="397">
        <v>1.1482824332352006</v>
      </c>
      <c r="AH7" s="397">
        <v>1.1541160314492354</v>
      </c>
      <c r="AI7" s="397">
        <v>1.1599656061003212</v>
      </c>
      <c r="AJ7" s="397">
        <v>1.1480534901048594</v>
      </c>
      <c r="AK7" s="397">
        <v>1.1548412118285607</v>
      </c>
      <c r="AL7" s="397">
        <v>1.1617616421108661</v>
      </c>
      <c r="AM7" s="397">
        <v>1.1689572149217495</v>
      </c>
      <c r="AN7" s="397">
        <v>1.1765515363428876</v>
      </c>
      <c r="AO7" s="397">
        <v>1.1841386838287506</v>
      </c>
      <c r="AP7" s="397">
        <v>1.1925983114088996</v>
      </c>
      <c r="AQ7" s="397">
        <v>1.2014811384371928</v>
      </c>
      <c r="AR7" s="397">
        <v>1.2104804667239495</v>
      </c>
      <c r="AS7" s="397">
        <v>1.220234616357232</v>
      </c>
      <c r="AT7" s="397">
        <v>1.2303682745604878</v>
      </c>
      <c r="AU7" s="397">
        <v>1.2409248218431868</v>
      </c>
      <c r="AV7" s="397">
        <v>1.2518444716391106</v>
      </c>
      <c r="AW7" s="397">
        <v>1.2633579486382931</v>
      </c>
      <c r="AX7" s="397">
        <v>1.2754459958026843</v>
      </c>
      <c r="AY7" s="397">
        <v>1.2882811029192918</v>
      </c>
      <c r="AZ7" s="397">
        <v>1.3013075411553923</v>
      </c>
      <c r="BA7" s="397">
        <v>1.3153521418812535</v>
      </c>
      <c r="BB7" s="397">
        <v>1.3295013077558697</v>
      </c>
      <c r="BC7" s="397">
        <v>1.34422470402858</v>
      </c>
      <c r="BD7" s="397">
        <v>1.3590859390846273</v>
      </c>
      <c r="BE7" s="397">
        <v>1.3744621007622071</v>
      </c>
      <c r="BF7" s="397">
        <v>1.3899327070883902</v>
      </c>
      <c r="BG7" s="397">
        <v>1.4053484191578809</v>
      </c>
      <c r="BH7" s="397">
        <v>1.4211540110579368</v>
      </c>
      <c r="BI7" s="397">
        <v>1.4376740564083226</v>
      </c>
      <c r="BJ7" s="397">
        <v>1.4545095019236092</v>
      </c>
      <c r="BK7" s="398">
        <v>1.4716292329020799</v>
      </c>
    </row>
    <row r="8" spans="1:64" s="387" customFormat="1" ht="15.75" thickBot="1">
      <c r="B8" s="399">
        <v>0.01</v>
      </c>
      <c r="C8" s="400">
        <v>1.2313096042451228</v>
      </c>
      <c r="D8" s="401">
        <v>1.2365038288374632</v>
      </c>
      <c r="E8" s="401">
        <v>1.2397769943583852</v>
      </c>
      <c r="F8" s="401">
        <v>1.246277802681951</v>
      </c>
      <c r="G8" s="401">
        <v>1.2774763642786542</v>
      </c>
      <c r="H8" s="401">
        <v>1.2817170173555588</v>
      </c>
      <c r="I8" s="401">
        <v>1.3133809161434093</v>
      </c>
      <c r="J8" s="401">
        <v>1.3174520376273744</v>
      </c>
      <c r="K8" s="401">
        <v>1.3435763449807447</v>
      </c>
      <c r="L8" s="401">
        <v>1.27720525836493</v>
      </c>
      <c r="M8" s="401">
        <v>1.2360388648830907</v>
      </c>
      <c r="N8" s="401">
        <v>1.2048160685694285</v>
      </c>
      <c r="O8" s="401">
        <v>1.1953141661405275</v>
      </c>
      <c r="P8" s="401">
        <v>1.1932920284489867</v>
      </c>
      <c r="Q8" s="401">
        <v>1.1889720667159791</v>
      </c>
      <c r="R8" s="401">
        <v>1.1841875861545106</v>
      </c>
      <c r="S8" s="401">
        <v>1.1897417061001636</v>
      </c>
      <c r="T8" s="401">
        <v>1.1968122622322208</v>
      </c>
      <c r="U8" s="401">
        <v>1.1756700383087426</v>
      </c>
      <c r="V8" s="401">
        <v>1.1493866517591935</v>
      </c>
      <c r="W8" s="401">
        <v>1.1302774758057021</v>
      </c>
      <c r="X8" s="401">
        <v>1.1379970786574907</v>
      </c>
      <c r="Y8" s="401">
        <v>1.1431585845577255</v>
      </c>
      <c r="Z8" s="401">
        <v>1.1485587027374509</v>
      </c>
      <c r="AA8" s="401">
        <v>1.1352972535000099</v>
      </c>
      <c r="AB8" s="401">
        <v>1.1393133770395469</v>
      </c>
      <c r="AC8" s="401">
        <v>1.1432121918071316</v>
      </c>
      <c r="AD8" s="401">
        <v>1.1489695737579857</v>
      </c>
      <c r="AE8" s="401">
        <v>1.132486798233878</v>
      </c>
      <c r="AF8" s="401">
        <v>1.1363621699840121</v>
      </c>
      <c r="AG8" s="401">
        <v>1.1420689345082347</v>
      </c>
      <c r="AH8" s="401">
        <v>1.1464808945301999</v>
      </c>
      <c r="AI8" s="401">
        <v>1.1509158630306406</v>
      </c>
      <c r="AJ8" s="401">
        <v>1.1372764510190216</v>
      </c>
      <c r="AK8" s="401">
        <v>1.1417683925891193</v>
      </c>
      <c r="AL8" s="401">
        <v>1.1468569235078239</v>
      </c>
      <c r="AM8" s="401">
        <v>1.1517731983839101</v>
      </c>
      <c r="AN8" s="401">
        <v>1.1570920680080163</v>
      </c>
      <c r="AO8" s="401">
        <v>1.1628437891636885</v>
      </c>
      <c r="AP8" s="401">
        <v>1.1685790753645957</v>
      </c>
      <c r="AQ8" s="401">
        <v>1.1747516144446544</v>
      </c>
      <c r="AR8" s="401">
        <v>1.1810096882642258</v>
      </c>
      <c r="AS8" s="401">
        <v>1.1875815355930706</v>
      </c>
      <c r="AT8" s="401">
        <v>1.1949702147717778</v>
      </c>
      <c r="AU8" s="401">
        <v>1.2023502743978012</v>
      </c>
      <c r="AV8" s="401">
        <v>1.2100816877035645</v>
      </c>
      <c r="AW8" s="401">
        <v>1.2179492750438545</v>
      </c>
      <c r="AX8" s="401">
        <v>1.2259397437165411</v>
      </c>
      <c r="AY8" s="401">
        <v>1.2351121997266066</v>
      </c>
      <c r="AZ8" s="401">
        <v>1.244452610948078</v>
      </c>
      <c r="BA8" s="401">
        <v>1.2539095661094097</v>
      </c>
      <c r="BB8" s="401">
        <v>1.2639065258470017</v>
      </c>
      <c r="BC8" s="401">
        <v>1.2740022614751509</v>
      </c>
      <c r="BD8" s="401">
        <v>1.284675079276167</v>
      </c>
      <c r="BE8" s="401">
        <v>1.2953911168050045</v>
      </c>
      <c r="BF8" s="401">
        <v>1.3061879656215647</v>
      </c>
      <c r="BG8" s="401">
        <v>1.316931157021183</v>
      </c>
      <c r="BH8" s="401">
        <v>1.3280617676424027</v>
      </c>
      <c r="BI8" s="401">
        <v>1.3389867147388161</v>
      </c>
      <c r="BJ8" s="401">
        <v>1.3506284932267327</v>
      </c>
      <c r="BK8" s="402">
        <v>1.3629526258882363</v>
      </c>
      <c r="BL8" s="403"/>
    </row>
    <row r="9" spans="1:64" s="387" customFormat="1" ht="15.75" thickBot="1">
      <c r="B9" s="388" t="s">
        <v>121</v>
      </c>
      <c r="C9" s="389">
        <v>1940</v>
      </c>
      <c r="D9" s="390">
        <v>1941</v>
      </c>
      <c r="E9" s="390">
        <v>1942</v>
      </c>
      <c r="F9" s="390">
        <v>1943</v>
      </c>
      <c r="G9" s="390">
        <v>1944</v>
      </c>
      <c r="H9" s="390">
        <v>1945</v>
      </c>
      <c r="I9" s="390">
        <v>1946</v>
      </c>
      <c r="J9" s="390">
        <v>1947</v>
      </c>
      <c r="K9" s="390">
        <v>1948</v>
      </c>
      <c r="L9" s="390">
        <v>1949</v>
      </c>
      <c r="M9" s="390">
        <v>1950</v>
      </c>
      <c r="N9" s="390">
        <v>1951</v>
      </c>
      <c r="O9" s="390">
        <v>1952</v>
      </c>
      <c r="P9" s="390">
        <v>1953</v>
      </c>
      <c r="Q9" s="390">
        <v>1954</v>
      </c>
      <c r="R9" s="390">
        <v>1955</v>
      </c>
      <c r="S9" s="390">
        <v>1956</v>
      </c>
      <c r="T9" s="390">
        <v>1957</v>
      </c>
      <c r="U9" s="390">
        <v>1958</v>
      </c>
      <c r="V9" s="390">
        <v>1959</v>
      </c>
      <c r="W9" s="390">
        <v>1960</v>
      </c>
      <c r="X9" s="390">
        <v>1961</v>
      </c>
      <c r="Y9" s="390">
        <v>1962</v>
      </c>
      <c r="Z9" s="390">
        <v>1963</v>
      </c>
      <c r="AA9" s="390">
        <v>1964</v>
      </c>
      <c r="AB9" s="390">
        <v>1965</v>
      </c>
      <c r="AC9" s="390">
        <v>1966</v>
      </c>
      <c r="AD9" s="390">
        <v>1967</v>
      </c>
      <c r="AE9" s="390">
        <v>1968</v>
      </c>
      <c r="AF9" s="390">
        <v>1969</v>
      </c>
      <c r="AG9" s="390">
        <v>1970</v>
      </c>
      <c r="AH9" s="390">
        <v>1971</v>
      </c>
      <c r="AI9" s="390">
        <v>1972</v>
      </c>
      <c r="AJ9" s="390">
        <v>1973</v>
      </c>
      <c r="AK9" s="390">
        <v>1974</v>
      </c>
      <c r="AL9" s="390">
        <v>1975</v>
      </c>
      <c r="AM9" s="390">
        <v>1976</v>
      </c>
      <c r="AN9" s="390">
        <v>1977</v>
      </c>
      <c r="AO9" s="390">
        <v>1978</v>
      </c>
      <c r="AP9" s="390">
        <v>1979</v>
      </c>
      <c r="AQ9" s="390">
        <v>1980</v>
      </c>
      <c r="AR9" s="390">
        <v>1981</v>
      </c>
      <c r="AS9" s="390">
        <v>1982</v>
      </c>
      <c r="AT9" s="390">
        <v>1983</v>
      </c>
      <c r="AU9" s="390">
        <v>1984</v>
      </c>
      <c r="AV9" s="390">
        <v>1985</v>
      </c>
      <c r="AW9" s="390">
        <v>1986</v>
      </c>
      <c r="AX9" s="390">
        <v>1987</v>
      </c>
      <c r="AY9" s="390">
        <v>1988</v>
      </c>
      <c r="AZ9" s="390">
        <v>1989</v>
      </c>
      <c r="BA9" s="390">
        <v>1990</v>
      </c>
      <c r="BB9" s="390">
        <v>1991</v>
      </c>
      <c r="BC9" s="390">
        <v>1992</v>
      </c>
      <c r="BD9" s="390">
        <v>1993</v>
      </c>
      <c r="BE9" s="390">
        <v>1994</v>
      </c>
      <c r="BF9" s="390">
        <v>1995</v>
      </c>
      <c r="BG9" s="390">
        <v>1996</v>
      </c>
      <c r="BH9" s="390">
        <v>1997</v>
      </c>
      <c r="BI9" s="390">
        <v>1998</v>
      </c>
      <c r="BJ9" s="390">
        <v>1999</v>
      </c>
      <c r="BK9" s="391">
        <v>2000</v>
      </c>
    </row>
    <row r="10" spans="1:64" s="387" customFormat="1">
      <c r="B10" s="392">
        <v>1.7999999999999999E-2</v>
      </c>
      <c r="C10" s="393">
        <v>1.2313072965954928</v>
      </c>
      <c r="D10" s="394">
        <v>1.2365056217147157</v>
      </c>
      <c r="E10" s="394">
        <v>1.2397745035019816</v>
      </c>
      <c r="F10" s="394">
        <v>1.2462810337821757</v>
      </c>
      <c r="G10" s="394">
        <v>1.2774772595544899</v>
      </c>
      <c r="H10" s="394">
        <v>1.2817148946363197</v>
      </c>
      <c r="I10" s="394">
        <v>1.3133838837980922</v>
      </c>
      <c r="J10" s="394">
        <v>1.3174538500318218</v>
      </c>
      <c r="K10" s="394">
        <v>1.3435796128779069</v>
      </c>
      <c r="L10" s="394">
        <v>1.2772049671811903</v>
      </c>
      <c r="M10" s="394">
        <v>1.2360374413693243</v>
      </c>
      <c r="N10" s="394">
        <v>1.2048174183348432</v>
      </c>
      <c r="O10" s="394">
        <v>1.1953134427900365</v>
      </c>
      <c r="P10" s="394">
        <v>1.1932897507786229</v>
      </c>
      <c r="Q10" s="394">
        <v>1.1889751124940438</v>
      </c>
      <c r="R10" s="394">
        <v>1.1841855463033051</v>
      </c>
      <c r="S10" s="394">
        <v>1.1897442323980962</v>
      </c>
      <c r="T10" s="394">
        <v>1.1968125052771339</v>
      </c>
      <c r="U10" s="394">
        <v>1.1756693609861602</v>
      </c>
      <c r="V10" s="394">
        <v>1.1493872056251564</v>
      </c>
      <c r="W10" s="394">
        <v>1.1302784651360953</v>
      </c>
      <c r="X10" s="394">
        <v>1.122397849420834</v>
      </c>
      <c r="Y10" s="394">
        <v>1.1114517800974568</v>
      </c>
      <c r="Z10" s="394">
        <v>1.1001928726827375</v>
      </c>
      <c r="AA10" s="394">
        <v>1.0543655388731936</v>
      </c>
      <c r="AB10" s="394">
        <v>1.0424260375951717</v>
      </c>
      <c r="AC10" s="394">
        <v>1.030342577640744</v>
      </c>
      <c r="AD10" s="394">
        <v>1.0190313545806948</v>
      </c>
      <c r="AE10" s="394">
        <v>0.97151955351931618</v>
      </c>
      <c r="AF10" s="394">
        <v>0.95970994920393449</v>
      </c>
      <c r="AG10" s="394">
        <v>0.95054216750134191</v>
      </c>
      <c r="AH10" s="394">
        <v>0.94090104549422215</v>
      </c>
      <c r="AI10" s="394">
        <v>0.93129394280931876</v>
      </c>
      <c r="AJ10" s="394">
        <v>0.89133311544944205</v>
      </c>
      <c r="AK10" s="394">
        <v>0.88326874757581375</v>
      </c>
      <c r="AL10" s="394">
        <v>0.87532500280540093</v>
      </c>
      <c r="AM10" s="394">
        <v>0.86758498691417385</v>
      </c>
      <c r="AN10" s="394">
        <v>0.86046229090196547</v>
      </c>
      <c r="AO10" s="394">
        <v>0.85392851563457428</v>
      </c>
      <c r="AP10" s="394">
        <v>0.84766952823683395</v>
      </c>
      <c r="AQ10" s="394">
        <v>0.8416582418929156</v>
      </c>
      <c r="AR10" s="394">
        <v>0.8359808925901091</v>
      </c>
      <c r="AS10" s="394">
        <v>0.83104553096640088</v>
      </c>
      <c r="AT10" s="394">
        <v>0.82655572892066997</v>
      </c>
      <c r="AU10" s="394">
        <v>0.82223859563691415</v>
      </c>
      <c r="AV10" s="394">
        <v>0.81832157113396242</v>
      </c>
      <c r="AW10" s="394">
        <v>0.81465952613291015</v>
      </c>
      <c r="AX10" s="394">
        <v>0.81150906281961233</v>
      </c>
      <c r="AY10" s="394">
        <v>0.80867264468143274</v>
      </c>
      <c r="AZ10" s="394">
        <v>0.80633897197914006</v>
      </c>
      <c r="BA10" s="394">
        <v>0.80418149054089583</v>
      </c>
      <c r="BB10" s="394">
        <v>0.80217386448367889</v>
      </c>
      <c r="BC10" s="394">
        <v>0.80056141965420768</v>
      </c>
      <c r="BD10" s="394">
        <v>0.79909224100897547</v>
      </c>
      <c r="BE10" s="394">
        <v>0.7974842108590664</v>
      </c>
      <c r="BF10" s="394">
        <v>0.79621745226878748</v>
      </c>
      <c r="BG10" s="394">
        <v>0.79472631965759488</v>
      </c>
      <c r="BH10" s="394">
        <v>0.79346774673418341</v>
      </c>
      <c r="BI10" s="394">
        <v>0.79218345104689258</v>
      </c>
      <c r="BJ10" s="394">
        <v>0.79110358210165754</v>
      </c>
      <c r="BK10" s="395">
        <v>0.78998727834807725</v>
      </c>
    </row>
    <row r="11" spans="1:64" s="387" customFormat="1">
      <c r="B11" s="392">
        <v>1.4999999999999999E-2</v>
      </c>
      <c r="C11" s="396">
        <v>1.2313069592791399</v>
      </c>
      <c r="D11" s="397">
        <v>1.2365035107769302</v>
      </c>
      <c r="E11" s="397">
        <v>1.2397763150873855</v>
      </c>
      <c r="F11" s="397">
        <v>1.2462815359396082</v>
      </c>
      <c r="G11" s="397">
        <v>1.2774796164848896</v>
      </c>
      <c r="H11" s="397">
        <v>1.2817148519728714</v>
      </c>
      <c r="I11" s="397">
        <v>1.3133849116368588</v>
      </c>
      <c r="J11" s="397">
        <v>1.3174524894160906</v>
      </c>
      <c r="K11" s="397">
        <v>1.343578571961483</v>
      </c>
      <c r="L11" s="397">
        <v>1.2772069515166589</v>
      </c>
      <c r="M11" s="397">
        <v>1.2360378548051782</v>
      </c>
      <c r="N11" s="397">
        <v>1.2048182429596312</v>
      </c>
      <c r="O11" s="397">
        <v>1.1953116997859281</v>
      </c>
      <c r="P11" s="397">
        <v>1.1932929756235759</v>
      </c>
      <c r="Q11" s="397">
        <v>1.1889760421171429</v>
      </c>
      <c r="R11" s="397">
        <v>1.1841882751707389</v>
      </c>
      <c r="S11" s="397">
        <v>1.1897444199224076</v>
      </c>
      <c r="T11" s="397">
        <v>1.1968132398576872</v>
      </c>
      <c r="U11" s="397">
        <v>1.1756669568983049</v>
      </c>
      <c r="V11" s="397">
        <v>1.1493872112002261</v>
      </c>
      <c r="W11" s="397">
        <v>1.1302802170283668</v>
      </c>
      <c r="X11" s="397">
        <v>1.1243795455276009</v>
      </c>
      <c r="Y11" s="397">
        <v>1.1148176002829284</v>
      </c>
      <c r="Z11" s="397">
        <v>1.1050990768271012</v>
      </c>
      <c r="AA11" s="397">
        <v>1.0651729971118806</v>
      </c>
      <c r="AB11" s="397">
        <v>1.0555417141990016</v>
      </c>
      <c r="AC11" s="397">
        <v>1.0454729811912271</v>
      </c>
      <c r="AD11" s="397">
        <v>1.0369394820546665</v>
      </c>
      <c r="AE11" s="397">
        <v>0.99420869799681244</v>
      </c>
      <c r="AF11" s="397">
        <v>0.98429393178426206</v>
      </c>
      <c r="AG11" s="397">
        <v>0.97693490401333039</v>
      </c>
      <c r="AH11" s="397">
        <v>0.96858227018168952</v>
      </c>
      <c r="AI11" s="397">
        <v>0.96063116730936371</v>
      </c>
      <c r="AJ11" s="397">
        <v>0.92423136675461426</v>
      </c>
      <c r="AK11" s="397">
        <v>0.91700559472706977</v>
      </c>
      <c r="AL11" s="397">
        <v>0.90989036011501345</v>
      </c>
      <c r="AM11" s="397">
        <v>0.9033107285415507</v>
      </c>
      <c r="AN11" s="397">
        <v>0.89701461056872256</v>
      </c>
      <c r="AO11" s="397">
        <v>0.891004981201861</v>
      </c>
      <c r="AP11" s="397">
        <v>0.88528370031899528</v>
      </c>
      <c r="AQ11" s="397">
        <v>0.88017722403775911</v>
      </c>
      <c r="AR11" s="397">
        <v>0.87509825882456593</v>
      </c>
      <c r="AS11" s="397">
        <v>0.87050369165800667</v>
      </c>
      <c r="AT11" s="397">
        <v>0.86610941128474617</v>
      </c>
      <c r="AU11" s="397">
        <v>0.86224829168181083</v>
      </c>
      <c r="AV11" s="397">
        <v>0.85826424295731507</v>
      </c>
      <c r="AW11" s="397">
        <v>0.85488966721825244</v>
      </c>
      <c r="AX11" s="397">
        <v>0.85181360681994034</v>
      </c>
      <c r="AY11" s="397">
        <v>0.84940813181784869</v>
      </c>
      <c r="AZ11" s="397">
        <v>0.84701834532811904</v>
      </c>
      <c r="BA11" s="397">
        <v>0.84490124491326468</v>
      </c>
      <c r="BB11" s="397">
        <v>0.84327802563446275</v>
      </c>
      <c r="BC11" s="397">
        <v>0.8415965362275778</v>
      </c>
      <c r="BD11" s="397">
        <v>0.84014839022799559</v>
      </c>
      <c r="BE11" s="397">
        <v>0.8386045884975063</v>
      </c>
      <c r="BF11" s="397">
        <v>0.83724790715249731</v>
      </c>
      <c r="BG11" s="397">
        <v>0.83597238090110981</v>
      </c>
      <c r="BH11" s="397">
        <v>0.83452929886616112</v>
      </c>
      <c r="BI11" s="397">
        <v>0.83335679891527192</v>
      </c>
      <c r="BJ11" s="397">
        <v>0.83223102714301722</v>
      </c>
      <c r="BK11" s="398">
        <v>0.83136517494826856</v>
      </c>
    </row>
    <row r="12" spans="1:64" s="387" customFormat="1">
      <c r="B12" s="392">
        <v>1.2999999999999999E-2</v>
      </c>
      <c r="C12" s="396">
        <v>1.2313063093571448</v>
      </c>
      <c r="D12" s="397">
        <v>1.2365008217058817</v>
      </c>
      <c r="E12" s="397">
        <v>1.239771536065841</v>
      </c>
      <c r="F12" s="397">
        <v>1.2462792907296982</v>
      </c>
      <c r="G12" s="397">
        <v>1.2774784682050064</v>
      </c>
      <c r="H12" s="397">
        <v>1.2817175634526696</v>
      </c>
      <c r="I12" s="397">
        <v>1.3133832200850721</v>
      </c>
      <c r="J12" s="397">
        <v>1.317455416883726</v>
      </c>
      <c r="K12" s="397">
        <v>1.3435801088900217</v>
      </c>
      <c r="L12" s="397">
        <v>1.2772085456063098</v>
      </c>
      <c r="M12" s="397">
        <v>1.2360345075811525</v>
      </c>
      <c r="N12" s="397">
        <v>1.2048189891291412</v>
      </c>
      <c r="O12" s="397">
        <v>1.1953133121737733</v>
      </c>
      <c r="P12" s="397">
        <v>1.1932923998548031</v>
      </c>
      <c r="Q12" s="397">
        <v>1.1889751939774573</v>
      </c>
      <c r="R12" s="397">
        <v>1.1841892350042111</v>
      </c>
      <c r="S12" s="397">
        <v>1.1897430178407322</v>
      </c>
      <c r="T12" s="397">
        <v>1.1968120911814626</v>
      </c>
      <c r="U12" s="397">
        <v>1.175667545278559</v>
      </c>
      <c r="V12" s="397">
        <v>1.1493886572825243</v>
      </c>
      <c r="W12" s="397">
        <v>1.1302799947513058</v>
      </c>
      <c r="X12" s="397">
        <v>1.1252677593017331</v>
      </c>
      <c r="Y12" s="397">
        <v>1.1167170503121782</v>
      </c>
      <c r="Z12" s="397">
        <v>1.1081727489756552</v>
      </c>
      <c r="AA12" s="397">
        <v>1.0710970612516382</v>
      </c>
      <c r="AB12" s="397">
        <v>1.0630458783584156</v>
      </c>
      <c r="AC12" s="397">
        <v>1.0542549694197636</v>
      </c>
      <c r="AD12" s="397">
        <v>1.047345608229596</v>
      </c>
      <c r="AE12" s="397">
        <v>1.0073604962004279</v>
      </c>
      <c r="AF12" s="397">
        <v>0.99921743262872664</v>
      </c>
      <c r="AG12" s="397">
        <v>0.9927942502114937</v>
      </c>
      <c r="AH12" s="397">
        <v>0.98530754244508179</v>
      </c>
      <c r="AI12" s="397">
        <v>0.97786735479841069</v>
      </c>
      <c r="AJ12" s="397">
        <v>0.94364641139718375</v>
      </c>
      <c r="AK12" s="397">
        <v>0.93726670645928134</v>
      </c>
      <c r="AL12" s="397">
        <v>0.93097950851552247</v>
      </c>
      <c r="AM12" s="397">
        <v>0.92490267061301956</v>
      </c>
      <c r="AN12" s="397">
        <v>0.91911571581885032</v>
      </c>
      <c r="AO12" s="397">
        <v>0.91329907663342746</v>
      </c>
      <c r="AP12" s="397">
        <v>0.90813846304647439</v>
      </c>
      <c r="AQ12" s="397">
        <v>0.90327312376583357</v>
      </c>
      <c r="AR12" s="397">
        <v>0.89846455790765589</v>
      </c>
      <c r="AS12" s="397">
        <v>0.8941711846222451</v>
      </c>
      <c r="AT12" s="397">
        <v>0.89010733113088025</v>
      </c>
      <c r="AU12" s="397">
        <v>0.88630022060716118</v>
      </c>
      <c r="AV12" s="397">
        <v>0.88270086602327824</v>
      </c>
      <c r="AW12" s="397">
        <v>0.87945716069361179</v>
      </c>
      <c r="AX12" s="397">
        <v>0.87654328161750361</v>
      </c>
      <c r="AY12" s="397">
        <v>0.87406435387292358</v>
      </c>
      <c r="AZ12" s="397">
        <v>0.87163412981443167</v>
      </c>
      <c r="BA12" s="397">
        <v>0.86980505116445361</v>
      </c>
      <c r="BB12" s="397">
        <v>0.86795261616221686</v>
      </c>
      <c r="BC12" s="397">
        <v>0.86636906852262741</v>
      </c>
      <c r="BD12" s="397">
        <v>0.8647769210340509</v>
      </c>
      <c r="BE12" s="397">
        <v>0.86340795559650108</v>
      </c>
      <c r="BF12" s="397">
        <v>0.86199184449926458</v>
      </c>
      <c r="BG12" s="397">
        <v>0.86043783172424804</v>
      </c>
      <c r="BH12" s="397">
        <v>0.85901893775360061</v>
      </c>
      <c r="BI12" s="397">
        <v>0.85792265107149324</v>
      </c>
      <c r="BJ12" s="397">
        <v>0.85690044180095826</v>
      </c>
      <c r="BK12" s="398">
        <v>0.85593013239118043</v>
      </c>
    </row>
    <row r="13" spans="1:64" s="387" customFormat="1" ht="15.75" thickBot="1">
      <c r="B13" s="399">
        <v>0.01</v>
      </c>
      <c r="C13" s="400">
        <v>1.2313096042451228</v>
      </c>
      <c r="D13" s="401">
        <v>1.2365038288374632</v>
      </c>
      <c r="E13" s="401">
        <v>1.2397769943583852</v>
      </c>
      <c r="F13" s="401">
        <v>1.246277802681951</v>
      </c>
      <c r="G13" s="401">
        <v>1.2774763642786542</v>
      </c>
      <c r="H13" s="401">
        <v>1.2817170173555588</v>
      </c>
      <c r="I13" s="401">
        <v>1.3133809161434093</v>
      </c>
      <c r="J13" s="401">
        <v>1.3174520376273744</v>
      </c>
      <c r="K13" s="401">
        <v>1.3435763449807447</v>
      </c>
      <c r="L13" s="401">
        <v>1.27720525836493</v>
      </c>
      <c r="M13" s="401">
        <v>1.2360388648830907</v>
      </c>
      <c r="N13" s="401">
        <v>1.2048160685694285</v>
      </c>
      <c r="O13" s="401">
        <v>1.1953141661405275</v>
      </c>
      <c r="P13" s="401">
        <v>1.1932920284489867</v>
      </c>
      <c r="Q13" s="401">
        <v>1.1889720667159791</v>
      </c>
      <c r="R13" s="401">
        <v>1.1841875861545106</v>
      </c>
      <c r="S13" s="401">
        <v>1.1897417061001636</v>
      </c>
      <c r="T13" s="401">
        <v>1.1968122622322208</v>
      </c>
      <c r="U13" s="401">
        <v>1.1756700383087426</v>
      </c>
      <c r="V13" s="401">
        <v>1.1493866517591935</v>
      </c>
      <c r="W13" s="401">
        <v>1.1302774758057021</v>
      </c>
      <c r="X13" s="401">
        <v>1.126601414492747</v>
      </c>
      <c r="Y13" s="401">
        <v>1.1195909469072505</v>
      </c>
      <c r="Z13" s="401">
        <v>1.1128030277364089</v>
      </c>
      <c r="AA13" s="401">
        <v>1.0800977728117023</v>
      </c>
      <c r="AB13" s="401">
        <v>1.0740393898461693</v>
      </c>
      <c r="AC13" s="401">
        <v>1.0678515567726259</v>
      </c>
      <c r="AD13" s="401">
        <v>1.0630383328913675</v>
      </c>
      <c r="AE13" s="401">
        <v>1.0279313915897226</v>
      </c>
      <c r="AF13" s="401">
        <v>1.0215763051294995</v>
      </c>
      <c r="AG13" s="401">
        <v>1.0168436172482156</v>
      </c>
      <c r="AH13" s="401">
        <v>1.0109473614867313</v>
      </c>
      <c r="AI13" s="401">
        <v>1.0050921263519965</v>
      </c>
      <c r="AJ13" s="401">
        <v>0.97412977579533033</v>
      </c>
      <c r="AK13" s="401">
        <v>0.9685244903215251</v>
      </c>
      <c r="AL13" s="401">
        <v>0.96341205223661808</v>
      </c>
      <c r="AM13" s="401">
        <v>0.95814713013955144</v>
      </c>
      <c r="AN13" s="401">
        <v>0.95319782349268001</v>
      </c>
      <c r="AO13" s="401">
        <v>0.94858398350470474</v>
      </c>
      <c r="AP13" s="401">
        <v>0.94394788427018905</v>
      </c>
      <c r="AQ13" s="401">
        <v>0.93965468823550213</v>
      </c>
      <c r="AR13" s="401">
        <v>0.93541601190021906</v>
      </c>
      <c r="AS13" s="401">
        <v>0.93140167011465724</v>
      </c>
      <c r="AT13" s="401">
        <v>0.92800144493648207</v>
      </c>
      <c r="AU13" s="401">
        <v>0.92456783863483361</v>
      </c>
      <c r="AV13" s="401">
        <v>0.92137903695014522</v>
      </c>
      <c r="AW13" s="401">
        <v>0.91826071849948676</v>
      </c>
      <c r="AX13" s="401">
        <v>0.91520212505895893</v>
      </c>
      <c r="AY13" s="401">
        <v>0.91298545829961397</v>
      </c>
      <c r="AZ13" s="401">
        <v>0.91084691457669953</v>
      </c>
      <c r="BA13" s="401">
        <v>0.90875523135588987</v>
      </c>
      <c r="BB13" s="401">
        <v>0.90700795210766805</v>
      </c>
      <c r="BC13" s="401">
        <v>0.90527020611111275</v>
      </c>
      <c r="BD13" s="401">
        <v>0.90388984025202779</v>
      </c>
      <c r="BE13" s="401">
        <v>0.90247939885368367</v>
      </c>
      <c r="BF13" s="401">
        <v>0.90106524231496898</v>
      </c>
      <c r="BG13" s="401">
        <v>0.89955518074029794</v>
      </c>
      <c r="BH13" s="401">
        <v>0.89824992126011372</v>
      </c>
      <c r="BI13" s="401">
        <v>0.89674581481729765</v>
      </c>
      <c r="BJ13" s="401">
        <v>0.89565999133343421</v>
      </c>
      <c r="BK13" s="402">
        <v>0.89495707398838775</v>
      </c>
    </row>
    <row r="14" spans="1:64" s="387" customFormat="1">
      <c r="B14" s="404"/>
      <c r="C14" s="405"/>
      <c r="D14" s="405"/>
      <c r="E14" s="405"/>
      <c r="F14" s="405"/>
      <c r="G14" s="405"/>
      <c r="H14" s="405"/>
      <c r="I14" s="405"/>
      <c r="J14" s="405"/>
      <c r="K14" s="405"/>
      <c r="L14" s="405"/>
      <c r="M14" s="405"/>
      <c r="N14" s="405"/>
      <c r="O14" s="405"/>
      <c r="P14" s="405"/>
      <c r="Q14" s="405"/>
      <c r="R14" s="405"/>
      <c r="S14" s="405"/>
      <c r="T14" s="405"/>
      <c r="U14" s="405"/>
      <c r="V14" s="405"/>
      <c r="W14" s="405"/>
      <c r="X14" s="405"/>
      <c r="Y14" s="405"/>
      <c r="Z14" s="405"/>
      <c r="AA14" s="405"/>
      <c r="AB14" s="405"/>
      <c r="AC14" s="405"/>
      <c r="AD14" s="405"/>
      <c r="AE14" s="405"/>
      <c r="AF14" s="405"/>
      <c r="AG14" s="405"/>
      <c r="AH14" s="405"/>
      <c r="AI14" s="405"/>
      <c r="AJ14" s="405"/>
      <c r="AK14" s="405"/>
      <c r="AL14" s="405"/>
      <c r="AM14" s="405"/>
      <c r="AN14" s="405"/>
      <c r="AO14" s="405"/>
      <c r="AP14" s="405"/>
      <c r="AQ14" s="405"/>
      <c r="AR14" s="405"/>
      <c r="AS14" s="405"/>
      <c r="AT14" s="405"/>
      <c r="AU14" s="405"/>
      <c r="AV14" s="405"/>
      <c r="AW14" s="405"/>
      <c r="AX14" s="405"/>
      <c r="AY14" s="405"/>
      <c r="AZ14" s="405"/>
      <c r="BA14" s="405"/>
    </row>
    <row r="15" spans="1:64" s="387" customFormat="1">
      <c r="C15" s="406"/>
      <c r="D15" s="406"/>
      <c r="E15" s="406"/>
      <c r="F15" s="406"/>
      <c r="G15" s="406"/>
      <c r="H15" s="406"/>
      <c r="I15" s="406"/>
      <c r="J15" s="406"/>
      <c r="K15" s="406"/>
      <c r="L15" s="406"/>
      <c r="M15" s="406"/>
      <c r="N15" s="406"/>
      <c r="O15" s="406"/>
      <c r="P15" s="406"/>
      <c r="Q15" s="406"/>
      <c r="R15" s="406"/>
      <c r="S15" s="406"/>
      <c r="T15" s="406"/>
      <c r="U15" s="406"/>
      <c r="V15" s="406"/>
      <c r="W15" s="406"/>
      <c r="X15" s="406"/>
      <c r="Y15" s="406"/>
      <c r="Z15" s="406"/>
      <c r="AA15" s="406"/>
      <c r="AB15" s="406"/>
      <c r="AC15" s="406"/>
      <c r="AD15" s="406"/>
      <c r="AE15" s="406"/>
      <c r="AF15" s="406"/>
      <c r="AG15" s="406"/>
      <c r="AH15" s="406"/>
      <c r="AI15" s="406"/>
      <c r="AJ15" s="406"/>
      <c r="AK15" s="406"/>
      <c r="AL15" s="406"/>
      <c r="AM15" s="406"/>
      <c r="AN15" s="406"/>
      <c r="AO15" s="406"/>
      <c r="AP15" s="406"/>
      <c r="AQ15" s="406"/>
      <c r="AR15" s="406"/>
      <c r="AS15" s="406"/>
      <c r="AT15" s="406"/>
      <c r="AU15" s="406"/>
      <c r="AV15" s="406"/>
      <c r="AW15" s="406"/>
      <c r="AX15" s="406"/>
      <c r="AY15" s="406"/>
      <c r="AZ15" s="406"/>
      <c r="BA15" s="406"/>
    </row>
    <row r="16" spans="1:64" s="384" customFormat="1">
      <c r="B16" s="407"/>
    </row>
    <row r="17" spans="2:74" s="384" customFormat="1">
      <c r="B17" s="407"/>
    </row>
    <row r="18" spans="2:74" s="384" customFormat="1">
      <c r="B18" s="407"/>
      <c r="C18" s="383"/>
      <c r="D18" s="383"/>
      <c r="E18" s="383"/>
      <c r="F18" s="383"/>
      <c r="G18" s="383"/>
      <c r="H18" s="383"/>
      <c r="I18" s="383"/>
      <c r="J18" s="383"/>
      <c r="K18" s="383"/>
      <c r="L18" s="383"/>
      <c r="M18" s="383"/>
      <c r="N18" s="383"/>
      <c r="O18" s="383"/>
      <c r="P18" s="383"/>
      <c r="Q18" s="383"/>
      <c r="R18" s="383"/>
      <c r="S18" s="383"/>
      <c r="T18" s="383"/>
      <c r="U18" s="383"/>
      <c r="V18" s="383"/>
      <c r="W18" s="383"/>
      <c r="X18" s="383"/>
      <c r="Y18" s="383"/>
      <c r="Z18" s="383"/>
      <c r="AA18" s="383"/>
      <c r="AB18" s="383"/>
      <c r="AC18" s="383"/>
      <c r="AD18" s="383"/>
      <c r="AE18" s="383"/>
      <c r="AF18" s="383"/>
      <c r="AG18" s="383"/>
      <c r="AH18" s="383"/>
      <c r="AI18" s="383"/>
      <c r="AJ18" s="383"/>
      <c r="AK18" s="383"/>
      <c r="AL18" s="383"/>
      <c r="AM18" s="383"/>
      <c r="AN18" s="383"/>
      <c r="AO18" s="383"/>
      <c r="AP18" s="383"/>
      <c r="AQ18" s="383"/>
      <c r="AR18" s="383"/>
      <c r="AS18" s="383"/>
      <c r="AT18" s="383"/>
      <c r="AU18" s="383"/>
      <c r="AV18" s="383"/>
      <c r="AW18" s="383"/>
      <c r="AX18" s="383"/>
      <c r="AY18" s="383"/>
      <c r="AZ18" s="383"/>
      <c r="BA18" s="383"/>
    </row>
    <row r="19" spans="2:74" s="384" customFormat="1">
      <c r="B19" s="407"/>
      <c r="C19" s="383"/>
      <c r="D19" s="383"/>
      <c r="E19" s="383"/>
      <c r="F19" s="383"/>
      <c r="G19" s="383"/>
      <c r="H19" s="383"/>
      <c r="I19" s="383"/>
      <c r="J19" s="383"/>
      <c r="K19" s="383"/>
      <c r="L19" s="383"/>
      <c r="M19" s="383"/>
      <c r="N19" s="383"/>
      <c r="O19" s="383"/>
      <c r="P19" s="383"/>
      <c r="Q19" s="383"/>
      <c r="R19" s="383"/>
      <c r="S19" s="383"/>
      <c r="T19" s="383"/>
      <c r="U19" s="383"/>
      <c r="V19" s="383"/>
      <c r="W19" s="383"/>
      <c r="X19" s="383"/>
      <c r="Y19" s="383"/>
      <c r="Z19" s="383"/>
      <c r="AA19" s="383"/>
      <c r="AB19" s="383"/>
      <c r="AC19" s="383"/>
      <c r="AD19" s="383"/>
      <c r="AE19" s="383"/>
      <c r="AF19" s="383"/>
      <c r="AG19" s="383"/>
      <c r="AH19" s="383"/>
      <c r="AI19" s="383"/>
      <c r="AJ19" s="383"/>
      <c r="AK19" s="383"/>
      <c r="AL19" s="383"/>
      <c r="AM19" s="383"/>
      <c r="AN19" s="383"/>
      <c r="AO19" s="383"/>
      <c r="AP19" s="383"/>
      <c r="AQ19" s="383"/>
      <c r="AR19" s="383"/>
      <c r="AS19" s="383"/>
      <c r="AT19" s="383"/>
      <c r="AU19" s="383"/>
      <c r="AV19" s="383"/>
      <c r="AW19" s="383"/>
      <c r="AX19" s="383"/>
      <c r="AY19" s="383"/>
      <c r="AZ19" s="383"/>
      <c r="BA19" s="383"/>
    </row>
    <row r="20" spans="2:74" s="384" customFormat="1">
      <c r="C20" s="383"/>
      <c r="D20" s="383"/>
      <c r="E20" s="383"/>
      <c r="F20" s="383"/>
      <c r="G20" s="383"/>
      <c r="H20" s="383"/>
      <c r="I20" s="383"/>
      <c r="J20" s="383"/>
      <c r="K20" s="383"/>
      <c r="L20" s="383"/>
      <c r="M20" s="383"/>
      <c r="N20" s="383"/>
      <c r="O20" s="383"/>
      <c r="P20" s="383"/>
      <c r="Q20" s="383"/>
      <c r="R20" s="383"/>
      <c r="S20" s="383"/>
      <c r="T20" s="383"/>
      <c r="U20" s="383"/>
      <c r="V20" s="383"/>
      <c r="W20" s="383"/>
      <c r="X20" s="383"/>
      <c r="Y20" s="383"/>
      <c r="Z20" s="383"/>
      <c r="AA20" s="383"/>
      <c r="AB20" s="383"/>
      <c r="AC20" s="383"/>
      <c r="AD20" s="383"/>
      <c r="AE20" s="383"/>
      <c r="AF20" s="383"/>
      <c r="AG20" s="383"/>
      <c r="AH20" s="383"/>
      <c r="AI20" s="383"/>
      <c r="AJ20" s="383"/>
      <c r="AK20" s="383"/>
      <c r="AL20" s="383"/>
      <c r="AM20" s="383"/>
      <c r="AN20" s="383"/>
      <c r="AO20" s="383"/>
      <c r="AP20" s="383"/>
      <c r="AQ20" s="383"/>
      <c r="AR20" s="383"/>
      <c r="AS20" s="383"/>
      <c r="AT20" s="383"/>
      <c r="AU20" s="383"/>
      <c r="AV20" s="383"/>
      <c r="AW20" s="383"/>
      <c r="AX20" s="383"/>
      <c r="AY20" s="383"/>
      <c r="AZ20" s="383"/>
      <c r="BA20" s="383"/>
    </row>
    <row r="21" spans="2:74" s="384" customFormat="1">
      <c r="D21" s="408" t="s">
        <v>122</v>
      </c>
      <c r="E21" s="409"/>
      <c r="F21" s="410"/>
      <c r="G21" s="409"/>
      <c r="I21" s="409"/>
      <c r="J21" s="409"/>
      <c r="K21" s="409"/>
      <c r="L21" s="409"/>
      <c r="M21" s="383"/>
      <c r="N21" s="383"/>
      <c r="O21" s="408" t="s">
        <v>123</v>
      </c>
      <c r="P21" s="409"/>
      <c r="Q21" s="383"/>
      <c r="R21" s="383"/>
      <c r="S21" s="383"/>
      <c r="T21" s="383"/>
      <c r="U21" s="383"/>
      <c r="V21" s="383"/>
      <c r="W21" s="383"/>
      <c r="X21" s="383"/>
      <c r="Y21" s="383"/>
      <c r="Z21" s="383"/>
      <c r="AA21" s="383"/>
      <c r="AB21" s="383"/>
      <c r="AC21" s="383"/>
      <c r="AD21" s="383"/>
      <c r="AE21" s="383"/>
      <c r="AF21" s="383"/>
      <c r="AG21" s="383"/>
      <c r="AH21" s="383"/>
      <c r="AI21" s="383"/>
      <c r="AJ21" s="383"/>
      <c r="AK21" s="383"/>
      <c r="AL21" s="383"/>
      <c r="AM21" s="383"/>
      <c r="AN21" s="383"/>
      <c r="AO21" s="383"/>
      <c r="AP21" s="383"/>
      <c r="AQ21" s="383"/>
      <c r="AR21" s="383"/>
      <c r="AS21" s="383"/>
      <c r="AT21" s="383"/>
      <c r="AU21" s="383"/>
      <c r="AV21" s="383"/>
      <c r="AW21" s="383"/>
      <c r="AX21" s="383"/>
      <c r="AY21" s="383"/>
      <c r="AZ21" s="383"/>
      <c r="BA21" s="383"/>
    </row>
    <row r="22" spans="2:74" s="384" customFormat="1">
      <c r="C22" s="409"/>
      <c r="D22" s="409"/>
      <c r="E22" s="409"/>
      <c r="F22" s="409"/>
      <c r="G22" s="409"/>
      <c r="H22" s="409"/>
      <c r="I22" s="409"/>
      <c r="J22" s="409"/>
      <c r="K22" s="409"/>
      <c r="L22" s="409"/>
      <c r="M22" s="411"/>
      <c r="N22" s="411"/>
      <c r="O22" s="411"/>
      <c r="P22" s="411"/>
      <c r="Q22" s="383"/>
      <c r="R22" s="383"/>
      <c r="S22" s="412"/>
      <c r="T22" s="412"/>
      <c r="U22" s="412"/>
      <c r="V22" s="412"/>
      <c r="W22" s="412"/>
      <c r="X22" s="412"/>
      <c r="Y22" s="383"/>
      <c r="Z22" s="411"/>
      <c r="AA22" s="411"/>
      <c r="AB22" s="411"/>
      <c r="AC22" s="411"/>
      <c r="AD22" s="411"/>
      <c r="AE22" s="411"/>
      <c r="AF22" s="383"/>
      <c r="AG22" s="383"/>
      <c r="AH22" s="383"/>
      <c r="AI22" s="383"/>
      <c r="AJ22" s="383"/>
      <c r="AK22" s="383"/>
      <c r="AL22" s="383"/>
      <c r="AM22" s="383"/>
      <c r="AN22" s="383"/>
      <c r="AO22" s="383"/>
      <c r="AP22" s="383"/>
      <c r="AQ22" s="383"/>
      <c r="AR22" s="383"/>
      <c r="AS22" s="383"/>
      <c r="AT22" s="383"/>
      <c r="AU22" s="383"/>
    </row>
    <row r="23" spans="2:74" s="384" customFormat="1" ht="15" customHeight="1">
      <c r="C23" s="409"/>
      <c r="D23" s="409"/>
      <c r="E23" s="409"/>
      <c r="F23" s="409"/>
      <c r="G23" s="409"/>
      <c r="H23" s="409"/>
      <c r="I23" s="409"/>
      <c r="J23" s="409"/>
      <c r="K23" s="409"/>
      <c r="L23" s="409"/>
      <c r="M23" s="411"/>
      <c r="N23" s="411"/>
      <c r="O23" s="411"/>
      <c r="P23" s="411"/>
      <c r="Q23" s="383"/>
      <c r="R23" s="383"/>
      <c r="S23" s="412"/>
      <c r="T23" s="412"/>
      <c r="U23" s="412"/>
      <c r="V23" s="412"/>
      <c r="W23" s="412"/>
      <c r="X23" s="412"/>
      <c r="Y23" s="383"/>
      <c r="Z23" s="411"/>
      <c r="AA23" s="411"/>
      <c r="AB23" s="411"/>
      <c r="AC23" s="411"/>
      <c r="AD23" s="411"/>
      <c r="AE23" s="411"/>
      <c r="AF23" s="383"/>
      <c r="AG23" s="386"/>
      <c r="AH23" s="386"/>
      <c r="AI23" s="386"/>
      <c r="AJ23" s="386"/>
      <c r="AK23" s="386"/>
      <c r="AL23" s="386"/>
      <c r="AM23" s="386"/>
      <c r="AN23" s="386"/>
      <c r="AO23" s="386"/>
      <c r="AP23" s="386"/>
      <c r="AQ23" s="386"/>
      <c r="AR23" s="386"/>
      <c r="AS23" s="386"/>
      <c r="AT23" s="386"/>
      <c r="AU23" s="386"/>
      <c r="AV23" s="386"/>
      <c r="AW23" s="386"/>
      <c r="AX23" s="386"/>
      <c r="AY23" s="386"/>
      <c r="AZ23" s="386"/>
      <c r="BA23" s="386"/>
      <c r="BB23" s="386"/>
      <c r="BC23" s="386"/>
      <c r="BD23" s="386"/>
      <c r="BE23" s="386"/>
      <c r="BF23" s="386"/>
      <c r="BG23" s="386"/>
      <c r="BH23" s="386"/>
      <c r="BI23" s="386"/>
      <c r="BJ23" s="386"/>
      <c r="BK23" s="386"/>
      <c r="BL23" s="386"/>
      <c r="BM23" s="386"/>
      <c r="BN23" s="386"/>
      <c r="BO23" s="386"/>
      <c r="BP23" s="386"/>
      <c r="BQ23" s="386"/>
      <c r="BR23" s="386"/>
      <c r="BS23" s="386"/>
      <c r="BT23" s="386"/>
      <c r="BU23" s="386"/>
      <c r="BV23" s="386"/>
    </row>
    <row r="24" spans="2:74" s="384" customFormat="1" ht="21.75" customHeight="1">
      <c r="C24" s="409"/>
      <c r="D24" s="409"/>
      <c r="E24" s="409"/>
      <c r="F24" s="409"/>
      <c r="G24" s="409"/>
      <c r="H24" s="409"/>
      <c r="I24" s="409"/>
      <c r="J24" s="409"/>
      <c r="K24" s="409"/>
      <c r="L24" s="409"/>
      <c r="M24" s="411"/>
      <c r="N24" s="411"/>
      <c r="O24" s="411"/>
      <c r="P24" s="411"/>
      <c r="Q24" s="383"/>
      <c r="R24" s="383"/>
      <c r="S24" s="412"/>
      <c r="T24" s="412"/>
      <c r="U24" s="412"/>
      <c r="V24" s="412"/>
      <c r="W24" s="412"/>
      <c r="X24" s="412"/>
      <c r="Y24" s="383"/>
      <c r="Z24" s="411"/>
      <c r="AA24" s="411"/>
      <c r="AB24" s="411"/>
      <c r="AC24" s="411"/>
      <c r="AD24" s="411"/>
      <c r="AE24" s="411"/>
      <c r="AF24" s="383"/>
      <c r="AG24" s="386"/>
      <c r="AH24" s="386"/>
      <c r="AI24" s="386"/>
      <c r="AJ24" s="386"/>
      <c r="AK24" s="386"/>
      <c r="AL24" s="386"/>
      <c r="AM24" s="386"/>
      <c r="AN24" s="386"/>
      <c r="AO24" s="386"/>
      <c r="AP24" s="386"/>
      <c r="AQ24" s="386"/>
      <c r="AR24" s="386"/>
      <c r="AS24" s="386"/>
      <c r="AT24" s="386"/>
      <c r="AU24" s="386"/>
      <c r="AV24" s="386"/>
      <c r="AW24" s="386"/>
      <c r="AX24" s="386"/>
      <c r="AY24" s="386"/>
      <c r="AZ24" s="386"/>
      <c r="BA24" s="386"/>
      <c r="BB24" s="386"/>
      <c r="BC24" s="386"/>
      <c r="BD24" s="386"/>
      <c r="BE24" s="386"/>
      <c r="BF24" s="386"/>
      <c r="BG24" s="386"/>
      <c r="BH24" s="386"/>
      <c r="BI24" s="386"/>
      <c r="BJ24" s="386"/>
      <c r="BK24" s="386"/>
      <c r="BL24" s="386"/>
      <c r="BM24" s="386"/>
      <c r="BN24" s="386"/>
      <c r="BO24" s="386"/>
      <c r="BP24" s="386"/>
      <c r="BQ24" s="386"/>
      <c r="BR24" s="386"/>
      <c r="BS24" s="386"/>
      <c r="BT24" s="386"/>
      <c r="BU24" s="386"/>
      <c r="BV24" s="386"/>
    </row>
    <row r="25" spans="2:74" s="384" customFormat="1" ht="36.75" customHeight="1">
      <c r="C25" s="409"/>
      <c r="D25" s="409"/>
      <c r="E25" s="409"/>
      <c r="F25" s="409"/>
      <c r="G25" s="409"/>
      <c r="H25" s="409"/>
      <c r="I25" s="409"/>
      <c r="J25" s="409"/>
      <c r="K25" s="409"/>
      <c r="L25" s="409"/>
      <c r="M25" s="411"/>
      <c r="N25" s="411"/>
      <c r="O25" s="411"/>
      <c r="P25" s="411"/>
      <c r="Q25" s="383"/>
      <c r="R25" s="383"/>
      <c r="S25" s="412"/>
      <c r="T25" s="412"/>
      <c r="U25" s="412"/>
      <c r="V25" s="412"/>
      <c r="W25" s="412"/>
      <c r="X25" s="412"/>
      <c r="Y25" s="383"/>
      <c r="Z25" s="411"/>
      <c r="AA25" s="411"/>
      <c r="AB25" s="411"/>
      <c r="AC25" s="411"/>
      <c r="AD25" s="411"/>
      <c r="AE25" s="411"/>
      <c r="AF25" s="383"/>
      <c r="AG25" s="386"/>
      <c r="AH25" s="386"/>
      <c r="AI25" s="386"/>
      <c r="AJ25" s="386"/>
      <c r="AK25" s="386"/>
      <c r="AL25" s="386"/>
      <c r="AM25" s="386"/>
      <c r="AN25" s="386"/>
      <c r="AO25" s="386"/>
      <c r="AP25" s="386"/>
      <c r="AQ25" s="386"/>
      <c r="AR25" s="386"/>
      <c r="AS25" s="386"/>
      <c r="AT25" s="386"/>
      <c r="AU25" s="386"/>
      <c r="AV25" s="386"/>
      <c r="AW25" s="386"/>
      <c r="AX25" s="386"/>
      <c r="AY25" s="386"/>
      <c r="AZ25" s="386"/>
      <c r="BA25" s="386"/>
      <c r="BB25" s="386"/>
      <c r="BC25" s="386"/>
      <c r="BD25" s="386"/>
      <c r="BE25" s="386"/>
      <c r="BF25" s="386"/>
      <c r="BG25" s="386"/>
      <c r="BH25" s="386"/>
      <c r="BI25" s="386"/>
      <c r="BJ25" s="386"/>
      <c r="BK25" s="386"/>
      <c r="BL25" s="386"/>
      <c r="BM25" s="386"/>
      <c r="BN25" s="386"/>
      <c r="BO25" s="386"/>
      <c r="BP25" s="386"/>
      <c r="BQ25" s="386"/>
      <c r="BR25" s="386"/>
      <c r="BS25" s="386"/>
      <c r="BT25" s="386"/>
      <c r="BU25" s="386"/>
      <c r="BV25" s="386"/>
    </row>
    <row r="26" spans="2:74" s="384" customFormat="1">
      <c r="C26" s="409"/>
      <c r="D26" s="409"/>
      <c r="E26" s="409"/>
      <c r="F26" s="409"/>
      <c r="G26" s="409"/>
      <c r="H26" s="409"/>
      <c r="I26" s="409"/>
      <c r="J26" s="409"/>
      <c r="K26" s="409"/>
      <c r="L26" s="409"/>
      <c r="M26" s="383"/>
      <c r="N26" s="383"/>
      <c r="O26" s="383"/>
      <c r="P26" s="383"/>
      <c r="Q26" s="383"/>
      <c r="R26" s="383"/>
      <c r="S26" s="383"/>
      <c r="T26" s="383"/>
      <c r="U26" s="383"/>
      <c r="V26" s="383"/>
      <c r="W26" s="383"/>
      <c r="X26" s="383"/>
      <c r="Y26" s="383"/>
      <c r="Z26" s="383"/>
      <c r="AA26" s="383"/>
      <c r="AB26" s="383"/>
      <c r="AC26" s="383"/>
      <c r="AD26" s="383"/>
      <c r="AE26" s="383"/>
      <c r="AF26" s="383"/>
      <c r="AG26" s="386"/>
      <c r="AH26" s="386"/>
      <c r="AI26" s="386"/>
      <c r="AJ26" s="386"/>
      <c r="AK26" s="386"/>
      <c r="AL26" s="386"/>
      <c r="AM26" s="386"/>
      <c r="AN26" s="386"/>
      <c r="AO26" s="386"/>
      <c r="AP26" s="386"/>
      <c r="AQ26" s="386"/>
      <c r="AR26" s="386"/>
      <c r="AS26" s="386"/>
      <c r="AT26" s="386"/>
      <c r="AU26" s="386"/>
      <c r="AV26" s="386"/>
      <c r="AW26" s="386"/>
      <c r="AX26" s="386"/>
      <c r="AY26" s="386"/>
      <c r="AZ26" s="386"/>
      <c r="BA26" s="386"/>
      <c r="BB26" s="386"/>
      <c r="BC26" s="386"/>
      <c r="BD26" s="386"/>
      <c r="BE26" s="386"/>
      <c r="BF26" s="386"/>
      <c r="BG26" s="386"/>
      <c r="BH26" s="386"/>
      <c r="BI26" s="386"/>
      <c r="BJ26" s="386"/>
      <c r="BK26" s="386"/>
      <c r="BL26" s="386"/>
      <c r="BM26" s="386"/>
      <c r="BN26" s="386"/>
      <c r="BO26" s="386"/>
      <c r="BP26" s="386"/>
      <c r="BQ26" s="386"/>
      <c r="BR26" s="386"/>
      <c r="BS26" s="386"/>
      <c r="BT26" s="386"/>
      <c r="BU26" s="386"/>
      <c r="BV26" s="386"/>
    </row>
    <row r="27" spans="2:74" s="384" customFormat="1">
      <c r="C27" s="409"/>
      <c r="D27" s="409"/>
      <c r="E27" s="409"/>
      <c r="F27" s="409"/>
      <c r="G27" s="409"/>
      <c r="H27" s="409"/>
      <c r="I27" s="409"/>
      <c r="J27" s="409"/>
      <c r="K27" s="409"/>
      <c r="L27" s="409"/>
      <c r="M27" s="383"/>
      <c r="N27" s="383"/>
      <c r="O27" s="383"/>
      <c r="P27" s="383"/>
      <c r="Q27" s="383"/>
      <c r="R27" s="383"/>
      <c r="S27" s="383"/>
      <c r="T27" s="383"/>
      <c r="U27" s="383"/>
      <c r="V27" s="383"/>
      <c r="W27" s="383"/>
      <c r="X27" s="383"/>
      <c r="Y27" s="383"/>
      <c r="Z27" s="383"/>
      <c r="AA27" s="383"/>
      <c r="AB27" s="383"/>
      <c r="AC27" s="383"/>
      <c r="AD27" s="383"/>
      <c r="AE27" s="383"/>
      <c r="AF27" s="383"/>
      <c r="AG27" s="386"/>
      <c r="AH27" s="386"/>
      <c r="AI27" s="386"/>
      <c r="AJ27" s="386"/>
      <c r="AK27" s="386"/>
      <c r="AL27" s="386"/>
      <c r="AM27" s="386"/>
      <c r="AN27" s="386"/>
      <c r="AO27" s="386"/>
      <c r="AP27" s="386"/>
      <c r="AQ27" s="386"/>
      <c r="AR27" s="386"/>
      <c r="AS27" s="386"/>
      <c r="AT27" s="386"/>
      <c r="AU27" s="386"/>
      <c r="AV27" s="386"/>
      <c r="AW27" s="386"/>
      <c r="AX27" s="386"/>
      <c r="AY27" s="386"/>
      <c r="AZ27" s="386"/>
      <c r="BA27" s="386"/>
      <c r="BB27" s="386"/>
      <c r="BC27" s="386"/>
      <c r="BD27" s="386"/>
      <c r="BE27" s="386"/>
      <c r="BF27" s="386"/>
      <c r="BG27" s="386"/>
      <c r="BH27" s="386"/>
      <c r="BI27" s="386"/>
      <c r="BJ27" s="386"/>
      <c r="BK27" s="386"/>
      <c r="BL27" s="386"/>
      <c r="BM27" s="386"/>
      <c r="BN27" s="386"/>
      <c r="BO27" s="386"/>
      <c r="BP27" s="386"/>
      <c r="BQ27" s="386"/>
      <c r="BR27" s="386"/>
      <c r="BS27" s="386"/>
      <c r="BT27" s="386"/>
      <c r="BU27" s="386"/>
      <c r="BV27" s="386"/>
    </row>
    <row r="28" spans="2:74" s="384" customFormat="1">
      <c r="C28" s="409"/>
      <c r="D28" s="409"/>
      <c r="E28" s="409"/>
      <c r="F28" s="409"/>
      <c r="G28" s="409"/>
      <c r="H28" s="409"/>
      <c r="I28" s="409"/>
      <c r="J28" s="409"/>
      <c r="K28" s="409"/>
      <c r="L28" s="409"/>
      <c r="M28" s="383"/>
      <c r="N28" s="383"/>
      <c r="O28" s="383"/>
      <c r="P28" s="383"/>
      <c r="Q28" s="383"/>
      <c r="R28" s="383"/>
      <c r="S28" s="383"/>
      <c r="T28" s="383"/>
      <c r="U28" s="383"/>
      <c r="V28" s="383"/>
      <c r="W28" s="383"/>
      <c r="X28" s="383"/>
      <c r="Y28" s="383"/>
      <c r="Z28" s="383"/>
      <c r="AA28" s="383"/>
      <c r="AB28" s="383"/>
      <c r="AC28" s="383"/>
      <c r="AD28" s="383"/>
      <c r="AE28" s="383"/>
      <c r="AF28" s="383"/>
      <c r="AG28" s="383"/>
      <c r="AH28" s="383"/>
      <c r="AI28" s="383"/>
      <c r="AJ28" s="383"/>
      <c r="AK28" s="383"/>
      <c r="AL28" s="383"/>
      <c r="AM28" s="383"/>
      <c r="AN28" s="383"/>
      <c r="AO28" s="383"/>
      <c r="AP28" s="383"/>
      <c r="AQ28" s="383"/>
      <c r="AR28" s="383"/>
      <c r="AS28" s="383"/>
      <c r="AT28" s="383"/>
      <c r="AU28" s="383"/>
    </row>
    <row r="29" spans="2:74" s="384" customFormat="1">
      <c r="C29" s="409"/>
      <c r="D29" s="409"/>
      <c r="E29" s="409"/>
      <c r="F29" s="409"/>
      <c r="G29" s="409"/>
      <c r="H29" s="409"/>
      <c r="I29" s="409"/>
      <c r="J29" s="409"/>
      <c r="K29" s="409"/>
      <c r="L29" s="409"/>
      <c r="M29" s="383"/>
      <c r="N29" s="383"/>
      <c r="O29" s="383"/>
      <c r="P29" s="383"/>
      <c r="Q29" s="383"/>
      <c r="R29" s="383"/>
      <c r="S29" s="383"/>
      <c r="T29" s="383"/>
      <c r="U29" s="383"/>
      <c r="V29" s="383"/>
      <c r="W29" s="383"/>
      <c r="X29" s="383"/>
      <c r="Y29" s="383"/>
      <c r="Z29" s="383"/>
      <c r="AA29" s="383"/>
      <c r="AB29" s="383"/>
      <c r="AC29" s="383"/>
      <c r="AD29" s="383"/>
      <c r="AE29" s="383"/>
      <c r="AF29" s="383"/>
      <c r="AG29" s="383"/>
      <c r="AH29" s="383"/>
      <c r="AI29" s="383"/>
      <c r="AJ29" s="383"/>
      <c r="AK29" s="383"/>
      <c r="AL29" s="383"/>
      <c r="AM29" s="383"/>
      <c r="AN29" s="383"/>
      <c r="AO29" s="383"/>
      <c r="AP29" s="383"/>
      <c r="AQ29" s="383"/>
      <c r="AR29" s="383"/>
      <c r="AS29" s="383"/>
      <c r="AT29" s="383"/>
      <c r="AU29" s="383"/>
    </row>
    <row r="30" spans="2:74" s="384" customFormat="1">
      <c r="C30" s="409"/>
      <c r="D30" s="409"/>
      <c r="E30" s="409"/>
      <c r="F30" s="409"/>
      <c r="G30" s="409"/>
      <c r="H30" s="409"/>
      <c r="I30" s="409"/>
      <c r="J30" s="409"/>
      <c r="K30" s="409"/>
      <c r="L30" s="409"/>
      <c r="M30" s="383"/>
      <c r="N30" s="383"/>
      <c r="O30" s="383"/>
      <c r="P30" s="383"/>
      <c r="Q30" s="383"/>
      <c r="R30" s="383"/>
      <c r="S30" s="383"/>
      <c r="T30" s="383"/>
      <c r="U30" s="383"/>
      <c r="V30" s="383"/>
      <c r="W30" s="383"/>
      <c r="X30" s="383"/>
      <c r="Y30" s="383"/>
      <c r="Z30" s="383"/>
      <c r="AA30" s="383"/>
      <c r="AB30" s="383"/>
      <c r="AC30" s="383"/>
      <c r="AD30" s="383"/>
      <c r="AE30" s="383"/>
      <c r="AF30" s="383"/>
      <c r="AG30" s="383"/>
      <c r="AH30" s="383"/>
      <c r="AI30" s="383"/>
      <c r="AJ30" s="383"/>
      <c r="AK30" s="383"/>
      <c r="AL30" s="383"/>
      <c r="AM30" s="383"/>
      <c r="AN30" s="383"/>
      <c r="AO30" s="383"/>
      <c r="AP30" s="383"/>
      <c r="AQ30" s="383"/>
      <c r="AR30" s="383"/>
      <c r="AS30" s="383"/>
      <c r="AT30" s="383"/>
      <c r="AU30" s="383"/>
    </row>
    <row r="31" spans="2:74" s="384" customFormat="1">
      <c r="C31" s="409"/>
      <c r="D31" s="409"/>
      <c r="E31" s="409"/>
      <c r="F31" s="409"/>
      <c r="G31" s="409"/>
      <c r="H31" s="409"/>
      <c r="I31" s="409"/>
      <c r="J31" s="409"/>
      <c r="K31" s="409"/>
      <c r="L31" s="409"/>
      <c r="M31" s="383"/>
      <c r="N31" s="383"/>
      <c r="O31" s="383"/>
      <c r="P31" s="383"/>
      <c r="Q31" s="383"/>
      <c r="R31" s="383"/>
      <c r="S31" s="383"/>
      <c r="T31" s="383"/>
      <c r="U31" s="383"/>
      <c r="V31" s="383"/>
      <c r="W31" s="383"/>
      <c r="X31" s="383"/>
      <c r="Y31" s="383"/>
      <c r="Z31" s="383"/>
      <c r="AA31" s="383"/>
      <c r="AB31" s="383"/>
      <c r="AC31" s="383"/>
      <c r="AD31" s="383"/>
      <c r="AE31" s="383"/>
      <c r="AF31" s="383"/>
      <c r="AG31" s="383"/>
      <c r="AH31" s="383"/>
      <c r="AI31" s="383"/>
      <c r="AJ31" s="383"/>
      <c r="AK31" s="383"/>
      <c r="AL31" s="383"/>
      <c r="AM31" s="383"/>
      <c r="AN31" s="383"/>
      <c r="AO31" s="383"/>
      <c r="AP31" s="383"/>
      <c r="AQ31" s="383"/>
      <c r="AR31" s="383"/>
      <c r="AS31" s="383"/>
      <c r="AT31" s="383"/>
      <c r="AU31" s="383"/>
    </row>
    <row r="32" spans="2:74" s="384" customFormat="1">
      <c r="C32" s="409"/>
      <c r="D32" s="409"/>
      <c r="E32" s="409"/>
      <c r="F32" s="409"/>
      <c r="G32" s="409"/>
      <c r="H32" s="409"/>
      <c r="I32" s="409"/>
      <c r="J32" s="409"/>
      <c r="K32" s="409"/>
      <c r="L32" s="409"/>
      <c r="M32" s="383"/>
      <c r="N32" s="383"/>
      <c r="O32" s="383"/>
      <c r="P32" s="383"/>
      <c r="Q32" s="383"/>
      <c r="R32" s="383"/>
      <c r="S32" s="383"/>
      <c r="T32" s="383"/>
      <c r="U32" s="383"/>
      <c r="V32" s="383"/>
      <c r="W32" s="383"/>
      <c r="X32" s="383"/>
      <c r="Y32" s="383"/>
      <c r="Z32" s="383"/>
      <c r="AA32" s="383"/>
      <c r="AB32" s="383"/>
      <c r="AC32" s="383"/>
      <c r="AD32" s="383"/>
      <c r="AE32" s="383"/>
      <c r="AF32" s="383"/>
      <c r="AG32" s="383"/>
      <c r="AH32" s="383"/>
      <c r="AI32" s="383"/>
      <c r="AJ32" s="383"/>
      <c r="AK32" s="383"/>
      <c r="AL32" s="383"/>
      <c r="AM32" s="383"/>
      <c r="AN32" s="383"/>
      <c r="AO32" s="383"/>
      <c r="AP32" s="383"/>
      <c r="AQ32" s="383"/>
      <c r="AR32" s="383"/>
      <c r="AS32" s="383"/>
      <c r="AT32" s="383"/>
      <c r="AU32" s="383"/>
    </row>
    <row r="33" spans="3:53" s="384" customFormat="1">
      <c r="C33" s="409"/>
      <c r="D33" s="409"/>
      <c r="E33" s="409"/>
      <c r="F33" s="409"/>
      <c r="G33" s="409"/>
      <c r="H33" s="409"/>
      <c r="I33" s="409"/>
      <c r="J33" s="409"/>
      <c r="K33" s="409"/>
      <c r="L33" s="409"/>
      <c r="M33" s="383"/>
      <c r="N33" s="383"/>
      <c r="O33" s="383"/>
      <c r="P33" s="383"/>
      <c r="Q33" s="383"/>
      <c r="R33" s="383"/>
      <c r="S33" s="383"/>
      <c r="T33" s="383"/>
      <c r="U33" s="383"/>
      <c r="V33" s="383"/>
      <c r="W33" s="383"/>
      <c r="X33" s="383"/>
      <c r="Y33" s="383"/>
      <c r="Z33" s="383"/>
      <c r="AA33" s="383"/>
      <c r="AB33" s="383"/>
      <c r="AC33" s="383"/>
      <c r="AD33" s="383"/>
      <c r="AE33" s="383"/>
      <c r="AF33" s="383"/>
      <c r="AG33" s="383"/>
      <c r="AH33" s="383"/>
      <c r="AI33" s="383"/>
      <c r="AJ33" s="383"/>
      <c r="AK33" s="383"/>
      <c r="AL33" s="383"/>
      <c r="AM33" s="383"/>
      <c r="AN33" s="383"/>
      <c r="AO33" s="383"/>
      <c r="AP33" s="383"/>
      <c r="AQ33" s="383"/>
      <c r="AR33" s="383"/>
      <c r="AS33" s="383"/>
      <c r="AT33" s="383"/>
      <c r="AU33" s="383"/>
    </row>
    <row r="34" spans="3:53" s="384" customFormat="1">
      <c r="C34" s="409"/>
      <c r="D34" s="409"/>
      <c r="E34" s="409"/>
      <c r="F34" s="409"/>
      <c r="G34" s="409"/>
      <c r="H34" s="409"/>
      <c r="I34" s="409"/>
      <c r="J34" s="409"/>
      <c r="K34" s="409"/>
      <c r="L34" s="409"/>
      <c r="M34" s="383"/>
      <c r="N34" s="383"/>
      <c r="O34" s="383"/>
      <c r="P34" s="383"/>
      <c r="Q34" s="383"/>
      <c r="R34" s="383"/>
      <c r="S34" s="383"/>
      <c r="T34" s="383"/>
      <c r="U34" s="383"/>
      <c r="V34" s="383"/>
      <c r="W34" s="383"/>
      <c r="X34" s="383"/>
      <c r="Y34" s="383"/>
      <c r="Z34" s="383"/>
      <c r="AA34" s="383"/>
      <c r="AB34" s="383"/>
      <c r="AC34" s="383"/>
      <c r="AD34" s="383"/>
      <c r="AE34" s="383"/>
      <c r="AF34" s="383"/>
      <c r="AG34" s="383"/>
      <c r="AH34" s="383"/>
      <c r="AI34" s="383"/>
      <c r="AJ34" s="383"/>
      <c r="AK34" s="383"/>
      <c r="AL34" s="383"/>
      <c r="AM34" s="383"/>
      <c r="AN34" s="383"/>
      <c r="AO34" s="383"/>
      <c r="AP34" s="383"/>
      <c r="AQ34" s="383"/>
      <c r="AR34" s="383"/>
      <c r="AS34" s="383"/>
      <c r="AT34" s="383"/>
      <c r="AU34" s="383"/>
    </row>
    <row r="35" spans="3:53" s="384" customFormat="1">
      <c r="C35" s="409"/>
      <c r="D35" s="409"/>
      <c r="E35" s="409"/>
      <c r="F35" s="409"/>
      <c r="G35" s="409"/>
      <c r="H35" s="409"/>
      <c r="I35" s="409"/>
      <c r="J35" s="409"/>
      <c r="K35" s="409"/>
      <c r="L35" s="409"/>
      <c r="M35" s="383"/>
      <c r="N35" s="383"/>
      <c r="O35" s="383"/>
      <c r="P35" s="383"/>
      <c r="Q35" s="383"/>
      <c r="R35" s="383"/>
      <c r="S35" s="383"/>
      <c r="T35" s="383"/>
      <c r="U35" s="383"/>
      <c r="V35" s="383"/>
      <c r="W35" s="383"/>
      <c r="X35" s="383"/>
      <c r="Y35" s="383"/>
      <c r="Z35" s="383"/>
      <c r="AA35" s="383"/>
      <c r="AB35" s="383"/>
      <c r="AC35" s="383"/>
      <c r="AD35" s="383"/>
      <c r="AE35" s="383"/>
      <c r="AF35" s="383"/>
      <c r="AG35" s="383"/>
      <c r="AH35" s="383"/>
      <c r="AI35" s="383"/>
      <c r="AJ35" s="383"/>
      <c r="AK35" s="383"/>
      <c r="AL35" s="383"/>
      <c r="AM35" s="383"/>
      <c r="AN35" s="383"/>
      <c r="AO35" s="383"/>
      <c r="AP35" s="383"/>
      <c r="AQ35" s="383"/>
      <c r="AR35" s="383"/>
      <c r="AS35" s="383"/>
      <c r="AT35" s="383"/>
      <c r="AU35" s="383"/>
    </row>
    <row r="36" spans="3:53" s="384" customFormat="1">
      <c r="C36" s="409"/>
      <c r="D36" s="409"/>
      <c r="E36" s="409"/>
      <c r="F36" s="409"/>
      <c r="G36" s="409"/>
      <c r="H36" s="409"/>
      <c r="I36" s="409"/>
      <c r="J36" s="409"/>
      <c r="K36" s="409"/>
      <c r="L36" s="409"/>
      <c r="M36" s="383"/>
      <c r="N36" s="383"/>
      <c r="O36" s="383"/>
      <c r="P36" s="383"/>
      <c r="Q36" s="383"/>
      <c r="R36" s="383"/>
      <c r="S36" s="383"/>
      <c r="T36" s="383"/>
      <c r="U36" s="383"/>
      <c r="V36" s="383"/>
      <c r="W36" s="383"/>
      <c r="X36" s="383"/>
      <c r="Y36" s="383"/>
      <c r="Z36" s="383"/>
      <c r="AA36" s="383"/>
      <c r="AB36" s="383"/>
      <c r="AC36" s="383"/>
      <c r="AD36" s="383"/>
      <c r="AE36" s="383"/>
      <c r="AF36" s="383"/>
      <c r="AG36" s="383"/>
      <c r="AH36" s="383"/>
      <c r="AI36" s="383"/>
      <c r="AJ36" s="383"/>
      <c r="AK36" s="383"/>
      <c r="AL36" s="383"/>
      <c r="AM36" s="383"/>
      <c r="AN36" s="383"/>
      <c r="AO36" s="383"/>
      <c r="AP36" s="383"/>
      <c r="AQ36" s="383"/>
      <c r="AR36" s="383"/>
      <c r="AS36" s="383"/>
      <c r="AT36" s="383"/>
      <c r="AU36" s="383"/>
    </row>
    <row r="37" spans="3:53" s="384" customFormat="1">
      <c r="C37" s="409"/>
      <c r="D37" s="409"/>
      <c r="E37" s="409"/>
      <c r="F37" s="409"/>
      <c r="G37" s="409"/>
      <c r="H37" s="409"/>
      <c r="I37" s="409"/>
      <c r="J37" s="409"/>
      <c r="K37" s="409"/>
      <c r="L37" s="409"/>
      <c r="M37" s="383"/>
      <c r="N37" s="383"/>
      <c r="O37" s="383"/>
      <c r="P37" s="383"/>
      <c r="Q37" s="383"/>
      <c r="R37" s="383"/>
      <c r="S37" s="383"/>
      <c r="T37" s="383"/>
      <c r="U37" s="383"/>
      <c r="V37" s="383"/>
      <c r="W37" s="383"/>
      <c r="X37" s="383"/>
      <c r="Y37" s="383"/>
      <c r="Z37" s="383"/>
      <c r="AA37" s="383"/>
      <c r="AB37" s="383"/>
      <c r="AC37" s="383"/>
      <c r="AD37" s="383"/>
      <c r="AE37" s="383"/>
      <c r="AF37" s="383"/>
      <c r="AG37" s="383"/>
      <c r="AH37" s="383"/>
      <c r="AI37" s="383"/>
      <c r="AJ37" s="383"/>
      <c r="AK37" s="383"/>
      <c r="AL37" s="383"/>
      <c r="AM37" s="383"/>
      <c r="AN37" s="383"/>
      <c r="AO37" s="383"/>
      <c r="AP37" s="383"/>
      <c r="AQ37" s="383"/>
      <c r="AR37" s="383"/>
      <c r="AS37" s="383"/>
      <c r="AT37" s="383"/>
      <c r="AU37" s="383"/>
      <c r="AV37" s="383"/>
      <c r="AW37" s="383"/>
      <c r="AX37" s="383"/>
      <c r="AY37" s="383"/>
      <c r="AZ37" s="383"/>
      <c r="BA37" s="383"/>
    </row>
    <row r="38" spans="3:53" s="384" customFormat="1">
      <c r="C38" s="383"/>
      <c r="D38" s="383"/>
      <c r="E38" s="383"/>
      <c r="F38" s="383"/>
      <c r="G38" s="383"/>
      <c r="H38" s="383"/>
      <c r="I38" s="383"/>
      <c r="J38" s="383"/>
      <c r="K38" s="383"/>
      <c r="L38" s="383"/>
      <c r="M38" s="383"/>
      <c r="N38" s="383"/>
      <c r="O38" s="383"/>
      <c r="P38" s="383"/>
      <c r="Q38" s="383"/>
      <c r="R38" s="383"/>
      <c r="S38" s="383"/>
      <c r="T38" s="383"/>
      <c r="U38" s="383"/>
      <c r="V38" s="383"/>
      <c r="W38" s="383"/>
      <c r="X38" s="383"/>
      <c r="Y38" s="383"/>
      <c r="Z38" s="383"/>
      <c r="AA38" s="383"/>
      <c r="AB38" s="383"/>
      <c r="AC38" s="383"/>
      <c r="AD38" s="383"/>
      <c r="AE38" s="383"/>
      <c r="AF38" s="383"/>
      <c r="AG38" s="383"/>
      <c r="AH38" s="383"/>
      <c r="AI38" s="383"/>
      <c r="AJ38" s="383"/>
      <c r="AK38" s="383"/>
      <c r="AL38" s="383"/>
      <c r="AM38" s="383"/>
      <c r="AN38" s="383"/>
      <c r="AO38" s="383"/>
      <c r="AP38" s="383"/>
      <c r="AQ38" s="383"/>
      <c r="AR38" s="383"/>
      <c r="AS38" s="383"/>
      <c r="AT38" s="383"/>
      <c r="AU38" s="383"/>
      <c r="AV38" s="383"/>
      <c r="AW38" s="383"/>
      <c r="AX38" s="383"/>
      <c r="AY38" s="383"/>
      <c r="AZ38" s="383"/>
      <c r="BA38" s="383"/>
    </row>
  </sheetData>
  <pageMargins left="0.7" right="0.7" top="0.75" bottom="0.75"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N5"/>
  <sheetViews>
    <sheetView workbookViewId="0">
      <selection activeCell="A18" sqref="A18"/>
    </sheetView>
  </sheetViews>
  <sheetFormatPr baseColWidth="10" defaultRowHeight="12.75"/>
  <cols>
    <col min="1" max="1" width="20.7109375" customWidth="1"/>
    <col min="14" max="14" width="12.28515625" customWidth="1"/>
  </cols>
  <sheetData>
    <row r="1" spans="1:14" ht="15.75">
      <c r="A1" s="1" t="s">
        <v>0</v>
      </c>
    </row>
    <row r="2" spans="1:14" ht="16.5" thickBot="1">
      <c r="A2" s="1"/>
    </row>
    <row r="3" spans="1:14" ht="15.75" thickBot="1">
      <c r="B3" s="2"/>
      <c r="C3" s="3" t="s">
        <v>1</v>
      </c>
      <c r="D3" s="4" t="s">
        <v>2</v>
      </c>
      <c r="E3" s="4" t="s">
        <v>3</v>
      </c>
      <c r="F3" s="4" t="s">
        <v>4</v>
      </c>
      <c r="G3" s="4" t="s">
        <v>5</v>
      </c>
      <c r="H3" s="4" t="s">
        <v>6</v>
      </c>
      <c r="I3" s="4" t="s">
        <v>7</v>
      </c>
      <c r="J3" s="4" t="s">
        <v>8</v>
      </c>
      <c r="K3" s="4" t="s">
        <v>9</v>
      </c>
      <c r="L3" s="4" t="s">
        <v>10</v>
      </c>
      <c r="M3" s="4" t="s">
        <v>11</v>
      </c>
      <c r="N3" s="5" t="s">
        <v>12</v>
      </c>
    </row>
    <row r="4" spans="1:14" ht="15">
      <c r="B4" s="6" t="s">
        <v>13</v>
      </c>
      <c r="C4" s="7">
        <v>8.0892042574759251E-2</v>
      </c>
      <c r="D4" s="8">
        <v>0.48227777777777781</v>
      </c>
      <c r="E4" s="8">
        <v>0.70843498572540875</v>
      </c>
      <c r="F4" s="8">
        <v>0.73430422288247044</v>
      </c>
      <c r="G4" s="8">
        <v>0.75909239460292266</v>
      </c>
      <c r="H4" s="8">
        <v>0.79057090943865349</v>
      </c>
      <c r="I4" s="8">
        <v>0.80128513354023689</v>
      </c>
      <c r="J4" s="8">
        <v>0.7642605633802817</v>
      </c>
      <c r="K4" s="8">
        <v>0.68870960431491635</v>
      </c>
      <c r="L4" s="8">
        <v>0.31134527240939369</v>
      </c>
      <c r="M4" s="8">
        <v>5.3892506560404313E-2</v>
      </c>
      <c r="N4" s="9">
        <v>1.0644934097997787E-2</v>
      </c>
    </row>
    <row r="5" spans="1:14" ht="15.75" thickBot="1">
      <c r="B5" s="10" t="s">
        <v>14</v>
      </c>
      <c r="C5" s="11">
        <v>0.13171832091016086</v>
      </c>
      <c r="D5" s="12">
        <v>0.54149124750720146</v>
      </c>
      <c r="E5" s="12">
        <v>0.79110262008733623</v>
      </c>
      <c r="F5" s="12">
        <v>0.85442744552619387</v>
      </c>
      <c r="G5" s="12">
        <v>0.87156824017380996</v>
      </c>
      <c r="H5" s="12">
        <v>0.86831214898019515</v>
      </c>
      <c r="I5" s="12">
        <v>0.86939272350209651</v>
      </c>
      <c r="J5" s="12">
        <v>0.85009400651167066</v>
      </c>
      <c r="K5" s="12">
        <v>0.75472518973268243</v>
      </c>
      <c r="L5" s="12">
        <v>0.30896940586822591</v>
      </c>
      <c r="M5" s="12">
        <v>7.8101071975497705E-2</v>
      </c>
      <c r="N5" s="13">
        <v>1.4402003757044457E-2</v>
      </c>
    </row>
  </sheetData>
  <pageMargins left="0.7" right="0.7" top="0.75" bottom="0.75" header="0.3" footer="0.3"/>
  <pageSetup paperSize="9"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AT7"/>
  <sheetViews>
    <sheetView workbookViewId="0">
      <selection activeCell="J32" sqref="J32"/>
    </sheetView>
  </sheetViews>
  <sheetFormatPr baseColWidth="10" defaultColWidth="11.42578125" defaultRowHeight="15"/>
  <cols>
    <col min="1" max="1" width="11.42578125" style="15"/>
    <col min="2" max="45" width="12.140625" style="15" bestFit="1" customWidth="1"/>
    <col min="46" max="16384" width="11.42578125" style="15"/>
  </cols>
  <sheetData>
    <row r="1" spans="1:46">
      <c r="A1" s="14" t="s">
        <v>15</v>
      </c>
    </row>
    <row r="2" spans="1:46" ht="15.75" thickBot="1"/>
    <row r="3" spans="1:46" ht="15.75" thickBot="1">
      <c r="B3" s="16"/>
      <c r="C3" s="379">
        <v>1975</v>
      </c>
      <c r="D3" s="379">
        <f>C3+1</f>
        <v>1976</v>
      </c>
      <c r="E3" s="379">
        <f t="shared" ref="E3:AT3" si="0">D3+1</f>
        <v>1977</v>
      </c>
      <c r="F3" s="379">
        <f t="shared" si="0"/>
        <v>1978</v>
      </c>
      <c r="G3" s="379">
        <f t="shared" si="0"/>
        <v>1979</v>
      </c>
      <c r="H3" s="379">
        <f t="shared" si="0"/>
        <v>1980</v>
      </c>
      <c r="I3" s="379">
        <f t="shared" si="0"/>
        <v>1981</v>
      </c>
      <c r="J3" s="379">
        <f t="shared" si="0"/>
        <v>1982</v>
      </c>
      <c r="K3" s="379">
        <f t="shared" si="0"/>
        <v>1983</v>
      </c>
      <c r="L3" s="379">
        <f t="shared" si="0"/>
        <v>1984</v>
      </c>
      <c r="M3" s="379">
        <f t="shared" si="0"/>
        <v>1985</v>
      </c>
      <c r="N3" s="379">
        <f t="shared" si="0"/>
        <v>1986</v>
      </c>
      <c r="O3" s="379">
        <f t="shared" si="0"/>
        <v>1987</v>
      </c>
      <c r="P3" s="379">
        <f t="shared" si="0"/>
        <v>1988</v>
      </c>
      <c r="Q3" s="379">
        <f t="shared" si="0"/>
        <v>1989</v>
      </c>
      <c r="R3" s="379">
        <f t="shared" si="0"/>
        <v>1990</v>
      </c>
      <c r="S3" s="379">
        <f t="shared" si="0"/>
        <v>1991</v>
      </c>
      <c r="T3" s="379">
        <f t="shared" si="0"/>
        <v>1992</v>
      </c>
      <c r="U3" s="379">
        <f t="shared" si="0"/>
        <v>1993</v>
      </c>
      <c r="V3" s="379">
        <f t="shared" si="0"/>
        <v>1994</v>
      </c>
      <c r="W3" s="379">
        <f t="shared" si="0"/>
        <v>1995</v>
      </c>
      <c r="X3" s="379">
        <f t="shared" si="0"/>
        <v>1996</v>
      </c>
      <c r="Y3" s="379">
        <f t="shared" si="0"/>
        <v>1997</v>
      </c>
      <c r="Z3" s="379">
        <f t="shared" si="0"/>
        <v>1998</v>
      </c>
      <c r="AA3" s="379">
        <f t="shared" si="0"/>
        <v>1999</v>
      </c>
      <c r="AB3" s="379">
        <f t="shared" si="0"/>
        <v>2000</v>
      </c>
      <c r="AC3" s="379">
        <f t="shared" si="0"/>
        <v>2001</v>
      </c>
      <c r="AD3" s="379">
        <f t="shared" si="0"/>
        <v>2002</v>
      </c>
      <c r="AE3" s="379">
        <f t="shared" si="0"/>
        <v>2003</v>
      </c>
      <c r="AF3" s="379">
        <f t="shared" si="0"/>
        <v>2004</v>
      </c>
      <c r="AG3" s="379">
        <f t="shared" si="0"/>
        <v>2005</v>
      </c>
      <c r="AH3" s="379">
        <f t="shared" si="0"/>
        <v>2006</v>
      </c>
      <c r="AI3" s="379">
        <f t="shared" si="0"/>
        <v>2007</v>
      </c>
      <c r="AJ3" s="379">
        <f t="shared" si="0"/>
        <v>2008</v>
      </c>
      <c r="AK3" s="379">
        <f t="shared" si="0"/>
        <v>2009</v>
      </c>
      <c r="AL3" s="379">
        <f t="shared" si="0"/>
        <v>2010</v>
      </c>
      <c r="AM3" s="379">
        <f t="shared" si="0"/>
        <v>2011</v>
      </c>
      <c r="AN3" s="379">
        <f t="shared" si="0"/>
        <v>2012</v>
      </c>
      <c r="AO3" s="379">
        <f t="shared" si="0"/>
        <v>2013</v>
      </c>
      <c r="AP3" s="379">
        <f t="shared" si="0"/>
        <v>2014</v>
      </c>
      <c r="AQ3" s="379">
        <f t="shared" si="0"/>
        <v>2015</v>
      </c>
      <c r="AR3" s="379">
        <f t="shared" si="0"/>
        <v>2016</v>
      </c>
      <c r="AS3" s="379">
        <f t="shared" si="0"/>
        <v>2017</v>
      </c>
      <c r="AT3" s="380">
        <f t="shared" si="0"/>
        <v>2018</v>
      </c>
    </row>
    <row r="4" spans="1:46">
      <c r="B4" s="18" t="s">
        <v>16</v>
      </c>
      <c r="C4" s="19">
        <v>2269.634041890049</v>
      </c>
      <c r="D4" s="20">
        <v>2256.2682051350798</v>
      </c>
      <c r="E4" s="20">
        <v>2136.6659200126528</v>
      </c>
      <c r="F4" s="20">
        <v>2019.9746120888422</v>
      </c>
      <c r="G4" s="20">
        <v>1969.8780593644371</v>
      </c>
      <c r="H4" s="20">
        <v>2016.0354785537968</v>
      </c>
      <c r="I4" s="20">
        <v>1919.6806709088612</v>
      </c>
      <c r="J4" s="20">
        <v>1845.0951400527351</v>
      </c>
      <c r="K4" s="20">
        <v>1807.9679024991883</v>
      </c>
      <c r="L4" s="20">
        <v>1592.0896127706428</v>
      </c>
      <c r="M4" s="20">
        <v>1549.186398471302</v>
      </c>
      <c r="N4" s="20">
        <v>1493.1860795392849</v>
      </c>
      <c r="O4" s="20">
        <v>1577.5838303965713</v>
      </c>
      <c r="P4" s="20">
        <v>1552.9611374739261</v>
      </c>
      <c r="Q4" s="20">
        <v>1588.4544939518016</v>
      </c>
      <c r="R4" s="20">
        <v>1334.5215937210653</v>
      </c>
      <c r="S4" s="20">
        <v>1285.7900862415527</v>
      </c>
      <c r="T4" s="20">
        <v>1279.6866166930088</v>
      </c>
      <c r="U4" s="20">
        <v>1167.8193082545904</v>
      </c>
      <c r="V4" s="20">
        <v>1161.4638208862723</v>
      </c>
      <c r="W4" s="20">
        <v>1207.3292047656998</v>
      </c>
      <c r="X4" s="20">
        <v>1156.2372898896556</v>
      </c>
      <c r="Y4" s="20">
        <v>1104.98288968884</v>
      </c>
      <c r="Z4" s="20">
        <v>1019.3847202228078</v>
      </c>
      <c r="AA4" s="20">
        <v>980.75901875901934</v>
      </c>
      <c r="AB4" s="20">
        <v>976.93382657061181</v>
      </c>
      <c r="AC4" s="20">
        <v>1047.4900335746745</v>
      </c>
      <c r="AD4" s="20">
        <v>815.48528226622705</v>
      </c>
      <c r="AE4" s="20">
        <v>770.69807764873633</v>
      </c>
      <c r="AF4" s="20">
        <v>885.81646640692361</v>
      </c>
      <c r="AG4" s="20">
        <v>795.22022662532095</v>
      </c>
      <c r="AH4" s="20">
        <v>805.9264283132926</v>
      </c>
      <c r="AI4" s="20">
        <v>737.14784380311039</v>
      </c>
      <c r="AJ4" s="20">
        <v>811.67035971693338</v>
      </c>
      <c r="AK4" s="20">
        <v>624.92233682721758</v>
      </c>
      <c r="AL4" s="20">
        <v>633.4337559751375</v>
      </c>
      <c r="AM4" s="20">
        <v>738.42897600796459</v>
      </c>
      <c r="AN4" s="20">
        <v>644.46499112934316</v>
      </c>
      <c r="AO4" s="20">
        <v>589.8709192755191</v>
      </c>
      <c r="AP4" s="20">
        <v>572.66597936175071</v>
      </c>
      <c r="AQ4" s="20">
        <v>613.03628824221266</v>
      </c>
      <c r="AR4" s="20">
        <v>582.14682683852743</v>
      </c>
      <c r="AS4" s="20">
        <v>568.72839430052193</v>
      </c>
      <c r="AT4" s="21">
        <v>550.53815833247427</v>
      </c>
    </row>
    <row r="5" spans="1:46">
      <c r="B5" s="18" t="s">
        <v>17</v>
      </c>
      <c r="C5" s="22">
        <v>3901.385544346821</v>
      </c>
      <c r="D5" s="23">
        <v>3736.7244593797232</v>
      </c>
      <c r="E5" s="23">
        <v>3558.1190090474729</v>
      </c>
      <c r="F5" s="23">
        <v>3428.1712243284396</v>
      </c>
      <c r="G5" s="23">
        <v>3217.7630551658849</v>
      </c>
      <c r="H5" s="23">
        <v>3167.8206151147328</v>
      </c>
      <c r="I5" s="23">
        <v>2982.7739176910741</v>
      </c>
      <c r="J5" s="23">
        <v>2902.0510982491901</v>
      </c>
      <c r="K5" s="23">
        <v>2776.6938599010982</v>
      </c>
      <c r="L5" s="23">
        <v>2657.4231729676371</v>
      </c>
      <c r="M5" s="23">
        <v>2591.8101352160079</v>
      </c>
      <c r="N5" s="23">
        <v>2452.535532021433</v>
      </c>
      <c r="O5" s="23">
        <v>2510.9257670979018</v>
      </c>
      <c r="P5" s="23">
        <v>2446.7915479886983</v>
      </c>
      <c r="Q5" s="23">
        <v>2381.1351905853317</v>
      </c>
      <c r="R5" s="23">
        <v>2311.6778078412649</v>
      </c>
      <c r="S5" s="23">
        <v>2231.8747748496676</v>
      </c>
      <c r="T5" s="23">
        <v>2086.366267596371</v>
      </c>
      <c r="U5" s="23">
        <v>1909.9405125697742</v>
      </c>
      <c r="V5" s="23">
        <v>1943.1723373940499</v>
      </c>
      <c r="W5" s="23">
        <v>1884.1642016858627</v>
      </c>
      <c r="X5" s="23">
        <v>1829.6583524926846</v>
      </c>
      <c r="Y5" s="23">
        <v>1853.3417305585972</v>
      </c>
      <c r="Z5" s="23">
        <v>1860.1027985040432</v>
      </c>
      <c r="AA5" s="23">
        <v>1761.7840514337331</v>
      </c>
      <c r="AB5" s="23">
        <v>1757.1305494978858</v>
      </c>
      <c r="AC5" s="23">
        <v>1679.1807116401444</v>
      </c>
      <c r="AD5" s="23">
        <v>1666.6921197647666</v>
      </c>
      <c r="AE5" s="23">
        <v>1683.3584489615673</v>
      </c>
      <c r="AF5" s="23">
        <v>1611.6207266595125</v>
      </c>
      <c r="AG5" s="23">
        <v>1612.9435968152734</v>
      </c>
      <c r="AH5" s="23">
        <v>1666.2061040450383</v>
      </c>
      <c r="AI5" s="23">
        <v>1530.3209282870923</v>
      </c>
      <c r="AJ5" s="23">
        <v>1375.0691390601787</v>
      </c>
      <c r="AK5" s="23">
        <v>1329.7010581007555</v>
      </c>
      <c r="AL5" s="23">
        <v>1262.1222124046255</v>
      </c>
      <c r="AM5" s="23">
        <v>1331.0593171248911</v>
      </c>
      <c r="AN5" s="23">
        <v>1120.1701991239247</v>
      </c>
      <c r="AO5" s="23">
        <v>1005.2127650710347</v>
      </c>
      <c r="AP5" s="23">
        <v>1113.7718360441581</v>
      </c>
      <c r="AQ5" s="23">
        <v>1043.9196823437796</v>
      </c>
      <c r="AR5" s="23">
        <v>1206.7784572135679</v>
      </c>
      <c r="AS5" s="23">
        <v>1227.2360368389882</v>
      </c>
      <c r="AT5" s="24">
        <v>1161.9669652804732</v>
      </c>
    </row>
    <row r="6" spans="1:46">
      <c r="B6" s="18" t="s">
        <v>18</v>
      </c>
      <c r="C6" s="22">
        <v>4090.7326763901237</v>
      </c>
      <c r="D6" s="23">
        <v>3991.3154786069063</v>
      </c>
      <c r="E6" s="23">
        <v>3861.0551873048726</v>
      </c>
      <c r="F6" s="23">
        <v>3829.6512652453762</v>
      </c>
      <c r="G6" s="23">
        <v>3658.370538802702</v>
      </c>
      <c r="H6" s="23">
        <v>3643.6695620270475</v>
      </c>
      <c r="I6" s="23">
        <v>3535.5678780129756</v>
      </c>
      <c r="J6" s="23">
        <v>3253.1045053803355</v>
      </c>
      <c r="K6" s="23">
        <v>3222.7777729870168</v>
      </c>
      <c r="L6" s="23">
        <v>3020.8730789412803</v>
      </c>
      <c r="M6" s="23">
        <v>2878.6160761265414</v>
      </c>
      <c r="N6" s="23">
        <v>2790.9942201216736</v>
      </c>
      <c r="O6" s="23">
        <v>2701.0072220991306</v>
      </c>
      <c r="P6" s="23">
        <v>2685.8166699638423</v>
      </c>
      <c r="Q6" s="23">
        <v>2578.2073331150068</v>
      </c>
      <c r="R6" s="23">
        <v>2525.177656542327</v>
      </c>
      <c r="S6" s="23">
        <v>2337.6852034285121</v>
      </c>
      <c r="T6" s="23">
        <v>2173.041973352018</v>
      </c>
      <c r="U6" s="23">
        <v>1961.4981638327749</v>
      </c>
      <c r="V6" s="23">
        <v>1828.7888153225608</v>
      </c>
      <c r="W6" s="23">
        <v>1780.6538770000102</v>
      </c>
      <c r="X6" s="23">
        <v>1692.0081144266546</v>
      </c>
      <c r="Y6" s="23">
        <v>1705.865559095156</v>
      </c>
      <c r="Z6" s="23">
        <v>1589.4656475446411</v>
      </c>
      <c r="AA6" s="23">
        <v>1563.1138196636173</v>
      </c>
      <c r="AB6" s="23">
        <v>1654.7250786689206</v>
      </c>
      <c r="AC6" s="23">
        <v>1586.2122766394975</v>
      </c>
      <c r="AD6" s="23">
        <v>1479.9792429410018</v>
      </c>
      <c r="AE6" s="23">
        <v>1364.5917141410634</v>
      </c>
      <c r="AF6" s="23">
        <v>1301.8833048132037</v>
      </c>
      <c r="AG6" s="23">
        <v>1275.4531179366552</v>
      </c>
      <c r="AH6" s="23">
        <v>1164.8003328729956</v>
      </c>
      <c r="AI6" s="23">
        <v>1076.0452822816687</v>
      </c>
      <c r="AJ6" s="23">
        <v>1083.198857564021</v>
      </c>
      <c r="AK6" s="23">
        <v>1006.8526057013869</v>
      </c>
      <c r="AL6" s="23">
        <v>992.19928301238406</v>
      </c>
      <c r="AM6" s="23">
        <v>928.28342403524289</v>
      </c>
      <c r="AN6" s="23">
        <v>923.25907114124129</v>
      </c>
      <c r="AO6" s="23">
        <v>825.1917305079005</v>
      </c>
      <c r="AP6" s="23">
        <v>752.71657241708431</v>
      </c>
      <c r="AQ6" s="23">
        <v>673.72003369510048</v>
      </c>
      <c r="AR6" s="23">
        <v>695.21332807724866</v>
      </c>
      <c r="AS6" s="23">
        <v>846.57054634128167</v>
      </c>
      <c r="AT6" s="24">
        <v>772.48259766909075</v>
      </c>
    </row>
    <row r="7" spans="1:46" ht="15.75" thickBot="1">
      <c r="B7" s="25" t="s">
        <v>19</v>
      </c>
      <c r="C7" s="26">
        <v>2914.6116681154281</v>
      </c>
      <c r="D7" s="27">
        <v>2878.1927892717931</v>
      </c>
      <c r="E7" s="27">
        <v>2947.4070203597748</v>
      </c>
      <c r="F7" s="27">
        <v>2879.9455862788604</v>
      </c>
      <c r="G7" s="27">
        <v>2973.8682600331836</v>
      </c>
      <c r="H7" s="27">
        <v>2786.4322566474266</v>
      </c>
      <c r="I7" s="27">
        <v>2657.8491737014751</v>
      </c>
      <c r="J7" s="27">
        <v>2413.4300601916443</v>
      </c>
      <c r="K7" s="27">
        <v>2123.7384497715789</v>
      </c>
      <c r="L7" s="27">
        <v>1880.9573997546331</v>
      </c>
      <c r="M7" s="27">
        <v>1903.1732094451152</v>
      </c>
      <c r="N7" s="27">
        <v>1925.6308113863142</v>
      </c>
      <c r="O7" s="27">
        <v>1752.8518770871713</v>
      </c>
      <c r="P7" s="27">
        <v>1755.4419507360681</v>
      </c>
      <c r="Q7" s="27">
        <v>1823.5777604049347</v>
      </c>
      <c r="R7" s="27">
        <v>1763.0474972375207</v>
      </c>
      <c r="S7" s="27">
        <v>1768.7248918388536</v>
      </c>
      <c r="T7" s="27">
        <v>1844.6316729852338</v>
      </c>
      <c r="U7" s="27">
        <v>1789.4689131311814</v>
      </c>
      <c r="V7" s="27">
        <v>1666.8483823513618</v>
      </c>
      <c r="W7" s="27">
        <v>1421.5085709124451</v>
      </c>
      <c r="X7" s="27">
        <v>1585.9373646990903</v>
      </c>
      <c r="Y7" s="27">
        <v>1476.1168136132242</v>
      </c>
      <c r="Z7" s="27">
        <v>1642.2270568076378</v>
      </c>
      <c r="AA7" s="27">
        <v>1312.5253828701077</v>
      </c>
      <c r="AB7" s="27">
        <v>1200.4952219154802</v>
      </c>
      <c r="AC7" s="27">
        <v>1335.2420325876822</v>
      </c>
      <c r="AD7" s="27">
        <v>1357.4934585469002</v>
      </c>
      <c r="AE7" s="27">
        <v>934.30587810695442</v>
      </c>
      <c r="AF7" s="27">
        <v>908.84619946859004</v>
      </c>
      <c r="AG7" s="27">
        <v>704.44977672727873</v>
      </c>
      <c r="AH7" s="27">
        <v>566.74631430005957</v>
      </c>
      <c r="AI7" s="27">
        <v>511.03917376320851</v>
      </c>
      <c r="AJ7" s="27">
        <v>377.85335743119361</v>
      </c>
      <c r="AK7" s="27">
        <v>405.62781031997235</v>
      </c>
      <c r="AL7" s="27">
        <v>555.93036413753089</v>
      </c>
      <c r="AM7" s="27">
        <v>546.4637575076672</v>
      </c>
      <c r="AN7" s="27">
        <v>614.29970724312068</v>
      </c>
      <c r="AO7" s="27">
        <v>589.59882244908931</v>
      </c>
      <c r="AP7" s="27">
        <v>450.86699096035545</v>
      </c>
      <c r="AQ7" s="27">
        <v>466.38153391825415</v>
      </c>
      <c r="AR7" s="27">
        <v>463.79214420830124</v>
      </c>
      <c r="AS7" s="27">
        <v>423.59859904973263</v>
      </c>
      <c r="AT7" s="28">
        <v>361.91592396876746</v>
      </c>
    </row>
  </sheetData>
  <pageMargins left="0.7" right="0.7" top="0.75" bottom="0.75" header="0.3" footer="0.3"/>
  <pageSetup paperSize="9"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AT48"/>
  <sheetViews>
    <sheetView workbookViewId="0">
      <selection activeCell="J32" sqref="J32"/>
    </sheetView>
  </sheetViews>
  <sheetFormatPr baseColWidth="10" defaultColWidth="11.42578125" defaultRowHeight="13.35" customHeight="1"/>
  <cols>
    <col min="1" max="1" width="11.42578125" style="29" customWidth="1"/>
    <col min="2" max="2" width="37.85546875" style="29" customWidth="1"/>
    <col min="3" max="3" width="8.5703125" style="29" customWidth="1"/>
    <col min="4" max="4" width="9.42578125" style="29" bestFit="1" customWidth="1"/>
    <col min="5" max="5" width="10.5703125" style="30" customWidth="1"/>
    <col min="6" max="16384" width="11.42578125" style="29"/>
  </cols>
  <sheetData>
    <row r="1" spans="1:46" ht="13.35" customHeight="1">
      <c r="A1" s="14" t="s">
        <v>20</v>
      </c>
    </row>
    <row r="2" spans="1:46" ht="13.35" customHeight="1" thickBot="1"/>
    <row r="3" spans="1:46" s="31" customFormat="1" ht="13.35" customHeight="1" thickBot="1">
      <c r="B3" s="32"/>
      <c r="C3" s="33">
        <v>1975</v>
      </c>
      <c r="D3" s="34">
        <v>1976</v>
      </c>
      <c r="E3" s="34">
        <v>1977</v>
      </c>
      <c r="F3" s="34">
        <v>1978</v>
      </c>
      <c r="G3" s="34">
        <v>1979</v>
      </c>
      <c r="H3" s="34">
        <v>1980</v>
      </c>
      <c r="I3" s="34">
        <v>1981</v>
      </c>
      <c r="J3" s="34">
        <v>1982</v>
      </c>
      <c r="K3" s="34">
        <v>1983</v>
      </c>
      <c r="L3" s="34">
        <v>1984</v>
      </c>
      <c r="M3" s="34">
        <v>1985</v>
      </c>
      <c r="N3" s="34">
        <v>1986</v>
      </c>
      <c r="O3" s="34">
        <v>1987</v>
      </c>
      <c r="P3" s="34">
        <v>1988</v>
      </c>
      <c r="Q3" s="34">
        <v>1989</v>
      </c>
      <c r="R3" s="34">
        <v>1990</v>
      </c>
      <c r="S3" s="34">
        <v>1991</v>
      </c>
      <c r="T3" s="34">
        <v>1992</v>
      </c>
      <c r="U3" s="34">
        <v>1993</v>
      </c>
      <c r="V3" s="34">
        <v>1994</v>
      </c>
      <c r="W3" s="34">
        <v>1995</v>
      </c>
      <c r="X3" s="34">
        <v>1996</v>
      </c>
      <c r="Y3" s="34">
        <v>1997</v>
      </c>
      <c r="Z3" s="34">
        <v>1998</v>
      </c>
      <c r="AA3" s="34">
        <v>1999</v>
      </c>
      <c r="AB3" s="34">
        <v>2000</v>
      </c>
      <c r="AC3" s="34">
        <v>2001</v>
      </c>
      <c r="AD3" s="34">
        <v>2002</v>
      </c>
      <c r="AE3" s="34">
        <v>2003</v>
      </c>
      <c r="AF3" s="34">
        <v>2004</v>
      </c>
      <c r="AG3" s="34">
        <v>2005</v>
      </c>
      <c r="AH3" s="34">
        <v>2006</v>
      </c>
      <c r="AI3" s="34">
        <v>2007</v>
      </c>
      <c r="AJ3" s="34">
        <v>2008</v>
      </c>
      <c r="AK3" s="34">
        <v>2009</v>
      </c>
      <c r="AL3" s="34">
        <v>2010</v>
      </c>
      <c r="AM3" s="34">
        <v>2011</v>
      </c>
      <c r="AN3" s="34">
        <v>2012</v>
      </c>
      <c r="AO3" s="34">
        <v>2013</v>
      </c>
      <c r="AP3" s="34">
        <v>2014</v>
      </c>
      <c r="AQ3" s="34">
        <v>2015</v>
      </c>
      <c r="AR3" s="34">
        <v>2016</v>
      </c>
      <c r="AS3" s="34">
        <v>2017</v>
      </c>
      <c r="AT3" s="35">
        <v>2018</v>
      </c>
    </row>
    <row r="4" spans="1:46" s="31" customFormat="1" ht="13.35" customHeight="1">
      <c r="B4" s="36" t="s">
        <v>13</v>
      </c>
      <c r="C4" s="37">
        <v>4.4869604828607204E-2</v>
      </c>
      <c r="D4" s="38">
        <v>5.1894654961662401E-2</v>
      </c>
      <c r="E4" s="38">
        <v>5.7384148982243401E-2</v>
      </c>
      <c r="F4" s="38">
        <v>5.8449946178686804E-2</v>
      </c>
      <c r="G4" s="38">
        <v>6.5544637256951699E-2</v>
      </c>
      <c r="H4" s="38">
        <v>7.2999999999999995E-2</v>
      </c>
      <c r="I4" s="38">
        <v>8.199999999999999E-2</v>
      </c>
      <c r="J4" s="38">
        <v>8.5999999999999993E-2</v>
      </c>
      <c r="K4" s="38">
        <v>8.8000000000000009E-2</v>
      </c>
      <c r="L4" s="38">
        <v>9.9000000000000005E-2</v>
      </c>
      <c r="M4" s="38">
        <v>0.10199999999999999</v>
      </c>
      <c r="N4" s="38">
        <v>0.10199999999999999</v>
      </c>
      <c r="O4" s="38">
        <v>0.107</v>
      </c>
      <c r="P4" s="38">
        <v>0.105</v>
      </c>
      <c r="Q4" s="38">
        <v>0.10099999999999999</v>
      </c>
      <c r="R4" s="38">
        <v>9.6999999999999989E-2</v>
      </c>
      <c r="S4" s="38">
        <v>9.8000000000000004E-2</v>
      </c>
      <c r="T4" s="38">
        <v>0.106</v>
      </c>
      <c r="U4" s="38">
        <v>0.111</v>
      </c>
      <c r="V4" s="38">
        <v>0.11699999999999999</v>
      </c>
      <c r="W4" s="38">
        <v>0.11199999999999999</v>
      </c>
      <c r="X4" s="38">
        <v>0.11599999999999999</v>
      </c>
      <c r="Y4" s="38">
        <v>0.11599999999999999</v>
      </c>
      <c r="Z4" s="38">
        <v>0.11199999999999999</v>
      </c>
      <c r="AA4" s="38">
        <v>0.10800000000000001</v>
      </c>
      <c r="AB4" s="38">
        <v>9.5000000000000001E-2</v>
      </c>
      <c r="AC4" s="38">
        <v>8.6999999999999994E-2</v>
      </c>
      <c r="AD4" s="38">
        <v>8.4000000000000005E-2</v>
      </c>
      <c r="AE4" s="38">
        <v>0.09</v>
      </c>
      <c r="AF4" s="38">
        <v>9.3000000000000013E-2</v>
      </c>
      <c r="AG4" s="38">
        <v>9.3000000000000013E-2</v>
      </c>
      <c r="AH4" s="38">
        <v>9.0999999999999998E-2</v>
      </c>
      <c r="AI4" s="38">
        <v>8.1000000000000003E-2</v>
      </c>
      <c r="AJ4" s="38">
        <v>7.400000000000001E-2</v>
      </c>
      <c r="AK4" s="38">
        <v>8.8000000000000009E-2</v>
      </c>
      <c r="AL4" s="38">
        <v>9.0999999999999998E-2</v>
      </c>
      <c r="AM4" s="38">
        <v>9.0999999999999998E-2</v>
      </c>
      <c r="AN4" s="38">
        <v>9.4E-2</v>
      </c>
      <c r="AO4" s="38">
        <v>9.8000000000000004E-2</v>
      </c>
      <c r="AP4" s="38">
        <v>0.1</v>
      </c>
      <c r="AQ4" s="38">
        <v>9.9000000000000005E-2</v>
      </c>
      <c r="AR4" s="38">
        <v>9.9000000000000005E-2</v>
      </c>
      <c r="AS4" s="38">
        <v>9.3000000000000013E-2</v>
      </c>
      <c r="AT4" s="39">
        <v>9.0999999999999998E-2</v>
      </c>
    </row>
    <row r="5" spans="1:46" s="40" customFormat="1" ht="13.35" customHeight="1" thickBot="1">
      <c r="B5" s="41" t="s">
        <v>14</v>
      </c>
      <c r="C5" s="42">
        <v>2.5054151624548701E-2</v>
      </c>
      <c r="D5" s="43">
        <v>2.6207790337677301E-2</v>
      </c>
      <c r="E5" s="43">
        <v>2.9928945668556702E-2</v>
      </c>
      <c r="F5" s="43">
        <v>3.2288153835115199E-2</v>
      </c>
      <c r="G5" s="43">
        <v>3.5945618905260199E-2</v>
      </c>
      <c r="H5" s="43">
        <v>3.6000000000000004E-2</v>
      </c>
      <c r="I5" s="43">
        <v>4.4999999999999998E-2</v>
      </c>
      <c r="J5" s="43">
        <v>5.0999999999999997E-2</v>
      </c>
      <c r="K5" s="43">
        <v>5.5E-2</v>
      </c>
      <c r="L5" s="43">
        <v>6.7000000000000004E-2</v>
      </c>
      <c r="M5" s="43">
        <v>7.2999999999999995E-2</v>
      </c>
      <c r="N5" s="43">
        <v>7.2999999999999995E-2</v>
      </c>
      <c r="O5" s="43">
        <v>7.2000000000000008E-2</v>
      </c>
      <c r="P5" s="43">
        <v>6.8000000000000005E-2</v>
      </c>
      <c r="Q5" s="43">
        <v>6.0999999999999999E-2</v>
      </c>
      <c r="R5" s="43">
        <v>0.06</v>
      </c>
      <c r="S5" s="43">
        <v>6.2E-2</v>
      </c>
      <c r="T5" s="43">
        <v>7.0999999999999994E-2</v>
      </c>
      <c r="U5" s="43">
        <v>8.5000000000000006E-2</v>
      </c>
      <c r="V5" s="43">
        <v>0.09</v>
      </c>
      <c r="W5" s="43">
        <v>8.3000000000000004E-2</v>
      </c>
      <c r="X5" s="43">
        <v>0.09</v>
      </c>
      <c r="Y5" s="43">
        <v>9.1999999999999998E-2</v>
      </c>
      <c r="Z5" s="43">
        <v>8.6999999999999994E-2</v>
      </c>
      <c r="AA5" s="43">
        <v>8.5000000000000006E-2</v>
      </c>
      <c r="AB5" s="43">
        <v>7.0000000000000007E-2</v>
      </c>
      <c r="AC5" s="43">
        <v>6.3E-2</v>
      </c>
      <c r="AD5" s="43">
        <v>6.8000000000000005E-2</v>
      </c>
      <c r="AE5" s="43">
        <v>7.400000000000001E-2</v>
      </c>
      <c r="AF5" s="43">
        <v>7.8E-2</v>
      </c>
      <c r="AG5" s="43">
        <v>7.8E-2</v>
      </c>
      <c r="AH5" s="43">
        <v>7.9000000000000001E-2</v>
      </c>
      <c r="AI5" s="43">
        <v>7.2999999999999995E-2</v>
      </c>
      <c r="AJ5" s="43">
        <v>6.7000000000000004E-2</v>
      </c>
      <c r="AK5" s="43">
        <v>8.6999999999999994E-2</v>
      </c>
      <c r="AL5" s="43">
        <v>8.6999999999999994E-2</v>
      </c>
      <c r="AM5" s="43">
        <v>8.5000000000000006E-2</v>
      </c>
      <c r="AN5" s="43">
        <v>9.4E-2</v>
      </c>
      <c r="AO5" s="43">
        <v>0.1</v>
      </c>
      <c r="AP5" s="43">
        <v>0.105</v>
      </c>
      <c r="AQ5" s="43">
        <v>0.10800000000000001</v>
      </c>
      <c r="AR5" s="43">
        <v>0.10199999999999999</v>
      </c>
      <c r="AS5" s="43">
        <v>9.5000000000000001E-2</v>
      </c>
      <c r="AT5" s="44">
        <v>0.09</v>
      </c>
    </row>
    <row r="6" spans="1:46" s="31" customFormat="1" ht="13.35" customHeight="1" thickBot="1">
      <c r="B6" s="45" t="s">
        <v>21</v>
      </c>
      <c r="C6" s="46">
        <v>3.2699955810870505E-2</v>
      </c>
      <c r="D6" s="47">
        <v>3.6308821601782698E-2</v>
      </c>
      <c r="E6" s="47">
        <v>4.0916742198627495E-2</v>
      </c>
      <c r="F6" s="47">
        <v>4.2751969690446499E-2</v>
      </c>
      <c r="G6" s="47">
        <v>4.7935634130849003E-2</v>
      </c>
      <c r="H6" s="47">
        <v>5.0999999999999997E-2</v>
      </c>
      <c r="I6" s="47">
        <v>0.06</v>
      </c>
      <c r="J6" s="47">
        <v>6.6000000000000003E-2</v>
      </c>
      <c r="K6" s="47">
        <v>6.9000000000000006E-2</v>
      </c>
      <c r="L6" s="47">
        <v>0.08</v>
      </c>
      <c r="M6" s="47">
        <v>8.5000000000000006E-2</v>
      </c>
      <c r="N6" s="47">
        <v>8.5999999999999993E-2</v>
      </c>
      <c r="O6" s="47">
        <v>8.6999999999999994E-2</v>
      </c>
      <c r="P6" s="47">
        <v>8.4000000000000005E-2</v>
      </c>
      <c r="Q6" s="47">
        <v>7.8E-2</v>
      </c>
      <c r="R6" s="47">
        <v>7.5999999999999998E-2</v>
      </c>
      <c r="S6" s="47">
        <v>7.8E-2</v>
      </c>
      <c r="T6" s="47">
        <v>8.5999999999999993E-2</v>
      </c>
      <c r="U6" s="47">
        <v>9.6000000000000002E-2</v>
      </c>
      <c r="V6" s="47">
        <v>0.10199999999999999</v>
      </c>
      <c r="W6" s="47">
        <v>9.6000000000000002E-2</v>
      </c>
      <c r="X6" s="47">
        <v>0.10099999999999999</v>
      </c>
      <c r="Y6" s="47">
        <v>0.10300000000000001</v>
      </c>
      <c r="Z6" s="47">
        <v>9.9000000000000005E-2</v>
      </c>
      <c r="AA6" s="47">
        <v>9.6000000000000002E-2</v>
      </c>
      <c r="AB6" s="47">
        <v>8.1000000000000003E-2</v>
      </c>
      <c r="AC6" s="47">
        <v>7.400000000000001E-2</v>
      </c>
      <c r="AD6" s="47">
        <v>7.4999999999999997E-2</v>
      </c>
      <c r="AE6" s="47">
        <v>8.1000000000000003E-2</v>
      </c>
      <c r="AF6" s="47">
        <v>8.5000000000000006E-2</v>
      </c>
      <c r="AG6" s="47">
        <v>8.5000000000000006E-2</v>
      </c>
      <c r="AH6" s="47">
        <v>8.4000000000000005E-2</v>
      </c>
      <c r="AI6" s="47">
        <v>7.6999999999999999E-2</v>
      </c>
      <c r="AJ6" s="47">
        <v>7.0999999999999994E-2</v>
      </c>
      <c r="AK6" s="47">
        <v>8.6999999999999994E-2</v>
      </c>
      <c r="AL6" s="47">
        <v>8.900000000000001E-2</v>
      </c>
      <c r="AM6" s="47">
        <v>8.8000000000000009E-2</v>
      </c>
      <c r="AN6" s="47">
        <v>9.4E-2</v>
      </c>
      <c r="AO6" s="47">
        <v>9.9000000000000005E-2</v>
      </c>
      <c r="AP6" s="47">
        <v>0.10300000000000001</v>
      </c>
      <c r="AQ6" s="47">
        <v>0.10400000000000001</v>
      </c>
      <c r="AR6" s="47">
        <v>0.10099999999999999</v>
      </c>
      <c r="AS6" s="47">
        <v>9.4E-2</v>
      </c>
      <c r="AT6" s="48">
        <v>9.0999999999999998E-2</v>
      </c>
    </row>
    <row r="7" spans="1:46" s="31" customFormat="1" ht="13.35" customHeight="1" thickBot="1">
      <c r="B7" s="49" t="s">
        <v>22</v>
      </c>
      <c r="C7" s="50">
        <f>(C4-C5)*100000</f>
        <v>1981.5453204058504</v>
      </c>
      <c r="D7" s="51">
        <f t="shared" ref="D7:AT7" si="0">(D4-D5)*100000</f>
        <v>2568.6864623985098</v>
      </c>
      <c r="E7" s="51">
        <f t="shared" si="0"/>
        <v>2745.5203313686698</v>
      </c>
      <c r="F7" s="51">
        <f t="shared" si="0"/>
        <v>2616.1792343571606</v>
      </c>
      <c r="G7" s="51">
        <f t="shared" si="0"/>
        <v>2959.9018351691502</v>
      </c>
      <c r="H7" s="51">
        <f t="shared" si="0"/>
        <v>3699.9999999999991</v>
      </c>
      <c r="I7" s="51">
        <f t="shared" si="0"/>
        <v>3699.9999999999991</v>
      </c>
      <c r="J7" s="51">
        <f t="shared" si="0"/>
        <v>3499.9999999999995</v>
      </c>
      <c r="K7" s="51">
        <f t="shared" si="0"/>
        <v>3300.0000000000009</v>
      </c>
      <c r="L7" s="51">
        <f t="shared" si="0"/>
        <v>3200</v>
      </c>
      <c r="M7" s="51">
        <f t="shared" si="0"/>
        <v>2900</v>
      </c>
      <c r="N7" s="51">
        <f t="shared" si="0"/>
        <v>2900</v>
      </c>
      <c r="O7" s="51">
        <f t="shared" si="0"/>
        <v>3499.9999999999991</v>
      </c>
      <c r="P7" s="51">
        <f t="shared" si="0"/>
        <v>3699.9999999999991</v>
      </c>
      <c r="Q7" s="51">
        <f t="shared" si="0"/>
        <v>3999.9999999999995</v>
      </c>
      <c r="R7" s="51">
        <f t="shared" si="0"/>
        <v>3699.9999999999991</v>
      </c>
      <c r="S7" s="51">
        <f t="shared" si="0"/>
        <v>3600.0000000000005</v>
      </c>
      <c r="T7" s="51">
        <f t="shared" si="0"/>
        <v>3500.0000000000005</v>
      </c>
      <c r="U7" s="51">
        <f t="shared" si="0"/>
        <v>2599.9999999999995</v>
      </c>
      <c r="V7" s="51">
        <f t="shared" si="0"/>
        <v>2699.9999999999995</v>
      </c>
      <c r="W7" s="51">
        <f t="shared" si="0"/>
        <v>2899.9999999999986</v>
      </c>
      <c r="X7" s="51">
        <f t="shared" si="0"/>
        <v>2599.9999999999995</v>
      </c>
      <c r="Y7" s="51">
        <f t="shared" si="0"/>
        <v>2399.9999999999995</v>
      </c>
      <c r="Z7" s="51">
        <f t="shared" si="0"/>
        <v>2499.9999999999995</v>
      </c>
      <c r="AA7" s="51">
        <f t="shared" si="0"/>
        <v>2300.0000000000005</v>
      </c>
      <c r="AB7" s="51">
        <f t="shared" si="0"/>
        <v>2499.9999999999995</v>
      </c>
      <c r="AC7" s="51">
        <f t="shared" si="0"/>
        <v>2399.9999999999995</v>
      </c>
      <c r="AD7" s="51">
        <f t="shared" si="0"/>
        <v>1600</v>
      </c>
      <c r="AE7" s="51">
        <f t="shared" si="0"/>
        <v>1599.9999999999986</v>
      </c>
      <c r="AF7" s="51">
        <f t="shared" si="0"/>
        <v>1500.0000000000014</v>
      </c>
      <c r="AG7" s="51">
        <f t="shared" si="0"/>
        <v>1500.0000000000014</v>
      </c>
      <c r="AH7" s="51">
        <f t="shared" si="0"/>
        <v>1199.9999999999998</v>
      </c>
      <c r="AI7" s="51">
        <f t="shared" si="0"/>
        <v>800.00000000000068</v>
      </c>
      <c r="AJ7" s="51">
        <f t="shared" si="0"/>
        <v>700.00000000000057</v>
      </c>
      <c r="AK7" s="51">
        <f t="shared" si="0"/>
        <v>100.00000000000148</v>
      </c>
      <c r="AL7" s="51">
        <f t="shared" si="0"/>
        <v>400.00000000000034</v>
      </c>
      <c r="AM7" s="51">
        <f t="shared" si="0"/>
        <v>599.99999999999909</v>
      </c>
      <c r="AN7" s="51">
        <f t="shared" si="0"/>
        <v>0</v>
      </c>
      <c r="AO7" s="51">
        <f t="shared" si="0"/>
        <v>-200.00000000000017</v>
      </c>
      <c r="AP7" s="51">
        <f t="shared" si="0"/>
        <v>-499.99999999999903</v>
      </c>
      <c r="AQ7" s="51">
        <f t="shared" si="0"/>
        <v>-900.0000000000008</v>
      </c>
      <c r="AR7" s="51">
        <f t="shared" si="0"/>
        <v>-299.99999999999886</v>
      </c>
      <c r="AS7" s="51">
        <f t="shared" si="0"/>
        <v>-199.99999999999878</v>
      </c>
      <c r="AT7" s="52">
        <f t="shared" si="0"/>
        <v>100.00000000000009</v>
      </c>
    </row>
    <row r="8" spans="1:46" ht="13.35" customHeight="1">
      <c r="E8" s="29"/>
    </row>
    <row r="9" spans="1:46" ht="13.35" customHeight="1">
      <c r="E9" s="29"/>
    </row>
    <row r="10" spans="1:46" ht="13.35" customHeight="1">
      <c r="E10" s="29"/>
    </row>
    <row r="11" spans="1:46" ht="13.35" customHeight="1">
      <c r="E11" s="29"/>
    </row>
    <row r="12" spans="1:46" ht="13.35" customHeight="1">
      <c r="E12" s="29"/>
    </row>
    <row r="13" spans="1:46" ht="13.35" customHeight="1">
      <c r="E13" s="29"/>
    </row>
    <row r="14" spans="1:46" ht="13.35" customHeight="1">
      <c r="E14" s="29"/>
    </row>
    <row r="15" spans="1:46" ht="13.35" customHeight="1">
      <c r="E15" s="29"/>
    </row>
    <row r="16" spans="1:46" ht="13.35" customHeight="1">
      <c r="E16" s="29"/>
    </row>
    <row r="17" spans="5:5" ht="13.35" customHeight="1">
      <c r="E17" s="29"/>
    </row>
    <row r="18" spans="5:5" ht="13.35" customHeight="1">
      <c r="E18" s="29"/>
    </row>
    <row r="19" spans="5:5" ht="13.35" customHeight="1">
      <c r="E19" s="29"/>
    </row>
    <row r="20" spans="5:5" ht="13.35" customHeight="1">
      <c r="E20" s="29"/>
    </row>
    <row r="21" spans="5:5" ht="13.35" customHeight="1">
      <c r="E21" s="29"/>
    </row>
    <row r="22" spans="5:5" ht="13.35" customHeight="1">
      <c r="E22" s="29"/>
    </row>
    <row r="23" spans="5:5" ht="13.35" customHeight="1">
      <c r="E23" s="29"/>
    </row>
    <row r="24" spans="5:5" ht="13.35" customHeight="1">
      <c r="E24" s="29"/>
    </row>
    <row r="25" spans="5:5" ht="13.35" customHeight="1">
      <c r="E25" s="29"/>
    </row>
    <row r="26" spans="5:5" ht="13.35" customHeight="1">
      <c r="E26" s="29"/>
    </row>
    <row r="27" spans="5:5" ht="13.35" customHeight="1">
      <c r="E27" s="29"/>
    </row>
    <row r="28" spans="5:5" ht="13.35" customHeight="1">
      <c r="E28" s="29"/>
    </row>
    <row r="29" spans="5:5" ht="13.35" customHeight="1">
      <c r="E29" s="29"/>
    </row>
    <row r="30" spans="5:5" ht="13.35" customHeight="1">
      <c r="E30" s="29"/>
    </row>
    <row r="31" spans="5:5" ht="13.35" customHeight="1">
      <c r="E31" s="29"/>
    </row>
    <row r="32" spans="5:5" ht="13.35" customHeight="1">
      <c r="E32" s="29"/>
    </row>
    <row r="33" spans="5:5" ht="13.35" customHeight="1">
      <c r="E33" s="29"/>
    </row>
    <row r="34" spans="5:5" ht="13.35" customHeight="1">
      <c r="E34" s="29"/>
    </row>
    <row r="35" spans="5:5" ht="13.35" customHeight="1">
      <c r="E35" s="29"/>
    </row>
    <row r="36" spans="5:5" ht="13.35" customHeight="1">
      <c r="E36" s="29"/>
    </row>
    <row r="37" spans="5:5" ht="13.35" customHeight="1">
      <c r="E37" s="29"/>
    </row>
    <row r="38" spans="5:5" ht="13.35" customHeight="1">
      <c r="E38" s="29"/>
    </row>
    <row r="39" spans="5:5" ht="13.35" customHeight="1">
      <c r="E39" s="29"/>
    </row>
    <row r="40" spans="5:5" ht="13.35" customHeight="1">
      <c r="E40" s="29"/>
    </row>
    <row r="41" spans="5:5" ht="13.35" customHeight="1">
      <c r="E41" s="29"/>
    </row>
    <row r="42" spans="5:5" ht="13.35" customHeight="1">
      <c r="E42" s="29"/>
    </row>
    <row r="43" spans="5:5" ht="13.35" customHeight="1">
      <c r="E43" s="29"/>
    </row>
    <row r="44" spans="5:5" ht="13.35" customHeight="1">
      <c r="E44" s="29"/>
    </row>
    <row r="45" spans="5:5" ht="13.35" customHeight="1">
      <c r="E45" s="29"/>
    </row>
    <row r="46" spans="5:5" ht="13.35" customHeight="1">
      <c r="E46" s="29"/>
    </row>
    <row r="47" spans="5:5" ht="13.35" customHeight="1">
      <c r="E47" s="29"/>
    </row>
    <row r="48" spans="5:5" ht="13.35" customHeight="1">
      <c r="E48" s="29"/>
    </row>
  </sheetData>
  <pageMargins left="0" right="0" top="0.39370078740157483" bottom="0" header="0" footer="0"/>
  <pageSetup paperSize="9" scale="82" orientation="landscape" r:id="rId1"/>
  <headerFooter alignWithMargins="0">
    <oddFooter>&amp;R© Insee</oddFooter>
  </headerFooter>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AT6"/>
  <sheetViews>
    <sheetView workbookViewId="0">
      <selection activeCell="G11" sqref="G11"/>
    </sheetView>
  </sheetViews>
  <sheetFormatPr baseColWidth="10" defaultColWidth="11.42578125" defaultRowHeight="12.75"/>
  <cols>
    <col min="1" max="1" width="11.42578125" style="53"/>
    <col min="2" max="2" width="38.5703125" style="53" customWidth="1"/>
    <col min="3" max="16384" width="11.42578125" style="53"/>
  </cols>
  <sheetData>
    <row r="1" spans="1:46" ht="14.25">
      <c r="A1" s="14" t="s">
        <v>23</v>
      </c>
    </row>
    <row r="2" spans="1:46" ht="13.5" thickBot="1"/>
    <row r="3" spans="1:46" s="15" customFormat="1" ht="15.75" thickBot="1">
      <c r="B3" s="54"/>
      <c r="C3" s="16">
        <v>1975</v>
      </c>
      <c r="D3" s="55">
        <f>C3+1</f>
        <v>1976</v>
      </c>
      <c r="E3" s="55">
        <f t="shared" ref="E3:AT3" si="0">D3+1</f>
        <v>1977</v>
      </c>
      <c r="F3" s="55">
        <f t="shared" si="0"/>
        <v>1978</v>
      </c>
      <c r="G3" s="55">
        <f t="shared" si="0"/>
        <v>1979</v>
      </c>
      <c r="H3" s="55">
        <f t="shared" si="0"/>
        <v>1980</v>
      </c>
      <c r="I3" s="55">
        <f t="shared" si="0"/>
        <v>1981</v>
      </c>
      <c r="J3" s="55">
        <f t="shared" si="0"/>
        <v>1982</v>
      </c>
      <c r="K3" s="55">
        <f t="shared" si="0"/>
        <v>1983</v>
      </c>
      <c r="L3" s="55">
        <f t="shared" si="0"/>
        <v>1984</v>
      </c>
      <c r="M3" s="55">
        <f t="shared" si="0"/>
        <v>1985</v>
      </c>
      <c r="N3" s="55">
        <f t="shared" si="0"/>
        <v>1986</v>
      </c>
      <c r="O3" s="55">
        <f t="shared" si="0"/>
        <v>1987</v>
      </c>
      <c r="P3" s="55">
        <f t="shared" si="0"/>
        <v>1988</v>
      </c>
      <c r="Q3" s="55">
        <f t="shared" si="0"/>
        <v>1989</v>
      </c>
      <c r="R3" s="55">
        <f t="shared" si="0"/>
        <v>1990</v>
      </c>
      <c r="S3" s="55">
        <f t="shared" si="0"/>
        <v>1991</v>
      </c>
      <c r="T3" s="55">
        <f t="shared" si="0"/>
        <v>1992</v>
      </c>
      <c r="U3" s="55">
        <f t="shared" si="0"/>
        <v>1993</v>
      </c>
      <c r="V3" s="55">
        <f t="shared" si="0"/>
        <v>1994</v>
      </c>
      <c r="W3" s="55">
        <f t="shared" si="0"/>
        <v>1995</v>
      </c>
      <c r="X3" s="55">
        <f t="shared" si="0"/>
        <v>1996</v>
      </c>
      <c r="Y3" s="55">
        <f t="shared" si="0"/>
        <v>1997</v>
      </c>
      <c r="Z3" s="55">
        <f t="shared" si="0"/>
        <v>1998</v>
      </c>
      <c r="AA3" s="55">
        <f t="shared" si="0"/>
        <v>1999</v>
      </c>
      <c r="AB3" s="55">
        <f t="shared" si="0"/>
        <v>2000</v>
      </c>
      <c r="AC3" s="55">
        <f t="shared" si="0"/>
        <v>2001</v>
      </c>
      <c r="AD3" s="55">
        <f t="shared" si="0"/>
        <v>2002</v>
      </c>
      <c r="AE3" s="55">
        <f t="shared" si="0"/>
        <v>2003</v>
      </c>
      <c r="AF3" s="55">
        <f t="shared" si="0"/>
        <v>2004</v>
      </c>
      <c r="AG3" s="55">
        <f t="shared" si="0"/>
        <v>2005</v>
      </c>
      <c r="AH3" s="55">
        <f t="shared" si="0"/>
        <v>2006</v>
      </c>
      <c r="AI3" s="55">
        <f t="shared" si="0"/>
        <v>2007</v>
      </c>
      <c r="AJ3" s="55">
        <f t="shared" si="0"/>
        <v>2008</v>
      </c>
      <c r="AK3" s="55">
        <f t="shared" si="0"/>
        <v>2009</v>
      </c>
      <c r="AL3" s="55">
        <f t="shared" si="0"/>
        <v>2010</v>
      </c>
      <c r="AM3" s="55">
        <f t="shared" si="0"/>
        <v>2011</v>
      </c>
      <c r="AN3" s="55">
        <f t="shared" si="0"/>
        <v>2012</v>
      </c>
      <c r="AO3" s="55">
        <f t="shared" si="0"/>
        <v>2013</v>
      </c>
      <c r="AP3" s="55">
        <f t="shared" si="0"/>
        <v>2014</v>
      </c>
      <c r="AQ3" s="55">
        <f t="shared" si="0"/>
        <v>2015</v>
      </c>
      <c r="AR3" s="55">
        <f t="shared" si="0"/>
        <v>2016</v>
      </c>
      <c r="AS3" s="55">
        <f t="shared" si="0"/>
        <v>2017</v>
      </c>
      <c r="AT3" s="17">
        <f t="shared" si="0"/>
        <v>2018</v>
      </c>
    </row>
    <row r="4" spans="1:46" s="15" customFormat="1" ht="15">
      <c r="B4" s="56" t="s">
        <v>24</v>
      </c>
      <c r="C4" s="57">
        <v>0.16300000000000001</v>
      </c>
      <c r="D4" s="58">
        <v>0.16300000000000001</v>
      </c>
      <c r="E4" s="58">
        <v>0.17399999999999999</v>
      </c>
      <c r="F4" s="58">
        <v>0.16</v>
      </c>
      <c r="G4" s="58">
        <v>0.16699999999999998</v>
      </c>
      <c r="H4" s="58">
        <v>0.16899999999999998</v>
      </c>
      <c r="I4" s="58">
        <v>0.17199999999999999</v>
      </c>
      <c r="J4" s="58">
        <v>0.188</v>
      </c>
      <c r="K4" s="58">
        <v>0.19800000000000001</v>
      </c>
      <c r="L4" s="58">
        <v>0.20800000000000002</v>
      </c>
      <c r="M4" s="58">
        <v>0.21600000000000003</v>
      </c>
      <c r="N4" s="58">
        <v>0.23</v>
      </c>
      <c r="O4" s="58">
        <v>0.22899999999999998</v>
      </c>
      <c r="P4" s="58">
        <v>0.23600000000000002</v>
      </c>
      <c r="Q4" s="58">
        <v>0.23499999999999999</v>
      </c>
      <c r="R4" s="58">
        <v>0.23399999999999999</v>
      </c>
      <c r="S4" s="58">
        <v>0.23199999999999998</v>
      </c>
      <c r="T4" s="58">
        <v>0.24299999999999999</v>
      </c>
      <c r="U4" s="58">
        <v>0.26100000000000001</v>
      </c>
      <c r="V4" s="58">
        <v>0.27600000000000002</v>
      </c>
      <c r="W4" s="58">
        <v>0.28699999999999998</v>
      </c>
      <c r="X4" s="58">
        <v>0.29199999999999998</v>
      </c>
      <c r="Y4" s="58">
        <v>0.307</v>
      </c>
      <c r="Z4" s="58">
        <v>0.314</v>
      </c>
      <c r="AA4" s="58">
        <v>0.315</v>
      </c>
      <c r="AB4" s="58">
        <v>0.309</v>
      </c>
      <c r="AC4" s="58">
        <v>0.30199999999999999</v>
      </c>
      <c r="AD4" s="58">
        <v>0.29499999999999998</v>
      </c>
      <c r="AE4" s="58">
        <v>0.29899999999999999</v>
      </c>
      <c r="AF4" s="58">
        <v>0.30399999999999999</v>
      </c>
      <c r="AG4" s="58">
        <v>0.30299999999999999</v>
      </c>
      <c r="AH4" s="58">
        <v>0.30299999999999999</v>
      </c>
      <c r="AI4" s="58">
        <v>0.30399999999999999</v>
      </c>
      <c r="AJ4" s="58">
        <v>0.29600000000000004</v>
      </c>
      <c r="AK4" s="58">
        <v>0.3</v>
      </c>
      <c r="AL4" s="58">
        <v>0.30199999999999999</v>
      </c>
      <c r="AM4" s="58">
        <v>0.30099999999999999</v>
      </c>
      <c r="AN4" s="58">
        <v>0.30199999999999999</v>
      </c>
      <c r="AO4" s="58">
        <v>0.307</v>
      </c>
      <c r="AP4" s="58">
        <v>0.308</v>
      </c>
      <c r="AQ4" s="58">
        <v>0.30399999999999999</v>
      </c>
      <c r="AR4" s="58">
        <v>0.30099999999999999</v>
      </c>
      <c r="AS4" s="58">
        <v>0.3</v>
      </c>
      <c r="AT4" s="59">
        <v>0.28781512605041998</v>
      </c>
    </row>
    <row r="5" spans="1:46" s="15" customFormat="1" ht="15.75" thickBot="1">
      <c r="B5" s="60" t="s">
        <v>14</v>
      </c>
      <c r="C5" s="61">
        <v>3.3000000000000002E-2</v>
      </c>
      <c r="D5" s="62">
        <v>3.3000000000000002E-2</v>
      </c>
      <c r="E5" s="62">
        <v>3.5000000000000003E-2</v>
      </c>
      <c r="F5" s="62">
        <v>2.8999999999999998E-2</v>
      </c>
      <c r="G5" s="62">
        <v>2.8999999999999998E-2</v>
      </c>
      <c r="H5" s="62">
        <v>2.8999999999999998E-2</v>
      </c>
      <c r="I5" s="62">
        <v>2.7999999999999997E-2</v>
      </c>
      <c r="J5" s="62">
        <v>0.03</v>
      </c>
      <c r="K5" s="62">
        <v>3.1E-2</v>
      </c>
      <c r="L5" s="62">
        <v>3.3000000000000002E-2</v>
      </c>
      <c r="M5" s="62">
        <v>3.7999999999999999E-2</v>
      </c>
      <c r="N5" s="62">
        <v>4.2000000000000003E-2</v>
      </c>
      <c r="O5" s="62">
        <v>4.2999999999999997E-2</v>
      </c>
      <c r="P5" s="62">
        <v>4.0999999999999995E-2</v>
      </c>
      <c r="Q5" s="62">
        <v>4.2000000000000003E-2</v>
      </c>
      <c r="R5" s="62">
        <v>0.04</v>
      </c>
      <c r="S5" s="62">
        <v>0.04</v>
      </c>
      <c r="T5" s="62">
        <v>4.2000000000000003E-2</v>
      </c>
      <c r="U5" s="62">
        <v>4.8000000000000001E-2</v>
      </c>
      <c r="V5" s="62">
        <v>5.2000000000000005E-2</v>
      </c>
      <c r="W5" s="62">
        <v>5.7000000000000002E-2</v>
      </c>
      <c r="X5" s="62">
        <v>5.9000000000000004E-2</v>
      </c>
      <c r="Y5" s="62">
        <v>6.2E-2</v>
      </c>
      <c r="Z5" s="62">
        <v>6.4000000000000001E-2</v>
      </c>
      <c r="AA5" s="62">
        <v>6.2E-2</v>
      </c>
      <c r="AB5" s="62">
        <v>0.06</v>
      </c>
      <c r="AC5" s="62">
        <v>5.5999999999999994E-2</v>
      </c>
      <c r="AD5" s="62">
        <v>5.5999999999999994E-2</v>
      </c>
      <c r="AE5" s="62">
        <v>5.7000000000000002E-2</v>
      </c>
      <c r="AF5" s="62">
        <v>5.7000000000000002E-2</v>
      </c>
      <c r="AG5" s="62">
        <v>0.06</v>
      </c>
      <c r="AH5" s="62">
        <v>5.9000000000000004E-2</v>
      </c>
      <c r="AI5" s="62">
        <v>5.9000000000000004E-2</v>
      </c>
      <c r="AJ5" s="62">
        <v>5.9000000000000004E-2</v>
      </c>
      <c r="AK5" s="62">
        <v>6.2E-2</v>
      </c>
      <c r="AL5" s="62">
        <v>6.8000000000000005E-2</v>
      </c>
      <c r="AM5" s="62">
        <v>7.0000000000000007E-2</v>
      </c>
      <c r="AN5" s="62">
        <v>7.0000000000000007E-2</v>
      </c>
      <c r="AO5" s="62">
        <v>7.2999999999999995E-2</v>
      </c>
      <c r="AP5" s="62">
        <v>0.08</v>
      </c>
      <c r="AQ5" s="62">
        <v>8.1000000000000003E-2</v>
      </c>
      <c r="AR5" s="62">
        <v>8.199999999999999E-2</v>
      </c>
      <c r="AS5" s="62">
        <v>8.3000000000000004E-2</v>
      </c>
      <c r="AT5" s="63">
        <v>7.8585461689587396E-2</v>
      </c>
    </row>
    <row r="6" spans="1:46" ht="15.75" thickBot="1">
      <c r="B6" s="49" t="s">
        <v>22</v>
      </c>
      <c r="C6" s="64">
        <f>(C4-C5)*100000</f>
        <v>13000</v>
      </c>
      <c r="D6" s="65">
        <f t="shared" ref="D6:AT6" si="1">(D4-D5)*100000</f>
        <v>13000</v>
      </c>
      <c r="E6" s="65">
        <f t="shared" si="1"/>
        <v>13899.999999999998</v>
      </c>
      <c r="F6" s="65">
        <f t="shared" si="1"/>
        <v>13100</v>
      </c>
      <c r="G6" s="65">
        <f t="shared" si="1"/>
        <v>13799.999999999998</v>
      </c>
      <c r="H6" s="65">
        <f t="shared" si="1"/>
        <v>13999.999999999998</v>
      </c>
      <c r="I6" s="65">
        <f t="shared" si="1"/>
        <v>14399.999999999998</v>
      </c>
      <c r="J6" s="65">
        <f t="shared" si="1"/>
        <v>15800</v>
      </c>
      <c r="K6" s="65">
        <f t="shared" si="1"/>
        <v>16700</v>
      </c>
      <c r="L6" s="65">
        <f t="shared" si="1"/>
        <v>17500</v>
      </c>
      <c r="M6" s="65">
        <f t="shared" si="1"/>
        <v>17800.000000000004</v>
      </c>
      <c r="N6" s="65">
        <f t="shared" si="1"/>
        <v>18800</v>
      </c>
      <c r="O6" s="65">
        <f t="shared" si="1"/>
        <v>18600</v>
      </c>
      <c r="P6" s="65">
        <f t="shared" si="1"/>
        <v>19500</v>
      </c>
      <c r="Q6" s="65">
        <f t="shared" si="1"/>
        <v>19299.999999999996</v>
      </c>
      <c r="R6" s="65">
        <f t="shared" si="1"/>
        <v>19399.999999999996</v>
      </c>
      <c r="S6" s="65">
        <f t="shared" si="1"/>
        <v>19199.999999999996</v>
      </c>
      <c r="T6" s="65">
        <f t="shared" si="1"/>
        <v>20100</v>
      </c>
      <c r="U6" s="65">
        <f t="shared" si="1"/>
        <v>21300.000000000004</v>
      </c>
      <c r="V6" s="65">
        <f t="shared" si="1"/>
        <v>22400.000000000004</v>
      </c>
      <c r="W6" s="65">
        <f t="shared" si="1"/>
        <v>23000</v>
      </c>
      <c r="X6" s="65">
        <f t="shared" si="1"/>
        <v>23300</v>
      </c>
      <c r="Y6" s="65">
        <f t="shared" si="1"/>
        <v>24500</v>
      </c>
      <c r="Z6" s="65">
        <f t="shared" si="1"/>
        <v>25000</v>
      </c>
      <c r="AA6" s="65">
        <f t="shared" si="1"/>
        <v>25300</v>
      </c>
      <c r="AB6" s="65">
        <f t="shared" si="1"/>
        <v>24900</v>
      </c>
      <c r="AC6" s="65">
        <f t="shared" si="1"/>
        <v>24600</v>
      </c>
      <c r="AD6" s="65">
        <f t="shared" si="1"/>
        <v>23900</v>
      </c>
      <c r="AE6" s="65">
        <f t="shared" si="1"/>
        <v>24200</v>
      </c>
      <c r="AF6" s="65">
        <f t="shared" si="1"/>
        <v>24700</v>
      </c>
      <c r="AG6" s="65">
        <f t="shared" si="1"/>
        <v>24300</v>
      </c>
      <c r="AH6" s="65">
        <f t="shared" si="1"/>
        <v>24400</v>
      </c>
      <c r="AI6" s="65">
        <f t="shared" si="1"/>
        <v>24500</v>
      </c>
      <c r="AJ6" s="65">
        <f t="shared" si="1"/>
        <v>23700.000000000004</v>
      </c>
      <c r="AK6" s="65">
        <f t="shared" si="1"/>
        <v>23800</v>
      </c>
      <c r="AL6" s="65">
        <f t="shared" si="1"/>
        <v>23400</v>
      </c>
      <c r="AM6" s="65">
        <f t="shared" si="1"/>
        <v>23100</v>
      </c>
      <c r="AN6" s="65">
        <f t="shared" si="1"/>
        <v>23200</v>
      </c>
      <c r="AO6" s="65">
        <f t="shared" si="1"/>
        <v>23400</v>
      </c>
      <c r="AP6" s="65">
        <f t="shared" si="1"/>
        <v>22799.999999999996</v>
      </c>
      <c r="AQ6" s="65">
        <f t="shared" si="1"/>
        <v>22299.999999999996</v>
      </c>
      <c r="AR6" s="65">
        <f t="shared" si="1"/>
        <v>21900</v>
      </c>
      <c r="AS6" s="65">
        <f t="shared" si="1"/>
        <v>21699.999999999996</v>
      </c>
      <c r="AT6" s="66">
        <f t="shared" si="1"/>
        <v>20922.966436083258</v>
      </c>
    </row>
  </sheetData>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W6"/>
  <sheetViews>
    <sheetView workbookViewId="0">
      <selection activeCell="J32" sqref="J32"/>
    </sheetView>
  </sheetViews>
  <sheetFormatPr baseColWidth="10" defaultColWidth="11.42578125" defaultRowHeight="12.75"/>
  <cols>
    <col min="1" max="1" width="11.42578125" style="67"/>
    <col min="2" max="2" width="42.85546875" style="67" customWidth="1"/>
    <col min="3" max="23" width="14" style="67" bestFit="1" customWidth="1"/>
    <col min="24" max="16384" width="11.42578125" style="67"/>
  </cols>
  <sheetData>
    <row r="1" spans="1:23" ht="14.25">
      <c r="A1" s="81" t="s">
        <v>26</v>
      </c>
    </row>
    <row r="2" spans="1:23" ht="13.5" thickBot="1"/>
    <row r="3" spans="1:23" ht="15.75" thickBot="1">
      <c r="B3" s="69"/>
      <c r="C3" s="80">
        <v>1995</v>
      </c>
      <c r="D3" s="79">
        <v>1996</v>
      </c>
      <c r="E3" s="79">
        <v>1997</v>
      </c>
      <c r="F3" s="79">
        <v>1998</v>
      </c>
      <c r="G3" s="79">
        <v>1999</v>
      </c>
      <c r="H3" s="79">
        <v>2000</v>
      </c>
      <c r="I3" s="79">
        <v>2001</v>
      </c>
      <c r="J3" s="79">
        <v>2002</v>
      </c>
      <c r="K3" s="79">
        <v>2003</v>
      </c>
      <c r="L3" s="79">
        <v>2004</v>
      </c>
      <c r="M3" s="79">
        <v>2005</v>
      </c>
      <c r="N3" s="79">
        <v>2006</v>
      </c>
      <c r="O3" s="79">
        <v>2007</v>
      </c>
      <c r="P3" s="79">
        <v>2008</v>
      </c>
      <c r="Q3" s="79">
        <v>2009</v>
      </c>
      <c r="R3" s="79">
        <v>2010</v>
      </c>
      <c r="S3" s="79">
        <v>2011</v>
      </c>
      <c r="T3" s="79">
        <v>2012</v>
      </c>
      <c r="U3" s="79">
        <v>2013</v>
      </c>
      <c r="V3" s="79">
        <v>2014</v>
      </c>
      <c r="W3" s="78">
        <v>2015</v>
      </c>
    </row>
    <row r="4" spans="1:23" ht="15">
      <c r="B4" s="77" t="s">
        <v>13</v>
      </c>
      <c r="C4" s="76">
        <v>15249</v>
      </c>
      <c r="D4" s="75">
        <v>15346</v>
      </c>
      <c r="E4" s="75">
        <v>15710</v>
      </c>
      <c r="F4" s="75">
        <v>16032</v>
      </c>
      <c r="G4" s="75">
        <v>16380</v>
      </c>
      <c r="H4" s="75">
        <v>16715</v>
      </c>
      <c r="I4" s="75">
        <v>17119</v>
      </c>
      <c r="J4" s="75">
        <v>17495</v>
      </c>
      <c r="K4" s="75">
        <v>17914</v>
      </c>
      <c r="L4" s="75">
        <v>18345</v>
      </c>
      <c r="M4" s="75">
        <v>18972</v>
      </c>
      <c r="N4" s="75">
        <v>19362</v>
      </c>
      <c r="O4" s="75">
        <v>19956</v>
      </c>
      <c r="P4" s="75">
        <v>20580</v>
      </c>
      <c r="Q4" s="75">
        <v>20997</v>
      </c>
      <c r="R4" s="75">
        <v>21464</v>
      </c>
      <c r="S4" s="75">
        <v>22030</v>
      </c>
      <c r="T4" s="75">
        <v>22424</v>
      </c>
      <c r="U4" s="75">
        <v>22950</v>
      </c>
      <c r="V4" s="75">
        <v>23280</v>
      </c>
      <c r="W4" s="74">
        <v>23568</v>
      </c>
    </row>
    <row r="5" spans="1:23" ht="15.75" thickBot="1">
      <c r="B5" s="73" t="s">
        <v>14</v>
      </c>
      <c r="C5" s="72">
        <v>19516</v>
      </c>
      <c r="D5" s="71">
        <v>19751</v>
      </c>
      <c r="E5" s="71">
        <v>20071</v>
      </c>
      <c r="F5" s="71">
        <v>20334</v>
      </c>
      <c r="G5" s="71">
        <v>20752</v>
      </c>
      <c r="H5" s="71">
        <v>21223</v>
      </c>
      <c r="I5" s="71">
        <v>21722</v>
      </c>
      <c r="J5" s="71">
        <v>22205</v>
      </c>
      <c r="K5" s="71">
        <v>22651</v>
      </c>
      <c r="L5" s="71">
        <v>23183</v>
      </c>
      <c r="M5" s="71">
        <v>23794</v>
      </c>
      <c r="N5" s="71">
        <v>24209</v>
      </c>
      <c r="O5" s="71">
        <v>25011</v>
      </c>
      <c r="P5" s="71">
        <v>25799</v>
      </c>
      <c r="Q5" s="71">
        <v>26082</v>
      </c>
      <c r="R5" s="71">
        <v>26606</v>
      </c>
      <c r="S5" s="71">
        <v>27238</v>
      </c>
      <c r="T5" s="71">
        <v>27626</v>
      </c>
      <c r="U5" s="71">
        <v>28216</v>
      </c>
      <c r="V5" s="71">
        <v>28457</v>
      </c>
      <c r="W5" s="70">
        <v>28794</v>
      </c>
    </row>
    <row r="6" spans="1:23" ht="15.75" thickBot="1">
      <c r="B6" s="69" t="s">
        <v>25</v>
      </c>
      <c r="C6" s="68">
        <f t="shared" ref="C6:W6" si="0">C4/C5</f>
        <v>0.78135888501742157</v>
      </c>
      <c r="D6" s="68">
        <f t="shared" si="0"/>
        <v>0.77697331780669332</v>
      </c>
      <c r="E6" s="68">
        <f t="shared" si="0"/>
        <v>0.78272133924567788</v>
      </c>
      <c r="F6" s="68">
        <f t="shared" si="0"/>
        <v>0.7884331661257008</v>
      </c>
      <c r="G6" s="68">
        <f t="shared" si="0"/>
        <v>0.78932151117964533</v>
      </c>
      <c r="H6" s="68">
        <f t="shared" si="0"/>
        <v>0.78758893653112194</v>
      </c>
      <c r="I6" s="68">
        <f t="shared" si="0"/>
        <v>0.78809501887487343</v>
      </c>
      <c r="J6" s="68">
        <f t="shared" si="0"/>
        <v>0.78788561134879531</v>
      </c>
      <c r="K6" s="68">
        <f t="shared" si="0"/>
        <v>0.79087016025782531</v>
      </c>
      <c r="L6" s="68">
        <f t="shared" si="0"/>
        <v>0.79131259974981671</v>
      </c>
      <c r="M6" s="68">
        <f t="shared" si="0"/>
        <v>0.79734386820206771</v>
      </c>
      <c r="N6" s="68">
        <f t="shared" si="0"/>
        <v>0.79978520384980789</v>
      </c>
      <c r="O6" s="68">
        <f t="shared" si="0"/>
        <v>0.79788892887129659</v>
      </c>
      <c r="P6" s="68">
        <f t="shared" si="0"/>
        <v>0.79770533741617888</v>
      </c>
      <c r="Q6" s="68">
        <f t="shared" si="0"/>
        <v>0.80503795721187021</v>
      </c>
      <c r="R6" s="68">
        <f t="shared" si="0"/>
        <v>0.80673532285950533</v>
      </c>
      <c r="S6" s="68">
        <f t="shared" si="0"/>
        <v>0.80879653425361631</v>
      </c>
      <c r="T6" s="68">
        <f t="shared" si="0"/>
        <v>0.81169912401361033</v>
      </c>
      <c r="U6" s="68">
        <f t="shared" si="0"/>
        <v>0.81336830167280971</v>
      </c>
      <c r="V6" s="68">
        <f t="shared" si="0"/>
        <v>0.81807639596584325</v>
      </c>
      <c r="W6" s="68">
        <f t="shared" si="0"/>
        <v>0.81850385496978539</v>
      </c>
    </row>
  </sheetData>
  <pageMargins left="0.7" right="0.7" top="0.75" bottom="0.75" header="0.3" footer="0.3"/>
  <pageSetup paperSize="9"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BJ5"/>
  <sheetViews>
    <sheetView workbookViewId="0">
      <selection activeCell="J32" sqref="J32"/>
    </sheetView>
  </sheetViews>
  <sheetFormatPr baseColWidth="10" defaultColWidth="11.42578125" defaultRowHeight="15"/>
  <cols>
    <col min="1" max="1" width="47.28515625" style="83" customWidth="1"/>
    <col min="2" max="62" width="8.7109375" style="83" customWidth="1"/>
    <col min="63" max="16384" width="11.42578125" style="83"/>
  </cols>
  <sheetData>
    <row r="1" spans="1:62" ht="15.75">
      <c r="A1" s="82" t="s">
        <v>27</v>
      </c>
    </row>
    <row r="2" spans="1:62" ht="16.5" thickBot="1">
      <c r="A2" s="82"/>
    </row>
    <row r="3" spans="1:62" ht="15.75" thickBot="1">
      <c r="A3" s="84" t="s">
        <v>28</v>
      </c>
      <c r="B3" s="85">
        <v>1940</v>
      </c>
      <c r="C3" s="85">
        <v>1941</v>
      </c>
      <c r="D3" s="85">
        <v>1942</v>
      </c>
      <c r="E3" s="85">
        <v>1943</v>
      </c>
      <c r="F3" s="85">
        <v>1944</v>
      </c>
      <c r="G3" s="85">
        <v>1945</v>
      </c>
      <c r="H3" s="85">
        <v>1946</v>
      </c>
      <c r="I3" s="85">
        <v>1947</v>
      </c>
      <c r="J3" s="85">
        <v>1948</v>
      </c>
      <c r="K3" s="85">
        <v>1949</v>
      </c>
      <c r="L3" s="85">
        <v>1950</v>
      </c>
      <c r="M3" s="85">
        <v>1951</v>
      </c>
      <c r="N3" s="85">
        <v>1952</v>
      </c>
      <c r="O3" s="85">
        <v>1953</v>
      </c>
      <c r="P3" s="85">
        <v>1954</v>
      </c>
      <c r="Q3" s="85">
        <v>1955</v>
      </c>
      <c r="R3" s="85">
        <v>1956</v>
      </c>
      <c r="S3" s="85">
        <v>1957</v>
      </c>
      <c r="T3" s="85">
        <v>1958</v>
      </c>
      <c r="U3" s="85">
        <v>1959</v>
      </c>
      <c r="V3" s="85">
        <v>1960</v>
      </c>
      <c r="W3" s="85">
        <v>1961</v>
      </c>
      <c r="X3" s="85">
        <v>1962</v>
      </c>
      <c r="Y3" s="85">
        <v>1963</v>
      </c>
      <c r="Z3" s="85">
        <v>1964</v>
      </c>
      <c r="AA3" s="85">
        <v>1965</v>
      </c>
      <c r="AB3" s="85">
        <v>1966</v>
      </c>
      <c r="AC3" s="85">
        <v>1967</v>
      </c>
      <c r="AD3" s="85">
        <v>1968</v>
      </c>
      <c r="AE3" s="85">
        <v>1969</v>
      </c>
      <c r="AF3" s="85">
        <v>1970</v>
      </c>
      <c r="AG3" s="85">
        <v>1971</v>
      </c>
      <c r="AH3" s="85">
        <v>1972</v>
      </c>
      <c r="AI3" s="85">
        <v>1973</v>
      </c>
      <c r="AJ3" s="85">
        <v>1974</v>
      </c>
      <c r="AK3" s="85">
        <v>1975</v>
      </c>
      <c r="AL3" s="85">
        <v>1976</v>
      </c>
      <c r="AM3" s="85">
        <v>1977</v>
      </c>
      <c r="AN3" s="85">
        <v>1978</v>
      </c>
      <c r="AO3" s="85">
        <v>1979</v>
      </c>
      <c r="AP3" s="85">
        <v>1980</v>
      </c>
      <c r="AQ3" s="85">
        <v>1981</v>
      </c>
      <c r="AR3" s="85">
        <v>1982</v>
      </c>
      <c r="AS3" s="85">
        <v>1983</v>
      </c>
      <c r="AT3" s="85">
        <v>1984</v>
      </c>
      <c r="AU3" s="85">
        <v>1985</v>
      </c>
      <c r="AV3" s="85">
        <v>1986</v>
      </c>
      <c r="AW3" s="85">
        <v>1987</v>
      </c>
      <c r="AX3" s="85">
        <v>1988</v>
      </c>
      <c r="AY3" s="85">
        <v>1989</v>
      </c>
      <c r="AZ3" s="85">
        <v>1990</v>
      </c>
      <c r="BA3" s="85">
        <v>1991</v>
      </c>
      <c r="BB3" s="85">
        <v>1992</v>
      </c>
      <c r="BC3" s="85">
        <v>1993</v>
      </c>
      <c r="BD3" s="85">
        <v>1994</v>
      </c>
      <c r="BE3" s="85">
        <v>1995</v>
      </c>
      <c r="BF3" s="85">
        <v>1996</v>
      </c>
      <c r="BG3" s="85">
        <v>1997</v>
      </c>
      <c r="BH3" s="85">
        <v>1998</v>
      </c>
      <c r="BI3" s="85">
        <v>1999</v>
      </c>
      <c r="BJ3" s="85">
        <v>2000</v>
      </c>
    </row>
    <row r="4" spans="1:62">
      <c r="A4" s="86" t="s">
        <v>29</v>
      </c>
      <c r="B4" s="87">
        <v>0.87518514352328436</v>
      </c>
      <c r="C4" s="88">
        <v>0.8874115327813562</v>
      </c>
      <c r="D4" s="88">
        <v>0.89023156916609203</v>
      </c>
      <c r="E4" s="88">
        <v>0.89687410715020977</v>
      </c>
      <c r="F4" s="88">
        <v>0.90292667456197473</v>
      </c>
      <c r="G4" s="88">
        <v>0.91065169144604885</v>
      </c>
      <c r="H4" s="88">
        <v>0.91901825105485513</v>
      </c>
      <c r="I4" s="88">
        <v>0.92857838603292397</v>
      </c>
      <c r="J4" s="88">
        <v>0.93867303341626496</v>
      </c>
      <c r="K4" s="88">
        <v>0.94833396897317868</v>
      </c>
      <c r="L4" s="88">
        <v>0.95827543231942092</v>
      </c>
      <c r="M4" s="88">
        <v>0.96818592284262162</v>
      </c>
      <c r="N4" s="88">
        <v>0.97746115243572829</v>
      </c>
      <c r="O4" s="88">
        <v>0.98615445909770361</v>
      </c>
      <c r="P4" s="88">
        <v>0.99455124007992723</v>
      </c>
      <c r="Q4" s="88">
        <v>1.0008405457794296</v>
      </c>
      <c r="R4" s="88">
        <v>1.0051401762353223</v>
      </c>
      <c r="S4" s="88">
        <v>1.0070816015950586</v>
      </c>
      <c r="T4" s="88">
        <v>1.0068166938116172</v>
      </c>
      <c r="U4" s="88">
        <v>1.0045665521343614</v>
      </c>
      <c r="V4" s="88">
        <v>1.0021582623776588</v>
      </c>
      <c r="W4" s="88">
        <v>0.99994805497240835</v>
      </c>
      <c r="X4" s="88">
        <v>0.99933527291118107</v>
      </c>
      <c r="Y4" s="88">
        <v>1.000561719041662</v>
      </c>
      <c r="Z4" s="88">
        <v>1.0030823187037261</v>
      </c>
      <c r="AA4" s="88">
        <v>1.0068141788465255</v>
      </c>
      <c r="AB4" s="88">
        <v>1.0112773849525447</v>
      </c>
      <c r="AC4" s="88">
        <v>1.0160654508369091</v>
      </c>
      <c r="AD4" s="88">
        <v>1.0211848981957625</v>
      </c>
      <c r="AE4" s="88">
        <v>1.0269143701100816</v>
      </c>
      <c r="AF4" s="88">
        <v>1.0325337053727619</v>
      </c>
      <c r="AG4" s="88">
        <v>1.0382017478053756</v>
      </c>
      <c r="AH4" s="88">
        <v>1.0432866714455575</v>
      </c>
      <c r="AI4" s="88">
        <v>1.0472305127553203</v>
      </c>
      <c r="AJ4" s="88">
        <v>1.0498131582037522</v>
      </c>
      <c r="AK4" s="88">
        <v>1.0505386917027593</v>
      </c>
      <c r="AL4" s="88">
        <v>1.0497176922022242</v>
      </c>
      <c r="AM4" s="88">
        <v>1.0476627557839175</v>
      </c>
      <c r="AN4" s="88">
        <v>1.0452852406159123</v>
      </c>
      <c r="AO4" s="88">
        <v>1.0432216079496484</v>
      </c>
      <c r="AP4" s="88">
        <v>1.0422456688305872</v>
      </c>
      <c r="AQ4" s="88">
        <v>1.0418270499218654</v>
      </c>
      <c r="AR4" s="88">
        <v>1.0424376444747243</v>
      </c>
      <c r="AS4" s="88">
        <v>1.0429057996461124</v>
      </c>
      <c r="AT4" s="88">
        <v>1.0428658001314048</v>
      </c>
      <c r="AU4" s="88">
        <v>1.0425817485661291</v>
      </c>
      <c r="AV4" s="88">
        <v>1.042487789657141</v>
      </c>
      <c r="AW4" s="88">
        <v>1.0419281851488047</v>
      </c>
      <c r="AX4" s="88">
        <v>1.041650708397895</v>
      </c>
      <c r="AY4" s="88">
        <v>1.0414488575269791</v>
      </c>
      <c r="AZ4" s="88">
        <v>1.0410571516270521</v>
      </c>
      <c r="BA4" s="88">
        <v>1.0403279164713122</v>
      </c>
      <c r="BB4" s="88">
        <v>1.0393905255601714</v>
      </c>
      <c r="BC4" s="88">
        <v>1.0384252018048339</v>
      </c>
      <c r="BD4" s="88">
        <v>1.0376346547521367</v>
      </c>
      <c r="BE4" s="88">
        <v>1.0364893862457543</v>
      </c>
      <c r="BF4" s="88">
        <v>1.035140470554607</v>
      </c>
      <c r="BG4" s="88">
        <v>1.033928423533274</v>
      </c>
      <c r="BH4" s="88">
        <v>1.0324789852774456</v>
      </c>
      <c r="BI4" s="88">
        <v>1.0314999436629577</v>
      </c>
      <c r="BJ4" s="88">
        <v>1.0307302943321013</v>
      </c>
    </row>
    <row r="5" spans="1:62" ht="15.75" thickBot="1">
      <c r="A5" s="89" t="s">
        <v>30</v>
      </c>
      <c r="B5" s="90">
        <v>0.8934254038816003</v>
      </c>
      <c r="C5" s="91"/>
      <c r="D5" s="91">
        <v>0.90447946826792558</v>
      </c>
      <c r="E5" s="91"/>
      <c r="F5" s="91">
        <v>0.90729772745062232</v>
      </c>
      <c r="G5" s="91"/>
      <c r="H5" s="91">
        <v>0.91597931916030184</v>
      </c>
      <c r="I5" s="91"/>
      <c r="J5" s="91">
        <v>0.93674477981697768</v>
      </c>
      <c r="K5" s="91"/>
      <c r="L5" s="91">
        <v>0.95315932250328883</v>
      </c>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c r="BB5" s="91"/>
      <c r="BC5" s="91"/>
      <c r="BD5" s="91"/>
      <c r="BE5" s="91"/>
      <c r="BF5" s="91"/>
      <c r="BG5" s="91"/>
      <c r="BH5" s="91"/>
      <c r="BI5" s="91"/>
      <c r="BJ5" s="92"/>
    </row>
  </sheetData>
  <pageMargins left="0.7" right="0.7" top="0.75" bottom="0.75" header="0.3" footer="0.3"/>
  <pageSetup paperSize="9"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B1:H11"/>
  <sheetViews>
    <sheetView workbookViewId="0">
      <selection activeCell="J32" sqref="J32"/>
    </sheetView>
  </sheetViews>
  <sheetFormatPr baseColWidth="10" defaultColWidth="11.42578125" defaultRowHeight="15"/>
  <cols>
    <col min="1" max="1" width="11.42578125" style="94"/>
    <col min="2" max="2" width="40.7109375" style="94" customWidth="1"/>
    <col min="3" max="8" width="8.7109375" style="94" customWidth="1"/>
    <col min="9" max="16384" width="11.42578125" style="94"/>
  </cols>
  <sheetData>
    <row r="1" spans="2:8">
      <c r="B1" s="93" t="s">
        <v>31</v>
      </c>
    </row>
    <row r="2" spans="2:8" ht="15.75" thickBot="1"/>
    <row r="3" spans="2:8">
      <c r="B3" s="95"/>
      <c r="C3" s="1867">
        <v>1940</v>
      </c>
      <c r="D3" s="1868"/>
      <c r="E3" s="1868">
        <v>1970</v>
      </c>
      <c r="F3" s="1868"/>
      <c r="G3" s="1868">
        <v>2000</v>
      </c>
      <c r="H3" s="1869"/>
    </row>
    <row r="4" spans="2:8" ht="15.75" thickBot="1">
      <c r="B4" s="96"/>
      <c r="C4" s="97" t="s">
        <v>13</v>
      </c>
      <c r="D4" s="98" t="s">
        <v>14</v>
      </c>
      <c r="E4" s="98" t="s">
        <v>13</v>
      </c>
      <c r="F4" s="98" t="s">
        <v>14</v>
      </c>
      <c r="G4" s="98" t="s">
        <v>13</v>
      </c>
      <c r="H4" s="99" t="s">
        <v>14</v>
      </c>
    </row>
    <row r="5" spans="2:8">
      <c r="B5" s="100" t="s">
        <v>32</v>
      </c>
      <c r="C5" s="101">
        <v>96.49395239672495</v>
      </c>
      <c r="D5" s="102">
        <v>135.9295080400482</v>
      </c>
      <c r="E5" s="102">
        <v>115.18213025650806</v>
      </c>
      <c r="F5" s="102">
        <v>135.6346035015448</v>
      </c>
      <c r="G5" s="102">
        <v>125.75099215505308</v>
      </c>
      <c r="H5" s="103">
        <v>140.93034801889522</v>
      </c>
    </row>
    <row r="6" spans="2:8">
      <c r="B6" s="104" t="s">
        <v>33</v>
      </c>
      <c r="C6" s="105">
        <v>7.2385389182058049</v>
      </c>
      <c r="D6" s="106">
        <v>0.1418132803632236</v>
      </c>
      <c r="E6" s="106">
        <v>11.054400686564318</v>
      </c>
      <c r="F6" s="106">
        <v>0.28151390319258496</v>
      </c>
      <c r="G6" s="106">
        <v>4.9329026303645591</v>
      </c>
      <c r="H6" s="107">
        <v>0</v>
      </c>
    </row>
    <row r="7" spans="2:8">
      <c r="B7" s="104" t="s">
        <v>34</v>
      </c>
      <c r="C7" s="105">
        <v>1.566622691292876E-3</v>
      </c>
      <c r="D7" s="106">
        <v>1.8498155505107832</v>
      </c>
      <c r="E7" s="106">
        <v>9.5356155239820727E-5</v>
      </c>
      <c r="F7" s="106">
        <v>1.2153964984552008</v>
      </c>
      <c r="G7" s="106">
        <v>0</v>
      </c>
      <c r="H7" s="107">
        <v>0</v>
      </c>
    </row>
    <row r="8" spans="2:8">
      <c r="B8" s="104" t="s">
        <v>35</v>
      </c>
      <c r="C8" s="105">
        <v>5.2372196569920844</v>
      </c>
      <c r="D8" s="106">
        <v>5.9233825198637913</v>
      </c>
      <c r="E8" s="106">
        <v>7.2731477066844663</v>
      </c>
      <c r="F8" s="106">
        <v>7.6593717816683835</v>
      </c>
      <c r="G8" s="106">
        <v>5.3934010152284264</v>
      </c>
      <c r="H8" s="107">
        <v>5.5905234744047041</v>
      </c>
    </row>
    <row r="9" spans="2:8">
      <c r="B9" s="104" t="s">
        <v>36</v>
      </c>
      <c r="C9" s="105">
        <v>2.1551781002638521</v>
      </c>
      <c r="D9" s="106">
        <v>2.1955874006810441</v>
      </c>
      <c r="E9" s="106">
        <v>3.3017545532564125</v>
      </c>
      <c r="F9" s="106">
        <v>4.1563851699279093</v>
      </c>
      <c r="G9" s="106">
        <v>3.4398246423627135</v>
      </c>
      <c r="H9" s="107">
        <v>3.8337992866094668</v>
      </c>
    </row>
    <row r="10" spans="2:8" ht="15.75" thickBot="1">
      <c r="B10" s="108" t="s">
        <v>37</v>
      </c>
      <c r="C10" s="109">
        <v>17.296285070293521</v>
      </c>
      <c r="D10" s="110">
        <v>0.69769116540012566</v>
      </c>
      <c r="E10" s="110">
        <v>16.959664346333557</v>
      </c>
      <c r="F10" s="110">
        <v>0</v>
      </c>
      <c r="G10" s="110">
        <v>15.061005999077064</v>
      </c>
      <c r="H10" s="111">
        <v>0</v>
      </c>
    </row>
    <row r="11" spans="2:8">
      <c r="C11" s="112"/>
      <c r="D11" s="112"/>
      <c r="E11" s="112"/>
      <c r="F11" s="112"/>
      <c r="G11" s="112"/>
      <c r="H11" s="112"/>
    </row>
  </sheetData>
  <mergeCells count="3">
    <mergeCell ref="C3:D3"/>
    <mergeCell ref="E3:F3"/>
    <mergeCell ref="G3:H3"/>
  </mergeCells>
  <pageMargins left="0.7" right="0.7" top="0.75" bottom="0.75" header="0.3" footer="0.3"/>
  <pageSetup paperSize="9"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O162"/>
  <sheetViews>
    <sheetView topLeftCell="A82" workbookViewId="0">
      <selection activeCell="J32" sqref="J32"/>
    </sheetView>
  </sheetViews>
  <sheetFormatPr baseColWidth="10" defaultColWidth="11.42578125" defaultRowHeight="15"/>
  <cols>
    <col min="1" max="1" width="12" style="122" customWidth="1"/>
    <col min="2" max="2" width="11.42578125" style="121"/>
    <col min="3" max="4" width="17.7109375" style="121" customWidth="1"/>
    <col min="5" max="5" width="11.42578125" style="121"/>
    <col min="6" max="6" width="17.140625" style="121" customWidth="1"/>
    <col min="7" max="7" width="11.42578125" style="121" customWidth="1"/>
    <col min="8" max="11" width="11.42578125" style="121"/>
    <col min="12" max="16384" width="11.42578125" style="122"/>
  </cols>
  <sheetData>
    <row r="1" spans="1:15" s="117" customFormat="1" ht="15.75">
      <c r="A1" s="113" t="s">
        <v>38</v>
      </c>
      <c r="B1" s="114"/>
      <c r="C1" s="114"/>
      <c r="D1" s="114"/>
      <c r="E1" s="114"/>
      <c r="F1" s="114"/>
      <c r="G1" s="114"/>
      <c r="H1" s="115"/>
      <c r="I1" s="116"/>
      <c r="J1" s="116"/>
      <c r="K1" s="116"/>
    </row>
    <row r="2" spans="1:15" s="117" customFormat="1">
      <c r="A2" s="118"/>
      <c r="B2" s="114"/>
      <c r="C2" s="114"/>
      <c r="D2" s="114"/>
      <c r="E2" s="114"/>
      <c r="F2" s="114"/>
      <c r="G2" s="114"/>
      <c r="H2" s="116"/>
      <c r="I2" s="116"/>
      <c r="J2" s="116"/>
      <c r="K2" s="116"/>
    </row>
    <row r="3" spans="1:15" ht="15.75" thickBot="1">
      <c r="A3" s="119"/>
      <c r="B3" s="120"/>
      <c r="C3" s="120"/>
      <c r="D3" s="120"/>
      <c r="E3" s="120"/>
      <c r="F3" s="120"/>
      <c r="G3" s="120"/>
    </row>
    <row r="4" spans="1:15" s="126" customFormat="1" ht="80.099999999999994" customHeight="1" thickBot="1">
      <c r="A4" s="123"/>
      <c r="B4" s="124" t="s">
        <v>39</v>
      </c>
      <c r="C4" s="125" t="s">
        <v>40</v>
      </c>
      <c r="D4" s="125" t="s">
        <v>41</v>
      </c>
      <c r="E4" s="124" t="s">
        <v>42</v>
      </c>
      <c r="F4" s="125" t="s">
        <v>43</v>
      </c>
      <c r="G4" s="1870" t="s">
        <v>44</v>
      </c>
      <c r="H4" s="1871"/>
      <c r="I4" s="1871"/>
      <c r="J4" s="1871"/>
      <c r="K4" s="1872"/>
    </row>
    <row r="5" spans="1:15" s="126" customFormat="1" ht="15.75" customHeight="1" thickBot="1">
      <c r="B5" s="127"/>
      <c r="C5" s="128"/>
      <c r="D5" s="128"/>
      <c r="E5" s="127"/>
      <c r="F5" s="128"/>
      <c r="G5" s="129" t="s">
        <v>45</v>
      </c>
      <c r="H5" s="130">
        <v>1.7999999999999999E-2</v>
      </c>
      <c r="I5" s="131">
        <v>1.4999999999999999E-2</v>
      </c>
      <c r="J5" s="131">
        <v>1.2999999999999999E-2</v>
      </c>
      <c r="K5" s="132">
        <v>0.01</v>
      </c>
    </row>
    <row r="6" spans="1:15" ht="15" customHeight="1">
      <c r="A6" s="1873" t="s">
        <v>46</v>
      </c>
      <c r="B6" s="133">
        <v>1926</v>
      </c>
      <c r="C6" s="134"/>
      <c r="D6" s="135"/>
      <c r="E6" s="133"/>
      <c r="F6" s="134">
        <v>0.55018587360594795</v>
      </c>
      <c r="G6" s="136"/>
      <c r="H6" s="137"/>
      <c r="I6" s="137"/>
      <c r="J6" s="137"/>
      <c r="K6" s="138"/>
      <c r="N6" s="139"/>
      <c r="O6" s="139">
        <f t="shared" ref="O6:O32" si="0">B6</f>
        <v>1926</v>
      </c>
    </row>
    <row r="7" spans="1:15" ht="15" customHeight="1">
      <c r="A7" s="1873"/>
      <c r="B7" s="133">
        <v>1927</v>
      </c>
      <c r="C7" s="134"/>
      <c r="D7" s="135"/>
      <c r="E7" s="133"/>
      <c r="F7" s="134"/>
      <c r="G7" s="136"/>
      <c r="H7" s="137"/>
      <c r="I7" s="137"/>
      <c r="J7" s="137"/>
      <c r="K7" s="138"/>
      <c r="N7" s="139"/>
      <c r="O7" s="139">
        <f t="shared" si="0"/>
        <v>1927</v>
      </c>
    </row>
    <row r="8" spans="1:15" ht="15" customHeight="1">
      <c r="A8" s="1873"/>
      <c r="B8" s="133">
        <v>1928</v>
      </c>
      <c r="C8" s="134"/>
      <c r="D8" s="135"/>
      <c r="E8" s="133"/>
      <c r="F8" s="134">
        <v>0.5650887573964497</v>
      </c>
      <c r="G8" s="136"/>
      <c r="H8" s="137"/>
      <c r="I8" s="137"/>
      <c r="J8" s="137"/>
      <c r="K8" s="138"/>
      <c r="N8" s="139"/>
      <c r="O8" s="139">
        <f t="shared" si="0"/>
        <v>1928</v>
      </c>
    </row>
    <row r="9" spans="1:15" ht="15" customHeight="1">
      <c r="A9" s="1873"/>
      <c r="B9" s="133">
        <v>1929</v>
      </c>
      <c r="C9" s="134"/>
      <c r="D9" s="135"/>
      <c r="E9" s="133"/>
      <c r="F9" s="134"/>
      <c r="G9" s="136"/>
      <c r="H9" s="137"/>
      <c r="I9" s="137"/>
      <c r="J9" s="137"/>
      <c r="K9" s="138"/>
      <c r="N9" s="139"/>
      <c r="O9" s="139">
        <f t="shared" si="0"/>
        <v>1929</v>
      </c>
    </row>
    <row r="10" spans="1:15" ht="15" customHeight="1">
      <c r="A10" s="1873"/>
      <c r="B10" s="133">
        <v>1930</v>
      </c>
      <c r="C10" s="134"/>
      <c r="D10" s="135"/>
      <c r="E10" s="133"/>
      <c r="F10" s="134">
        <v>0.55397727272727271</v>
      </c>
      <c r="G10" s="136"/>
      <c r="H10" s="137"/>
      <c r="I10" s="137"/>
      <c r="J10" s="137"/>
      <c r="K10" s="138"/>
      <c r="N10" s="139"/>
      <c r="O10" s="139">
        <f t="shared" si="0"/>
        <v>1930</v>
      </c>
    </row>
    <row r="11" spans="1:15" ht="15" customHeight="1">
      <c r="A11" s="1873"/>
      <c r="B11" s="133">
        <v>1931</v>
      </c>
      <c r="C11" s="134"/>
      <c r="D11" s="135"/>
      <c r="E11" s="133"/>
      <c r="F11" s="134"/>
      <c r="G11" s="136"/>
      <c r="H11" s="137"/>
      <c r="I11" s="137"/>
      <c r="J11" s="137"/>
      <c r="K11" s="138"/>
      <c r="N11" s="139"/>
      <c r="O11" s="139">
        <f t="shared" si="0"/>
        <v>1931</v>
      </c>
    </row>
    <row r="12" spans="1:15" ht="15" customHeight="1">
      <c r="A12" s="1873"/>
      <c r="B12" s="133">
        <v>1932</v>
      </c>
      <c r="C12" s="134"/>
      <c r="D12" s="135"/>
      <c r="E12" s="133"/>
      <c r="F12" s="134">
        <v>0.55100624566273426</v>
      </c>
      <c r="G12" s="136"/>
      <c r="H12" s="137"/>
      <c r="I12" s="137"/>
      <c r="J12" s="137"/>
      <c r="K12" s="138"/>
      <c r="N12" s="139"/>
      <c r="O12" s="139">
        <f t="shared" si="0"/>
        <v>1932</v>
      </c>
    </row>
    <row r="13" spans="1:15" ht="15" customHeight="1">
      <c r="A13" s="1873"/>
      <c r="B13" s="133">
        <v>1933</v>
      </c>
      <c r="C13" s="134"/>
      <c r="D13" s="135"/>
      <c r="E13" s="133"/>
      <c r="F13" s="134"/>
      <c r="G13" s="136"/>
      <c r="H13" s="137"/>
      <c r="I13" s="137"/>
      <c r="J13" s="137"/>
      <c r="K13" s="138"/>
      <c r="N13" s="139"/>
      <c r="O13" s="139">
        <f t="shared" si="0"/>
        <v>1933</v>
      </c>
    </row>
    <row r="14" spans="1:15" ht="15" customHeight="1">
      <c r="A14" s="1873"/>
      <c r="B14" s="133">
        <v>1934</v>
      </c>
      <c r="C14" s="134"/>
      <c r="D14" s="135"/>
      <c r="E14" s="133"/>
      <c r="F14" s="134">
        <v>0.55646258503401358</v>
      </c>
      <c r="G14" s="136"/>
      <c r="H14" s="137"/>
      <c r="I14" s="137"/>
      <c r="J14" s="137"/>
      <c r="K14" s="138"/>
      <c r="N14" s="139"/>
      <c r="O14" s="139">
        <f t="shared" si="0"/>
        <v>1934</v>
      </c>
    </row>
    <row r="15" spans="1:15" ht="15" customHeight="1">
      <c r="A15" s="1873"/>
      <c r="B15" s="133">
        <v>1935</v>
      </c>
      <c r="C15" s="134"/>
      <c r="D15" s="135"/>
      <c r="E15" s="133"/>
      <c r="F15" s="134"/>
      <c r="G15" s="136"/>
      <c r="H15" s="137"/>
      <c r="I15" s="137"/>
      <c r="J15" s="137"/>
      <c r="K15" s="138"/>
      <c r="N15" s="139"/>
      <c r="O15" s="139">
        <f t="shared" si="0"/>
        <v>1935</v>
      </c>
    </row>
    <row r="16" spans="1:15" ht="15" customHeight="1">
      <c r="A16" s="1873"/>
      <c r="B16" s="133">
        <v>1936</v>
      </c>
      <c r="C16" s="134"/>
      <c r="D16" s="135"/>
      <c r="E16" s="133"/>
      <c r="F16" s="134">
        <v>0.5723771580345286</v>
      </c>
      <c r="G16" s="136"/>
      <c r="H16" s="137"/>
      <c r="I16" s="137"/>
      <c r="J16" s="137"/>
      <c r="K16" s="138"/>
      <c r="N16" s="139"/>
      <c r="O16" s="139">
        <f t="shared" si="0"/>
        <v>1936</v>
      </c>
    </row>
    <row r="17" spans="1:15" ht="15" customHeight="1">
      <c r="A17" s="1873"/>
      <c r="B17" s="133">
        <v>1937</v>
      </c>
      <c r="C17" s="134"/>
      <c r="D17" s="135"/>
      <c r="E17" s="133"/>
      <c r="F17" s="134"/>
      <c r="G17" s="136"/>
      <c r="H17" s="137"/>
      <c r="I17" s="137"/>
      <c r="J17" s="137"/>
      <c r="K17" s="138"/>
      <c r="N17" s="139"/>
      <c r="O17" s="139">
        <f t="shared" si="0"/>
        <v>1937</v>
      </c>
    </row>
    <row r="18" spans="1:15" ht="15.75" customHeight="1" thickBot="1">
      <c r="A18" s="1873"/>
      <c r="B18" s="140">
        <v>1938</v>
      </c>
      <c r="C18" s="134">
        <v>0.57458927564537088</v>
      </c>
      <c r="D18" s="134">
        <v>0.65746293526285082</v>
      </c>
      <c r="E18" s="141"/>
      <c r="F18" s="134"/>
      <c r="G18" s="136"/>
      <c r="H18" s="142"/>
      <c r="I18" s="142"/>
      <c r="J18" s="142"/>
      <c r="K18" s="143"/>
      <c r="N18" s="139">
        <v>2004</v>
      </c>
      <c r="O18" s="139">
        <f t="shared" si="0"/>
        <v>1938</v>
      </c>
    </row>
    <row r="19" spans="1:15" ht="15.75" customHeight="1">
      <c r="A19" s="1873"/>
      <c r="B19" s="144">
        <v>1939</v>
      </c>
      <c r="C19" s="134"/>
      <c r="D19" s="134"/>
      <c r="E19" s="145">
        <v>2005</v>
      </c>
      <c r="F19" s="146">
        <v>0.54889626384537604</v>
      </c>
      <c r="G19" s="146">
        <v>0.70247425147574194</v>
      </c>
      <c r="H19" s="147"/>
      <c r="I19" s="147"/>
      <c r="J19" s="147"/>
      <c r="K19" s="148"/>
      <c r="N19" s="139">
        <v>2005</v>
      </c>
      <c r="O19" s="139">
        <f t="shared" si="0"/>
        <v>1939</v>
      </c>
    </row>
    <row r="20" spans="1:15" ht="15" customHeight="1">
      <c r="A20" s="1873"/>
      <c r="B20" s="144">
        <v>1940</v>
      </c>
      <c r="C20" s="149">
        <v>0.59961866909525463</v>
      </c>
      <c r="D20" s="149">
        <v>0.67720072127073561</v>
      </c>
      <c r="E20" s="140">
        <v>2006</v>
      </c>
      <c r="F20" s="136">
        <v>0.55544157640102521</v>
      </c>
      <c r="G20" s="136">
        <v>0.7034961620385437</v>
      </c>
      <c r="H20" s="150"/>
      <c r="I20" s="150"/>
      <c r="J20" s="150"/>
      <c r="K20" s="151"/>
      <c r="N20" s="139">
        <f t="shared" ref="N20:N31" si="1">E20</f>
        <v>2006</v>
      </c>
      <c r="O20" s="139">
        <f t="shared" si="0"/>
        <v>1940</v>
      </c>
    </row>
    <row r="21" spans="1:15" ht="15" customHeight="1">
      <c r="A21" s="1873"/>
      <c r="B21" s="140">
        <v>1941</v>
      </c>
      <c r="C21" s="136"/>
      <c r="D21" s="136"/>
      <c r="E21" s="140">
        <v>2007</v>
      </c>
      <c r="F21" s="136">
        <v>0.56222464071439338</v>
      </c>
      <c r="G21" s="136">
        <v>0.70676070536806579</v>
      </c>
      <c r="H21" s="150"/>
      <c r="I21" s="150"/>
      <c r="J21" s="150"/>
      <c r="K21" s="151"/>
      <c r="N21" s="139">
        <f t="shared" si="1"/>
        <v>2007</v>
      </c>
      <c r="O21" s="139">
        <f t="shared" si="0"/>
        <v>1941</v>
      </c>
    </row>
    <row r="22" spans="1:15" ht="15" customHeight="1">
      <c r="A22" s="1873"/>
      <c r="B22" s="140">
        <v>1942</v>
      </c>
      <c r="C22" s="136">
        <v>0.61940767085766268</v>
      </c>
      <c r="D22" s="136">
        <v>0.6871694563089652</v>
      </c>
      <c r="E22" s="140">
        <v>2008</v>
      </c>
      <c r="F22" s="136">
        <v>0.57144715214163799</v>
      </c>
      <c r="G22" s="136">
        <v>0.71777077795173416</v>
      </c>
      <c r="H22" s="150"/>
      <c r="I22" s="150"/>
      <c r="J22" s="150"/>
      <c r="K22" s="151"/>
      <c r="N22" s="139">
        <f t="shared" si="1"/>
        <v>2008</v>
      </c>
      <c r="O22" s="139">
        <f t="shared" si="0"/>
        <v>1942</v>
      </c>
    </row>
    <row r="23" spans="1:15" ht="15" customHeight="1">
      <c r="A23" s="1873"/>
      <c r="B23" s="140">
        <v>1943</v>
      </c>
      <c r="C23" s="136"/>
      <c r="D23" s="136"/>
      <c r="E23" s="140">
        <v>2009</v>
      </c>
      <c r="F23" s="136">
        <v>0.57536687085911908</v>
      </c>
      <c r="G23" s="136">
        <v>0.71998956980733697</v>
      </c>
      <c r="H23" s="150"/>
      <c r="I23" s="150"/>
      <c r="J23" s="150"/>
      <c r="K23" s="151"/>
      <c r="N23" s="139">
        <f t="shared" si="1"/>
        <v>2009</v>
      </c>
      <c r="O23" s="139">
        <f t="shared" si="0"/>
        <v>1943</v>
      </c>
    </row>
    <row r="24" spans="1:15" ht="15" customHeight="1">
      <c r="A24" s="1873"/>
      <c r="B24" s="140">
        <v>1944</v>
      </c>
      <c r="C24" s="136">
        <v>0.62297834874025004</v>
      </c>
      <c r="D24" s="136">
        <v>0.68683731901481437</v>
      </c>
      <c r="E24" s="140">
        <v>2010</v>
      </c>
      <c r="F24" s="136">
        <v>0.57939397078079202</v>
      </c>
      <c r="G24" s="136">
        <v>0.72361301962183466</v>
      </c>
      <c r="H24" s="150"/>
      <c r="I24" s="150"/>
      <c r="J24" s="150"/>
      <c r="K24" s="151"/>
      <c r="N24" s="139">
        <f t="shared" si="1"/>
        <v>2010</v>
      </c>
      <c r="O24" s="139">
        <f t="shared" si="0"/>
        <v>1944</v>
      </c>
    </row>
    <row r="25" spans="1:15" ht="15" customHeight="1">
      <c r="A25" s="1873"/>
      <c r="B25" s="140">
        <v>1945</v>
      </c>
      <c r="C25" s="136"/>
      <c r="D25" s="136"/>
      <c r="E25" s="152">
        <v>2011</v>
      </c>
      <c r="F25" s="153">
        <v>0.58136788673258588</v>
      </c>
      <c r="G25" s="153">
        <v>0.7181275533040643</v>
      </c>
      <c r="H25" s="154"/>
      <c r="I25" s="154"/>
      <c r="J25" s="154"/>
      <c r="K25" s="155"/>
      <c r="N25" s="139">
        <f t="shared" si="1"/>
        <v>2011</v>
      </c>
      <c r="O25" s="139">
        <f t="shared" si="0"/>
        <v>1945</v>
      </c>
    </row>
    <row r="26" spans="1:15" ht="15" customHeight="1">
      <c r="A26" s="1873"/>
      <c r="B26" s="152">
        <v>1946</v>
      </c>
      <c r="C26" s="153">
        <v>0.63682105517255372</v>
      </c>
      <c r="D26" s="153">
        <v>0.69353859159876952</v>
      </c>
      <c r="E26" s="152">
        <v>2012</v>
      </c>
      <c r="F26" s="153">
        <v>0.59814447210296662</v>
      </c>
      <c r="G26" s="153">
        <v>0.74038311933714362</v>
      </c>
      <c r="H26" s="154"/>
      <c r="I26" s="154"/>
      <c r="J26" s="154"/>
      <c r="K26" s="155"/>
      <c r="N26" s="139">
        <f t="shared" si="1"/>
        <v>2012</v>
      </c>
      <c r="O26" s="139">
        <f t="shared" si="0"/>
        <v>1946</v>
      </c>
    </row>
    <row r="27" spans="1:15" ht="15" customHeight="1">
      <c r="A27" s="1873"/>
      <c r="B27" s="152">
        <v>1947</v>
      </c>
      <c r="C27" s="153">
        <v>0.65971438022617901</v>
      </c>
      <c r="D27" s="153">
        <v>0.71577300403205246</v>
      </c>
      <c r="E27" s="140">
        <v>2013</v>
      </c>
      <c r="F27" s="153">
        <v>0.60455693564782809</v>
      </c>
      <c r="G27" s="153">
        <v>0.74839191792872584</v>
      </c>
      <c r="H27" s="150"/>
      <c r="I27" s="150"/>
      <c r="J27" s="150"/>
      <c r="K27" s="151"/>
      <c r="N27" s="139">
        <f t="shared" si="1"/>
        <v>2013</v>
      </c>
      <c r="O27" s="139">
        <f t="shared" si="0"/>
        <v>1947</v>
      </c>
    </row>
    <row r="28" spans="1:15" ht="15" customHeight="1">
      <c r="A28" s="1873"/>
      <c r="B28" s="140">
        <v>1948</v>
      </c>
      <c r="C28" s="153">
        <v>0.67444905406967559</v>
      </c>
      <c r="D28" s="153">
        <v>0.72355552612151675</v>
      </c>
      <c r="E28" s="156">
        <v>2014</v>
      </c>
      <c r="F28" s="153">
        <v>0.60678874007975347</v>
      </c>
      <c r="G28" s="153">
        <v>0.74746761994338207</v>
      </c>
      <c r="H28" s="150"/>
      <c r="I28" s="150"/>
      <c r="J28" s="150"/>
      <c r="K28" s="157"/>
      <c r="N28" s="139">
        <f t="shared" si="1"/>
        <v>2014</v>
      </c>
      <c r="O28" s="139">
        <f t="shared" si="0"/>
        <v>1948</v>
      </c>
    </row>
    <row r="29" spans="1:15" ht="15" customHeight="1">
      <c r="A29" s="1873"/>
      <c r="B29" s="156">
        <v>1949</v>
      </c>
      <c r="C29" s="153">
        <v>0.66805574749611518</v>
      </c>
      <c r="D29" s="153">
        <v>0.71577185827362622</v>
      </c>
      <c r="E29" s="156">
        <v>2015</v>
      </c>
      <c r="F29" s="136">
        <v>0.61007629297388843</v>
      </c>
      <c r="G29" s="136">
        <v>0.74923803106459341</v>
      </c>
      <c r="H29" s="150"/>
      <c r="I29" s="150"/>
      <c r="J29" s="150"/>
      <c r="K29" s="157"/>
      <c r="N29" s="139">
        <f t="shared" si="1"/>
        <v>2015</v>
      </c>
      <c r="O29" s="139">
        <f t="shared" si="0"/>
        <v>1949</v>
      </c>
    </row>
    <row r="30" spans="1:15" ht="15" customHeight="1">
      <c r="A30" s="1873"/>
      <c r="B30" s="156">
        <v>1950</v>
      </c>
      <c r="C30" s="153">
        <v>0.67866981462165699</v>
      </c>
      <c r="D30" s="153">
        <v>0.72663214385964447</v>
      </c>
      <c r="E30" s="158">
        <v>2016</v>
      </c>
      <c r="F30" s="159">
        <v>0.61848920848791189</v>
      </c>
      <c r="G30" s="159">
        <v>0.75633856076636541</v>
      </c>
      <c r="H30" s="160"/>
      <c r="I30" s="161"/>
      <c r="J30" s="161"/>
      <c r="K30" s="162"/>
      <c r="N30" s="139">
        <f t="shared" si="1"/>
        <v>2016</v>
      </c>
      <c r="O30" s="139">
        <f t="shared" si="0"/>
        <v>1950</v>
      </c>
    </row>
    <row r="31" spans="1:15" ht="15" customHeight="1" thickBot="1">
      <c r="A31" s="1873"/>
      <c r="B31" s="163">
        <v>1951</v>
      </c>
      <c r="C31" s="164">
        <v>0.67922655448388636</v>
      </c>
      <c r="D31" s="164">
        <v>0.72268723497130438</v>
      </c>
      <c r="E31" s="165">
        <v>2017</v>
      </c>
      <c r="F31" s="166">
        <v>0.61971361082603771</v>
      </c>
      <c r="G31" s="166">
        <v>0.75395503434643585</v>
      </c>
      <c r="H31" s="167">
        <v>0.75395503434643585</v>
      </c>
      <c r="I31" s="168">
        <v>0.75395503434643585</v>
      </c>
      <c r="J31" s="168">
        <v>0.75395503434643585</v>
      </c>
      <c r="K31" s="169">
        <v>0.75395503434643585</v>
      </c>
      <c r="N31" s="139">
        <f t="shared" si="1"/>
        <v>2017</v>
      </c>
      <c r="O31" s="139">
        <f t="shared" si="0"/>
        <v>1951</v>
      </c>
    </row>
    <row r="32" spans="1:15" ht="14.25" customHeight="1">
      <c r="A32" s="1874" t="s">
        <v>47</v>
      </c>
      <c r="B32" s="170"/>
      <c r="C32" s="171"/>
      <c r="D32" s="172"/>
      <c r="E32" s="170">
        <v>2018</v>
      </c>
      <c r="F32" s="172"/>
      <c r="G32" s="172"/>
      <c r="H32" s="173">
        <v>0.76047094013670846</v>
      </c>
      <c r="I32" s="174">
        <v>0.76047094013670846</v>
      </c>
      <c r="J32" s="174">
        <v>0.76047094013670846</v>
      </c>
      <c r="K32" s="175">
        <v>0.76047094013670846</v>
      </c>
      <c r="N32" s="139">
        <v>2018</v>
      </c>
      <c r="O32" s="139">
        <f t="shared" si="0"/>
        <v>0</v>
      </c>
    </row>
    <row r="33" spans="1:11" ht="14.45" customHeight="1">
      <c r="A33" s="1874"/>
      <c r="B33" s="176"/>
      <c r="C33" s="177"/>
      <c r="D33" s="178"/>
      <c r="E33" s="176">
        <v>2019</v>
      </c>
      <c r="F33" s="178"/>
      <c r="G33" s="178"/>
      <c r="H33" s="173">
        <v>0.76714484671298577</v>
      </c>
      <c r="I33" s="174">
        <v>0.76714484671298577</v>
      </c>
      <c r="J33" s="174">
        <v>0.76714484671298577</v>
      </c>
      <c r="K33" s="175">
        <v>0.76714484671298577</v>
      </c>
    </row>
    <row r="34" spans="1:11" ht="14.45" customHeight="1">
      <c r="A34" s="1874"/>
      <c r="B34" s="176"/>
      <c r="C34" s="177"/>
      <c r="D34" s="178"/>
      <c r="E34" s="170">
        <v>2020</v>
      </c>
      <c r="F34" s="178"/>
      <c r="G34" s="178"/>
      <c r="H34" s="173">
        <v>0.77383525355373839</v>
      </c>
      <c r="I34" s="174">
        <v>0.77383525355373839</v>
      </c>
      <c r="J34" s="174">
        <v>0.77383525355373839</v>
      </c>
      <c r="K34" s="175">
        <v>0.77383525355373839</v>
      </c>
    </row>
    <row r="35" spans="1:11">
      <c r="A35" s="1874"/>
      <c r="B35" s="176"/>
      <c r="C35" s="177"/>
      <c r="D35" s="178"/>
      <c r="E35" s="176">
        <v>2021</v>
      </c>
      <c r="F35" s="178"/>
      <c r="G35" s="178"/>
      <c r="H35" s="173">
        <v>0.78109560554690893</v>
      </c>
      <c r="I35" s="174">
        <v>0.78109560554690893</v>
      </c>
      <c r="J35" s="174">
        <v>0.78109560554690893</v>
      </c>
      <c r="K35" s="175">
        <v>0.78109560554690893</v>
      </c>
    </row>
    <row r="36" spans="1:11">
      <c r="A36" s="1874"/>
      <c r="B36" s="176"/>
      <c r="C36" s="177"/>
      <c r="D36" s="178"/>
      <c r="E36" s="170">
        <v>2022</v>
      </c>
      <c r="F36" s="178"/>
      <c r="G36" s="178"/>
      <c r="H36" s="173">
        <v>0.7887383591180358</v>
      </c>
      <c r="I36" s="174">
        <v>0.7887383591180358</v>
      </c>
      <c r="J36" s="174">
        <v>0.7887383591180358</v>
      </c>
      <c r="K36" s="175">
        <v>0.7887383591180358</v>
      </c>
    </row>
    <row r="37" spans="1:11">
      <c r="A37" s="1874"/>
      <c r="B37" s="176"/>
      <c r="C37" s="177"/>
      <c r="D37" s="178"/>
      <c r="E37" s="176">
        <v>2023</v>
      </c>
      <c r="F37" s="178"/>
      <c r="G37" s="178"/>
      <c r="H37" s="173">
        <v>0.79559501280480616</v>
      </c>
      <c r="I37" s="174">
        <v>0.79559501280480616</v>
      </c>
      <c r="J37" s="174">
        <v>0.79559501280480616</v>
      </c>
      <c r="K37" s="175">
        <v>0.79559501280480616</v>
      </c>
    </row>
    <row r="38" spans="1:11" ht="16.5" customHeight="1">
      <c r="A38" s="1874"/>
      <c r="B38" s="176"/>
      <c r="C38" s="177"/>
      <c r="D38" s="178"/>
      <c r="E38" s="170">
        <v>2024</v>
      </c>
      <c r="F38" s="178"/>
      <c r="G38" s="178"/>
      <c r="H38" s="173">
        <v>0.80333036685105352</v>
      </c>
      <c r="I38" s="174">
        <v>0.80333036685105352</v>
      </c>
      <c r="J38" s="174">
        <v>0.80333036685105352</v>
      </c>
      <c r="K38" s="175">
        <v>0.80333036685105352</v>
      </c>
    </row>
    <row r="39" spans="1:11">
      <c r="A39" s="1874"/>
      <c r="B39" s="176"/>
      <c r="C39" s="177"/>
      <c r="D39" s="178"/>
      <c r="E39" s="176">
        <v>2025</v>
      </c>
      <c r="F39" s="178"/>
      <c r="G39" s="178"/>
      <c r="H39" s="173">
        <v>0.80949367440536946</v>
      </c>
      <c r="I39" s="174">
        <v>0.80949367440536946</v>
      </c>
      <c r="J39" s="174">
        <v>0.80949367440536946</v>
      </c>
      <c r="K39" s="175">
        <v>0.80949367440536946</v>
      </c>
    </row>
    <row r="40" spans="1:11">
      <c r="A40" s="1874"/>
      <c r="B40" s="176"/>
      <c r="C40" s="177"/>
      <c r="D40" s="178"/>
      <c r="E40" s="170">
        <v>2026</v>
      </c>
      <c r="F40" s="178"/>
      <c r="G40" s="178"/>
      <c r="H40" s="173">
        <v>0.81470636967631804</v>
      </c>
      <c r="I40" s="174">
        <v>0.81470636967631804</v>
      </c>
      <c r="J40" s="174">
        <v>0.81470636967631804</v>
      </c>
      <c r="K40" s="175">
        <v>0.81470636967631804</v>
      </c>
    </row>
    <row r="41" spans="1:11">
      <c r="A41" s="1874"/>
      <c r="B41" s="176"/>
      <c r="C41" s="177"/>
      <c r="D41" s="178"/>
      <c r="E41" s="176">
        <v>2027</v>
      </c>
      <c r="F41" s="178"/>
      <c r="G41" s="178"/>
      <c r="H41" s="173">
        <v>0.81935737062411185</v>
      </c>
      <c r="I41" s="174">
        <v>0.81935737062411185</v>
      </c>
      <c r="J41" s="174">
        <v>0.81935737062411185</v>
      </c>
      <c r="K41" s="175">
        <v>0.81935737062411185</v>
      </c>
    </row>
    <row r="42" spans="1:11">
      <c r="A42" s="1874"/>
      <c r="B42" s="176"/>
      <c r="C42" s="177"/>
      <c r="D42" s="178"/>
      <c r="E42" s="170">
        <v>2028</v>
      </c>
      <c r="F42" s="178"/>
      <c r="G42" s="178"/>
      <c r="H42" s="173">
        <v>0.82523170925516498</v>
      </c>
      <c r="I42" s="174">
        <v>0.82523170925516498</v>
      </c>
      <c r="J42" s="174">
        <v>0.82523170925516498</v>
      </c>
      <c r="K42" s="175">
        <v>0.82523170925516498</v>
      </c>
    </row>
    <row r="43" spans="1:11">
      <c r="A43" s="1874"/>
      <c r="B43" s="176"/>
      <c r="C43" s="177"/>
      <c r="D43" s="178"/>
      <c r="E43" s="176">
        <v>2029</v>
      </c>
      <c r="F43" s="178"/>
      <c r="G43" s="178"/>
      <c r="H43" s="173">
        <v>0.83043274172636572</v>
      </c>
      <c r="I43" s="174">
        <v>0.83043274172636572</v>
      </c>
      <c r="J43" s="174">
        <v>0.83043274172636572</v>
      </c>
      <c r="K43" s="175">
        <v>0.83043274172636572</v>
      </c>
    </row>
    <row r="44" spans="1:11">
      <c r="A44" s="1874"/>
      <c r="B44" s="176"/>
      <c r="C44" s="177"/>
      <c r="D44" s="178"/>
      <c r="E44" s="170">
        <v>2030</v>
      </c>
      <c r="F44" s="178"/>
      <c r="G44" s="178"/>
      <c r="H44" s="173">
        <v>0.8366155618206611</v>
      </c>
      <c r="I44" s="174">
        <v>0.8366155618206611</v>
      </c>
      <c r="J44" s="174">
        <v>0.8366155618206611</v>
      </c>
      <c r="K44" s="175">
        <v>0.8366155618206611</v>
      </c>
    </row>
    <row r="45" spans="1:11">
      <c r="A45" s="1874"/>
      <c r="B45" s="176"/>
      <c r="C45" s="177"/>
      <c r="D45" s="178"/>
      <c r="E45" s="176">
        <v>2031</v>
      </c>
      <c r="F45" s="178"/>
      <c r="G45" s="178"/>
      <c r="H45" s="173">
        <v>0.84343600968298371</v>
      </c>
      <c r="I45" s="174">
        <v>0.84343600968298371</v>
      </c>
      <c r="J45" s="174">
        <v>0.84343600968298371</v>
      </c>
      <c r="K45" s="175">
        <v>0.84343600968298371</v>
      </c>
    </row>
    <row r="46" spans="1:11">
      <c r="A46" s="1874"/>
      <c r="B46" s="176"/>
      <c r="C46" s="177"/>
      <c r="D46" s="178"/>
      <c r="E46" s="170">
        <v>2032</v>
      </c>
      <c r="F46" s="178"/>
      <c r="G46" s="178"/>
      <c r="H46" s="173">
        <v>0.85004590698438054</v>
      </c>
      <c r="I46" s="174">
        <v>0.85004590698438054</v>
      </c>
      <c r="J46" s="174">
        <v>0.85004590698438054</v>
      </c>
      <c r="K46" s="175">
        <v>0.85004590698438054</v>
      </c>
    </row>
    <row r="47" spans="1:11">
      <c r="A47" s="1874"/>
      <c r="B47" s="176"/>
      <c r="C47" s="177"/>
      <c r="D47" s="178"/>
      <c r="E47" s="176">
        <v>2033</v>
      </c>
      <c r="F47" s="178"/>
      <c r="G47" s="178"/>
      <c r="H47" s="173">
        <v>0.85475400329592277</v>
      </c>
      <c r="I47" s="174">
        <v>0.85494726673557753</v>
      </c>
      <c r="J47" s="174">
        <v>0.85491870958625482</v>
      </c>
      <c r="K47" s="175">
        <v>0.85489015243693223</v>
      </c>
    </row>
    <row r="48" spans="1:11">
      <c r="A48" s="1874"/>
      <c r="B48" s="176"/>
      <c r="C48" s="177"/>
      <c r="D48" s="178"/>
      <c r="E48" s="170">
        <v>2034</v>
      </c>
      <c r="F48" s="178"/>
      <c r="G48" s="178"/>
      <c r="H48" s="173">
        <v>0.85925095410561603</v>
      </c>
      <c r="I48" s="174">
        <v>0.85968605106219853</v>
      </c>
      <c r="J48" s="174">
        <v>0.8596087511600724</v>
      </c>
      <c r="K48" s="175">
        <v>0.85953145125794639</v>
      </c>
    </row>
    <row r="49" spans="1:11">
      <c r="A49" s="1874"/>
      <c r="B49" s="176"/>
      <c r="C49" s="177"/>
      <c r="D49" s="178"/>
      <c r="E49" s="176">
        <v>2035</v>
      </c>
      <c r="F49" s="178"/>
      <c r="G49" s="178"/>
      <c r="H49" s="173">
        <v>0.8633378123846398</v>
      </c>
      <c r="I49" s="174">
        <v>0.86397699621434609</v>
      </c>
      <c r="J49" s="174">
        <v>0.86385187370673155</v>
      </c>
      <c r="K49" s="175">
        <v>0.86372675119911713</v>
      </c>
    </row>
    <row r="50" spans="1:11">
      <c r="A50" s="1874"/>
      <c r="B50" s="176"/>
      <c r="C50" s="177"/>
      <c r="D50" s="178"/>
      <c r="E50" s="170">
        <v>2036</v>
      </c>
      <c r="F50" s="178"/>
      <c r="G50" s="178"/>
      <c r="H50" s="173">
        <v>0.86673970824363422</v>
      </c>
      <c r="I50" s="174">
        <v>0.86750183167853612</v>
      </c>
      <c r="J50" s="174">
        <v>0.86738759453956815</v>
      </c>
      <c r="K50" s="175">
        <v>0.86727335740060019</v>
      </c>
    </row>
    <row r="51" spans="1:11">
      <c r="A51" s="1874"/>
      <c r="B51" s="176"/>
      <c r="C51" s="177"/>
      <c r="D51" s="178"/>
      <c r="E51" s="176">
        <v>2037</v>
      </c>
      <c r="F51" s="178"/>
      <c r="G51" s="178"/>
      <c r="H51" s="173">
        <v>0.8698473648538898</v>
      </c>
      <c r="I51" s="174">
        <v>0.87070448853381432</v>
      </c>
      <c r="J51" s="174">
        <v>0.87060789918263082</v>
      </c>
      <c r="K51" s="175">
        <v>0.87051130983144742</v>
      </c>
    </row>
    <row r="52" spans="1:11">
      <c r="A52" s="1874"/>
      <c r="B52" s="176"/>
      <c r="C52" s="177"/>
      <c r="D52" s="178"/>
      <c r="E52" s="170">
        <v>2038</v>
      </c>
      <c r="F52" s="178"/>
      <c r="G52" s="178"/>
      <c r="H52" s="173">
        <v>0.87362502022310862</v>
      </c>
      <c r="I52" s="174">
        <v>0.87479429199257663</v>
      </c>
      <c r="J52" s="174">
        <v>0.87462039617632192</v>
      </c>
      <c r="K52" s="175">
        <v>0.87444650036006755</v>
      </c>
    </row>
    <row r="53" spans="1:11">
      <c r="A53" s="1874"/>
      <c r="B53" s="176"/>
      <c r="C53" s="177"/>
      <c r="D53" s="178"/>
      <c r="E53" s="176">
        <v>2039</v>
      </c>
      <c r="F53" s="178"/>
      <c r="G53" s="178"/>
      <c r="H53" s="173">
        <v>0.87668948579484252</v>
      </c>
      <c r="I53" s="174">
        <v>0.87804396837566068</v>
      </c>
      <c r="J53" s="174">
        <v>0.87783316189381222</v>
      </c>
      <c r="K53" s="175">
        <v>0.87762235541196421</v>
      </c>
    </row>
    <row r="54" spans="1:11">
      <c r="A54" s="1874"/>
      <c r="B54" s="176"/>
      <c r="C54" s="177"/>
      <c r="D54" s="178"/>
      <c r="E54" s="170">
        <v>2040</v>
      </c>
      <c r="F54" s="178"/>
      <c r="G54" s="178"/>
      <c r="H54" s="173">
        <v>0.87837558218850742</v>
      </c>
      <c r="I54" s="174">
        <v>0.8798542427258913</v>
      </c>
      <c r="J54" s="174">
        <v>0.87966974340677673</v>
      </c>
      <c r="K54" s="175">
        <v>0.87948524408766238</v>
      </c>
    </row>
    <row r="55" spans="1:11">
      <c r="A55" s="1874"/>
      <c r="B55" s="176"/>
      <c r="C55" s="177"/>
      <c r="D55" s="178"/>
      <c r="E55" s="176">
        <v>2041</v>
      </c>
      <c r="F55" s="178"/>
      <c r="G55" s="178"/>
      <c r="H55" s="173">
        <v>0.87982834328541903</v>
      </c>
      <c r="I55" s="174">
        <v>0.88160805904510608</v>
      </c>
      <c r="J55" s="174">
        <v>0.88142822662889353</v>
      </c>
      <c r="K55" s="175">
        <v>0.8812483942126812</v>
      </c>
    </row>
    <row r="56" spans="1:11">
      <c r="A56" s="1874"/>
      <c r="B56" s="176"/>
      <c r="C56" s="177"/>
      <c r="D56" s="178"/>
      <c r="E56" s="170">
        <v>2042</v>
      </c>
      <c r="F56" s="178"/>
      <c r="G56" s="178"/>
      <c r="H56" s="173">
        <v>0.88124852390479358</v>
      </c>
      <c r="I56" s="174">
        <v>0.88354811252009235</v>
      </c>
      <c r="J56" s="174">
        <v>0.8832482196221102</v>
      </c>
      <c r="K56" s="175">
        <v>0.88294832672412826</v>
      </c>
    </row>
    <row r="57" spans="1:11">
      <c r="A57" s="1874"/>
      <c r="B57" s="176"/>
      <c r="C57" s="177"/>
      <c r="D57" s="178"/>
      <c r="E57" s="176">
        <v>2043</v>
      </c>
      <c r="F57" s="178"/>
      <c r="G57" s="178"/>
      <c r="H57" s="173">
        <v>0.88217428965646882</v>
      </c>
      <c r="I57" s="174">
        <v>0.88474493943588017</v>
      </c>
      <c r="J57" s="174">
        <v>0.88437824764638451</v>
      </c>
      <c r="K57" s="175">
        <v>0.88401155585688918</v>
      </c>
    </row>
    <row r="58" spans="1:11">
      <c r="A58" s="1874"/>
      <c r="B58" s="176"/>
      <c r="C58" s="177"/>
      <c r="D58" s="178"/>
      <c r="E58" s="170">
        <v>2044</v>
      </c>
      <c r="F58" s="178"/>
      <c r="G58" s="178"/>
      <c r="H58" s="173">
        <v>0.88273897080042862</v>
      </c>
      <c r="I58" s="174">
        <v>0.88575195030100518</v>
      </c>
      <c r="J58" s="174">
        <v>0.88528092825984606</v>
      </c>
      <c r="K58" s="175">
        <v>0.88480990621868716</v>
      </c>
    </row>
    <row r="59" spans="1:11">
      <c r="A59" s="1874"/>
      <c r="B59" s="176"/>
      <c r="C59" s="177"/>
      <c r="D59" s="178"/>
      <c r="E59" s="176">
        <v>2045</v>
      </c>
      <c r="F59" s="178"/>
      <c r="G59" s="178"/>
      <c r="H59" s="173">
        <v>0.88440348620564457</v>
      </c>
      <c r="I59" s="174">
        <v>0.88751505546254095</v>
      </c>
      <c r="J59" s="174">
        <v>0.88702837807832136</v>
      </c>
      <c r="K59" s="175">
        <v>0.88654170069410188</v>
      </c>
    </row>
    <row r="60" spans="1:11">
      <c r="A60" s="1874"/>
      <c r="B60" s="176"/>
      <c r="C60" s="177"/>
      <c r="D60" s="178"/>
      <c r="E60" s="170">
        <v>2046</v>
      </c>
      <c r="F60" s="178"/>
      <c r="G60" s="178"/>
      <c r="H60" s="173">
        <v>0.88584942022751767</v>
      </c>
      <c r="I60" s="174">
        <v>0.88919370790120134</v>
      </c>
      <c r="J60" s="174">
        <v>0.88857050704186413</v>
      </c>
      <c r="K60" s="175">
        <v>0.88794730618252693</v>
      </c>
    </row>
    <row r="61" spans="1:11">
      <c r="A61" s="1874"/>
      <c r="B61" s="176"/>
      <c r="C61" s="177"/>
      <c r="D61" s="178"/>
      <c r="E61" s="176">
        <v>2047</v>
      </c>
      <c r="F61" s="178"/>
      <c r="G61" s="178"/>
      <c r="H61" s="173">
        <v>0.88724285830527727</v>
      </c>
      <c r="I61" s="174">
        <v>0.89005248765624323</v>
      </c>
      <c r="J61" s="174">
        <v>0.88934593091641767</v>
      </c>
      <c r="K61" s="175">
        <v>0.88863937417659233</v>
      </c>
    </row>
    <row r="62" spans="1:11">
      <c r="A62" s="1874"/>
      <c r="B62" s="176"/>
      <c r="C62" s="177"/>
      <c r="D62" s="178"/>
      <c r="E62" s="170">
        <v>2048</v>
      </c>
      <c r="F62" s="178"/>
      <c r="G62" s="178"/>
      <c r="H62" s="173">
        <v>0.88766957756273579</v>
      </c>
      <c r="I62" s="174">
        <v>0.89001549520650991</v>
      </c>
      <c r="J62" s="174">
        <v>0.88923352913082576</v>
      </c>
      <c r="K62" s="175">
        <v>0.88845156305514206</v>
      </c>
    </row>
    <row r="63" spans="1:11">
      <c r="A63" s="1874"/>
      <c r="B63" s="176"/>
      <c r="C63" s="177"/>
      <c r="D63" s="178"/>
      <c r="E63" s="176">
        <v>2049</v>
      </c>
      <c r="F63" s="178"/>
      <c r="G63" s="178"/>
      <c r="H63" s="173">
        <v>0.88729027245250747</v>
      </c>
      <c r="I63" s="174">
        <v>0.88948002522751313</v>
      </c>
      <c r="J63" s="174">
        <v>0.88850487586217886</v>
      </c>
      <c r="K63" s="175">
        <v>0.88752972649684503</v>
      </c>
    </row>
    <row r="64" spans="1:11">
      <c r="A64" s="1874"/>
      <c r="B64" s="176"/>
      <c r="C64" s="177"/>
      <c r="D64" s="178"/>
      <c r="E64" s="170">
        <v>2050</v>
      </c>
      <c r="F64" s="178"/>
      <c r="G64" s="178"/>
      <c r="H64" s="173">
        <v>0.8867911241544828</v>
      </c>
      <c r="I64" s="174">
        <v>0.88952251076888933</v>
      </c>
      <c r="J64" s="174">
        <v>0.88791210538283361</v>
      </c>
      <c r="K64" s="175">
        <v>0.88630169999677821</v>
      </c>
    </row>
    <row r="65" spans="1:11">
      <c r="A65" s="1874"/>
      <c r="B65" s="176"/>
      <c r="C65" s="177"/>
      <c r="D65" s="178"/>
      <c r="E65" s="176">
        <v>2051</v>
      </c>
      <c r="F65" s="179"/>
      <c r="G65" s="179"/>
      <c r="H65" s="173">
        <v>0.88674208526559406</v>
      </c>
      <c r="I65" s="174">
        <v>0.88941989411314837</v>
      </c>
      <c r="J65" s="174">
        <v>0.88726065223994488</v>
      </c>
      <c r="K65" s="175">
        <v>0.8851014103667415</v>
      </c>
    </row>
    <row r="66" spans="1:11">
      <c r="A66" s="1874"/>
      <c r="B66" s="176"/>
      <c r="C66" s="179"/>
      <c r="D66" s="179"/>
      <c r="E66" s="170">
        <v>2052</v>
      </c>
      <c r="F66" s="179"/>
      <c r="G66" s="179"/>
      <c r="H66" s="173">
        <v>0.88606161772498349</v>
      </c>
      <c r="I66" s="174">
        <v>0.88899369852956223</v>
      </c>
      <c r="J66" s="174">
        <v>0.8867106202495989</v>
      </c>
      <c r="K66" s="175">
        <v>0.88442754196963602</v>
      </c>
    </row>
    <row r="67" spans="1:11">
      <c r="A67" s="1874"/>
      <c r="B67" s="176"/>
      <c r="C67" s="179"/>
      <c r="D67" s="179"/>
      <c r="E67" s="176">
        <v>2053</v>
      </c>
      <c r="F67" s="179"/>
      <c r="G67" s="179"/>
      <c r="H67" s="173">
        <v>0.88623302641668211</v>
      </c>
      <c r="I67" s="174">
        <v>0.88974486170082367</v>
      </c>
      <c r="J67" s="174">
        <v>0.88746010838413181</v>
      </c>
      <c r="K67" s="175">
        <v>0.88517535506744027</v>
      </c>
    </row>
    <row r="68" spans="1:11">
      <c r="A68" s="1874"/>
      <c r="B68" s="176"/>
      <c r="C68" s="179"/>
      <c r="D68" s="179"/>
      <c r="E68" s="170">
        <v>2054</v>
      </c>
      <c r="F68" s="179"/>
      <c r="G68" s="179"/>
      <c r="H68" s="173">
        <v>0.88687871399354101</v>
      </c>
      <c r="I68" s="174">
        <v>0.89076766775748195</v>
      </c>
      <c r="J68" s="174">
        <v>0.88877280848704399</v>
      </c>
      <c r="K68" s="175">
        <v>0.88677794921660658</v>
      </c>
    </row>
    <row r="69" spans="1:11">
      <c r="A69" s="1874"/>
      <c r="B69" s="176"/>
      <c r="C69" s="179"/>
      <c r="D69" s="179"/>
      <c r="E69" s="176">
        <v>2055</v>
      </c>
      <c r="F69" s="179"/>
      <c r="G69" s="179"/>
      <c r="H69" s="173">
        <v>0.88776709506694751</v>
      </c>
      <c r="I69" s="174">
        <v>0.89118095214174586</v>
      </c>
      <c r="J69" s="174">
        <v>0.89008517302520884</v>
      </c>
      <c r="K69" s="175">
        <v>0.88898939390867238</v>
      </c>
    </row>
    <row r="70" spans="1:11">
      <c r="A70" s="1874"/>
      <c r="B70" s="176"/>
      <c r="C70" s="179"/>
      <c r="D70" s="179"/>
      <c r="E70" s="170">
        <v>2056</v>
      </c>
      <c r="F70" s="179"/>
      <c r="G70" s="179"/>
      <c r="H70" s="173">
        <v>0.88781339495225164</v>
      </c>
      <c r="I70" s="174">
        <v>0.89138433343726253</v>
      </c>
      <c r="J70" s="174">
        <v>0.89110613097472646</v>
      </c>
      <c r="K70" s="175">
        <v>0.89082792851219073</v>
      </c>
    </row>
    <row r="71" spans="1:11">
      <c r="A71" s="1874"/>
      <c r="B71" s="176"/>
      <c r="C71" s="179"/>
      <c r="D71" s="179"/>
      <c r="E71" s="176">
        <v>2057</v>
      </c>
      <c r="F71" s="179"/>
      <c r="G71" s="179"/>
      <c r="H71" s="173">
        <v>0.88723693277861082</v>
      </c>
      <c r="I71" s="174">
        <v>0.89149753661057429</v>
      </c>
      <c r="J71" s="174">
        <v>0.89164443570064789</v>
      </c>
      <c r="K71" s="175">
        <v>0.89179133479072181</v>
      </c>
    </row>
    <row r="72" spans="1:11">
      <c r="A72" s="1874"/>
      <c r="B72" s="176"/>
      <c r="C72" s="179"/>
      <c r="D72" s="179"/>
      <c r="E72" s="170">
        <v>2058</v>
      </c>
      <c r="F72" s="180"/>
      <c r="G72" s="180"/>
      <c r="H72" s="173">
        <v>0.8860686375183765</v>
      </c>
      <c r="I72" s="174">
        <v>0.89069006546916651</v>
      </c>
      <c r="J72" s="174">
        <v>0.89123305459039726</v>
      </c>
      <c r="K72" s="175">
        <v>0.89177604371162833</v>
      </c>
    </row>
    <row r="73" spans="1:11">
      <c r="A73" s="1874"/>
      <c r="B73" s="181"/>
      <c r="C73" s="180"/>
      <c r="D73" s="180"/>
      <c r="E73" s="176">
        <v>2059</v>
      </c>
      <c r="F73" s="180"/>
      <c r="G73" s="180"/>
      <c r="H73" s="173">
        <v>0.8856308506356908</v>
      </c>
      <c r="I73" s="174">
        <v>0.89032492328058555</v>
      </c>
      <c r="J73" s="174">
        <v>0.8910703098237176</v>
      </c>
      <c r="K73" s="175">
        <v>0.89181569636684999</v>
      </c>
    </row>
    <row r="74" spans="1:11">
      <c r="A74" s="1874"/>
      <c r="B74" s="181"/>
      <c r="C74" s="180"/>
      <c r="D74" s="180"/>
      <c r="E74" s="170">
        <v>2060</v>
      </c>
      <c r="F74" s="180"/>
      <c r="G74" s="180"/>
      <c r="H74" s="173">
        <v>0.88377069504586347</v>
      </c>
      <c r="I74" s="174">
        <v>0.88992003218632254</v>
      </c>
      <c r="J74" s="174">
        <v>0.89048894876728479</v>
      </c>
      <c r="K74" s="175">
        <v>0.89105786534824738</v>
      </c>
    </row>
    <row r="75" spans="1:11">
      <c r="A75" s="1874"/>
      <c r="B75" s="181"/>
      <c r="C75" s="180"/>
      <c r="D75" s="180"/>
      <c r="E75" s="176">
        <v>2061</v>
      </c>
      <c r="F75" s="180"/>
      <c r="G75" s="180"/>
      <c r="H75" s="173">
        <v>0.88238061658446731</v>
      </c>
      <c r="I75" s="174">
        <v>0.88919507360424577</v>
      </c>
      <c r="J75" s="174">
        <v>0.88981894591559052</v>
      </c>
      <c r="K75" s="175">
        <v>0.89044281822693561</v>
      </c>
    </row>
    <row r="76" spans="1:11">
      <c r="A76" s="1874"/>
      <c r="B76" s="181"/>
      <c r="C76" s="180"/>
      <c r="D76" s="180"/>
      <c r="E76" s="170">
        <v>2062</v>
      </c>
      <c r="F76" s="180"/>
      <c r="G76" s="180"/>
      <c r="H76" s="173">
        <v>0.8814796256163383</v>
      </c>
      <c r="I76" s="174">
        <v>0.88828778230919758</v>
      </c>
      <c r="J76" s="174">
        <v>0.88927057101924967</v>
      </c>
      <c r="K76" s="175">
        <v>0.89025335972930242</v>
      </c>
    </row>
    <row r="77" spans="1:11">
      <c r="A77" s="1874"/>
      <c r="B77" s="181"/>
      <c r="C77" s="180"/>
      <c r="D77" s="180"/>
      <c r="E77" s="176">
        <v>2063</v>
      </c>
      <c r="F77" s="180"/>
      <c r="G77" s="180"/>
      <c r="H77" s="173">
        <v>0.88059168632691831</v>
      </c>
      <c r="I77" s="174">
        <v>0.88711209586039952</v>
      </c>
      <c r="J77" s="174">
        <v>0.88847097094917848</v>
      </c>
      <c r="K77" s="175">
        <v>0.88982984603795801</v>
      </c>
    </row>
    <row r="78" spans="1:11">
      <c r="A78" s="1874"/>
      <c r="B78" s="181"/>
      <c r="C78" s="180"/>
      <c r="D78" s="180"/>
      <c r="E78" s="170">
        <v>2064</v>
      </c>
      <c r="F78" s="180"/>
      <c r="G78" s="180"/>
      <c r="H78" s="173">
        <v>0.87910368182762211</v>
      </c>
      <c r="I78" s="174">
        <v>0.88545316887223879</v>
      </c>
      <c r="J78" s="174">
        <v>0.88742636849038659</v>
      </c>
      <c r="K78" s="175">
        <v>0.88939956810853493</v>
      </c>
    </row>
    <row r="79" spans="1:11">
      <c r="A79" s="1874"/>
      <c r="B79" s="181"/>
      <c r="C79" s="180"/>
      <c r="D79" s="180"/>
      <c r="E79" s="176">
        <v>2065</v>
      </c>
      <c r="F79" s="180"/>
      <c r="G79" s="180"/>
      <c r="H79" s="173">
        <v>0.87719556637996043</v>
      </c>
      <c r="I79" s="174">
        <v>0.88244061731376899</v>
      </c>
      <c r="J79" s="174">
        <v>0.88504002535043447</v>
      </c>
      <c r="K79" s="175">
        <v>0.8876394333871005</v>
      </c>
    </row>
    <row r="80" spans="1:11">
      <c r="A80" s="1874"/>
      <c r="B80" s="181"/>
      <c r="C80" s="180"/>
      <c r="D80" s="180"/>
      <c r="E80" s="170">
        <v>2066</v>
      </c>
      <c r="F80" s="180"/>
      <c r="G80" s="180"/>
      <c r="H80" s="173">
        <v>0.87592258190018812</v>
      </c>
      <c r="I80" s="174">
        <v>0.87997302722652004</v>
      </c>
      <c r="J80" s="174">
        <v>0.88292620070572836</v>
      </c>
      <c r="K80" s="175">
        <v>0.88587937418493723</v>
      </c>
    </row>
    <row r="81" spans="1:11">
      <c r="A81" s="1874"/>
      <c r="B81" s="181"/>
      <c r="C81" s="180"/>
      <c r="D81" s="180"/>
      <c r="E81" s="176">
        <v>2067</v>
      </c>
      <c r="F81" s="180"/>
      <c r="G81" s="180"/>
      <c r="H81" s="173">
        <v>0.87499861847327742</v>
      </c>
      <c r="I81" s="174">
        <v>0.8786387803236464</v>
      </c>
      <c r="J81" s="174">
        <v>0.88169891513422372</v>
      </c>
      <c r="K81" s="175">
        <v>0.88475904994480137</v>
      </c>
    </row>
    <row r="82" spans="1:11">
      <c r="A82" s="1874"/>
      <c r="B82" s="181"/>
      <c r="C82" s="180"/>
      <c r="D82" s="180"/>
      <c r="E82" s="170">
        <v>2068</v>
      </c>
      <c r="F82" s="180"/>
      <c r="G82" s="180"/>
      <c r="H82" s="173">
        <v>0.87456798884636378</v>
      </c>
      <c r="I82" s="174">
        <v>0.87698638325492739</v>
      </c>
      <c r="J82" s="174">
        <v>0.88071358345472173</v>
      </c>
      <c r="K82" s="175">
        <v>0.88444078365451662</v>
      </c>
    </row>
    <row r="83" spans="1:11">
      <c r="A83" s="1874"/>
      <c r="B83" s="181"/>
      <c r="C83" s="180"/>
      <c r="D83" s="180"/>
      <c r="E83" s="176">
        <v>2069</v>
      </c>
      <c r="F83" s="180"/>
      <c r="G83" s="180"/>
      <c r="H83" s="173">
        <v>0.87421767380348359</v>
      </c>
      <c r="I83" s="174">
        <v>0.87569611882974907</v>
      </c>
      <c r="J83" s="174">
        <v>0.87964881825150754</v>
      </c>
      <c r="K83" s="175">
        <v>0.88360151767326645</v>
      </c>
    </row>
    <row r="84" spans="1:11" ht="15.75" thickBot="1">
      <c r="A84" s="1875"/>
      <c r="B84" s="182"/>
      <c r="C84" s="183"/>
      <c r="D84" s="183"/>
      <c r="E84" s="184">
        <v>2070</v>
      </c>
      <c r="F84" s="183"/>
      <c r="G84" s="183"/>
      <c r="H84" s="185">
        <v>0.87524394779447601</v>
      </c>
      <c r="I84" s="186">
        <v>0.87585329181387783</v>
      </c>
      <c r="J84" s="186">
        <v>0.87989842800845353</v>
      </c>
      <c r="K84" s="187">
        <v>0.88394356420302955</v>
      </c>
    </row>
    <row r="85" spans="1:11">
      <c r="A85" s="188"/>
      <c r="B85" s="188"/>
      <c r="C85" s="188"/>
      <c r="D85" s="189"/>
      <c r="E85" s="188"/>
      <c r="F85" s="188"/>
      <c r="G85" s="188"/>
      <c r="H85" s="188"/>
      <c r="I85" s="188"/>
      <c r="J85" s="188"/>
      <c r="K85" s="122"/>
    </row>
    <row r="86" spans="1:11" s="190" customFormat="1">
      <c r="B86" s="188"/>
      <c r="C86" s="188"/>
      <c r="D86" s="188"/>
      <c r="E86" s="189"/>
      <c r="F86" s="188"/>
      <c r="G86" s="188"/>
      <c r="H86" s="188"/>
      <c r="I86" s="188"/>
      <c r="J86" s="188"/>
      <c r="K86" s="188"/>
    </row>
    <row r="87" spans="1:11" s="190" customFormat="1">
      <c r="B87" s="188"/>
      <c r="C87" s="188"/>
      <c r="D87" s="188"/>
      <c r="E87" s="189"/>
      <c r="F87" s="188"/>
      <c r="G87" s="188"/>
      <c r="H87" s="188"/>
      <c r="I87" s="188"/>
      <c r="J87" s="188"/>
      <c r="K87" s="188"/>
    </row>
    <row r="88" spans="1:11" s="190" customFormat="1">
      <c r="B88" s="188"/>
      <c r="C88" s="188"/>
      <c r="D88" s="188"/>
      <c r="E88" s="189"/>
      <c r="F88" s="188"/>
      <c r="G88" s="188"/>
      <c r="H88" s="188"/>
      <c r="I88" s="188"/>
      <c r="J88" s="188"/>
      <c r="K88" s="188"/>
    </row>
    <row r="89" spans="1:11" s="190" customFormat="1">
      <c r="B89" s="188"/>
      <c r="C89" s="188"/>
      <c r="D89" s="188"/>
      <c r="E89" s="189"/>
      <c r="F89" s="188"/>
      <c r="G89" s="188"/>
      <c r="H89" s="188"/>
      <c r="I89" s="188"/>
      <c r="J89" s="188"/>
      <c r="K89" s="188"/>
    </row>
    <row r="90" spans="1:11" s="190" customFormat="1">
      <c r="B90" s="188"/>
      <c r="C90" s="188"/>
      <c r="D90" s="188"/>
      <c r="E90" s="189"/>
      <c r="F90" s="188"/>
      <c r="G90" s="188"/>
      <c r="H90" s="188"/>
      <c r="I90" s="188"/>
      <c r="J90" s="188"/>
      <c r="K90" s="188"/>
    </row>
    <row r="91" spans="1:11" s="190" customFormat="1">
      <c r="B91" s="188"/>
      <c r="C91" s="188"/>
      <c r="D91" s="188"/>
      <c r="E91" s="189"/>
      <c r="F91" s="188"/>
      <c r="G91" s="188"/>
      <c r="H91" s="188"/>
      <c r="I91" s="188"/>
      <c r="J91" s="188"/>
      <c r="K91" s="188"/>
    </row>
    <row r="92" spans="1:11" s="190" customFormat="1">
      <c r="B92" s="188"/>
      <c r="C92" s="188"/>
      <c r="D92" s="188"/>
      <c r="E92" s="189"/>
      <c r="F92" s="188"/>
      <c r="G92" s="188"/>
      <c r="H92" s="188"/>
      <c r="I92" s="188"/>
      <c r="J92" s="188"/>
      <c r="K92" s="188"/>
    </row>
    <row r="93" spans="1:11" s="190" customFormat="1">
      <c r="B93" s="188"/>
      <c r="C93" s="188"/>
      <c r="D93" s="188"/>
      <c r="E93" s="189"/>
      <c r="F93" s="188"/>
      <c r="G93" s="188"/>
      <c r="H93" s="188"/>
      <c r="I93" s="188"/>
      <c r="J93" s="188"/>
      <c r="K93" s="188"/>
    </row>
    <row r="94" spans="1:11" s="190" customFormat="1">
      <c r="B94" s="188"/>
      <c r="C94" s="188"/>
      <c r="D94" s="188"/>
      <c r="E94" s="189"/>
      <c r="F94" s="188"/>
      <c r="G94" s="188"/>
      <c r="H94" s="188"/>
      <c r="I94" s="188"/>
      <c r="J94" s="188"/>
      <c r="K94" s="188"/>
    </row>
    <row r="95" spans="1:11" s="190" customFormat="1">
      <c r="B95" s="188"/>
      <c r="C95" s="188"/>
      <c r="D95" s="188"/>
      <c r="E95" s="189"/>
      <c r="F95" s="188"/>
      <c r="G95" s="188"/>
      <c r="H95" s="188"/>
      <c r="I95" s="188"/>
      <c r="J95" s="188"/>
      <c r="K95" s="188"/>
    </row>
    <row r="96" spans="1:11" s="190" customFormat="1">
      <c r="B96" s="188"/>
      <c r="C96" s="188"/>
      <c r="D96" s="188"/>
      <c r="E96" s="189"/>
      <c r="F96" s="188"/>
      <c r="G96" s="188"/>
      <c r="H96" s="188"/>
      <c r="I96" s="188"/>
      <c r="J96" s="188"/>
      <c r="K96" s="188"/>
    </row>
    <row r="97" spans="2:11" s="190" customFormat="1">
      <c r="B97" s="188"/>
      <c r="C97" s="188"/>
      <c r="D97" s="188"/>
      <c r="E97" s="189"/>
      <c r="F97" s="188"/>
      <c r="G97" s="188"/>
      <c r="H97" s="188"/>
      <c r="I97" s="188"/>
      <c r="J97" s="188"/>
      <c r="K97" s="188"/>
    </row>
    <row r="98" spans="2:11" s="190" customFormat="1">
      <c r="B98" s="188"/>
      <c r="C98" s="188"/>
      <c r="D98" s="188"/>
      <c r="E98" s="189"/>
      <c r="F98" s="188"/>
      <c r="G98" s="188"/>
      <c r="H98" s="188"/>
      <c r="I98" s="188"/>
      <c r="J98" s="188"/>
      <c r="K98" s="188"/>
    </row>
    <row r="99" spans="2:11" s="190" customFormat="1">
      <c r="B99" s="188"/>
      <c r="C99" s="188"/>
      <c r="D99" s="188"/>
      <c r="E99" s="189"/>
      <c r="F99" s="188"/>
      <c r="G99" s="188"/>
      <c r="H99" s="188"/>
      <c r="I99" s="188"/>
      <c r="J99" s="188"/>
      <c r="K99" s="188"/>
    </row>
    <row r="100" spans="2:11" s="190" customFormat="1">
      <c r="B100" s="188"/>
      <c r="C100" s="188"/>
      <c r="D100" s="188"/>
      <c r="E100" s="189"/>
      <c r="F100" s="188"/>
      <c r="G100" s="188"/>
      <c r="H100" s="188"/>
      <c r="I100" s="188"/>
      <c r="J100" s="188"/>
      <c r="K100" s="188"/>
    </row>
    <row r="101" spans="2:11" s="190" customFormat="1">
      <c r="B101" s="188"/>
      <c r="C101" s="188"/>
      <c r="D101" s="188"/>
      <c r="E101" s="189"/>
      <c r="F101" s="188"/>
      <c r="G101" s="188"/>
      <c r="H101" s="188"/>
      <c r="I101" s="188"/>
      <c r="J101" s="188"/>
      <c r="K101" s="188"/>
    </row>
    <row r="102" spans="2:11" s="190" customFormat="1">
      <c r="B102" s="188"/>
      <c r="C102" s="188"/>
      <c r="D102" s="188"/>
      <c r="E102" s="189"/>
      <c r="F102" s="188"/>
      <c r="G102" s="188"/>
      <c r="H102" s="188"/>
      <c r="I102" s="188"/>
      <c r="J102" s="188"/>
      <c r="K102" s="188"/>
    </row>
    <row r="103" spans="2:11" s="190" customFormat="1">
      <c r="B103" s="188"/>
      <c r="C103" s="188"/>
      <c r="D103" s="188"/>
      <c r="E103" s="189"/>
      <c r="F103" s="188"/>
      <c r="G103" s="188"/>
      <c r="H103" s="188"/>
      <c r="I103" s="188"/>
      <c r="J103" s="188"/>
      <c r="K103" s="188"/>
    </row>
    <row r="104" spans="2:11" s="190" customFormat="1">
      <c r="B104" s="188"/>
      <c r="C104" s="188"/>
      <c r="D104" s="188"/>
      <c r="E104" s="189"/>
      <c r="F104" s="188"/>
      <c r="G104" s="188"/>
      <c r="H104" s="188"/>
      <c r="I104" s="188"/>
      <c r="J104" s="188"/>
      <c r="K104" s="188"/>
    </row>
    <row r="105" spans="2:11" s="190" customFormat="1">
      <c r="B105" s="188"/>
      <c r="C105" s="188"/>
      <c r="D105" s="188"/>
      <c r="E105" s="189"/>
      <c r="F105" s="188"/>
      <c r="G105" s="188"/>
      <c r="H105" s="188"/>
      <c r="I105" s="188"/>
      <c r="J105" s="188"/>
      <c r="K105" s="188"/>
    </row>
    <row r="106" spans="2:11" s="190" customFormat="1">
      <c r="B106" s="188"/>
      <c r="C106" s="188"/>
      <c r="D106" s="188"/>
      <c r="E106" s="189"/>
      <c r="F106" s="188"/>
      <c r="G106" s="188"/>
      <c r="H106" s="188"/>
      <c r="I106" s="188"/>
      <c r="J106" s="188"/>
      <c r="K106" s="188"/>
    </row>
    <row r="107" spans="2:11" s="190" customFormat="1">
      <c r="B107" s="188"/>
      <c r="C107" s="188"/>
      <c r="D107" s="188"/>
      <c r="E107" s="189"/>
      <c r="F107" s="188"/>
      <c r="G107" s="188"/>
      <c r="H107" s="188"/>
      <c r="I107" s="188"/>
      <c r="J107" s="188"/>
      <c r="K107" s="188"/>
    </row>
    <row r="108" spans="2:11" s="190" customFormat="1">
      <c r="B108" s="188"/>
      <c r="C108" s="188"/>
      <c r="D108" s="188"/>
      <c r="E108" s="189"/>
      <c r="F108" s="188"/>
      <c r="G108" s="188"/>
      <c r="H108" s="188"/>
      <c r="I108" s="188"/>
      <c r="J108" s="188"/>
      <c r="K108" s="188"/>
    </row>
    <row r="109" spans="2:11" s="190" customFormat="1">
      <c r="B109" s="188"/>
      <c r="C109" s="188"/>
      <c r="D109" s="188"/>
      <c r="E109" s="189"/>
      <c r="F109" s="188"/>
      <c r="G109" s="188"/>
      <c r="H109" s="188"/>
      <c r="I109" s="188"/>
      <c r="J109" s="188"/>
      <c r="K109" s="188"/>
    </row>
    <row r="110" spans="2:11" s="190" customFormat="1">
      <c r="B110" s="188"/>
      <c r="C110" s="188"/>
      <c r="D110" s="188"/>
      <c r="E110" s="189"/>
      <c r="F110" s="188"/>
      <c r="G110" s="188"/>
      <c r="H110" s="188"/>
      <c r="I110" s="188"/>
      <c r="J110" s="188"/>
      <c r="K110" s="188"/>
    </row>
    <row r="111" spans="2:11" s="190" customFormat="1">
      <c r="B111" s="188"/>
      <c r="C111" s="188"/>
      <c r="D111" s="188"/>
      <c r="E111" s="189"/>
      <c r="F111" s="188"/>
      <c r="G111" s="188"/>
      <c r="H111" s="188"/>
      <c r="I111" s="188"/>
      <c r="J111" s="188"/>
      <c r="K111" s="188"/>
    </row>
    <row r="112" spans="2:11" s="190" customFormat="1">
      <c r="B112" s="188"/>
      <c r="C112" s="188"/>
      <c r="D112" s="188"/>
      <c r="E112" s="189"/>
      <c r="F112" s="188"/>
      <c r="G112" s="188"/>
      <c r="H112" s="188"/>
      <c r="I112" s="188"/>
      <c r="J112" s="188"/>
      <c r="K112" s="188"/>
    </row>
    <row r="113" spans="2:11" s="190" customFormat="1">
      <c r="B113" s="188"/>
      <c r="C113" s="188"/>
      <c r="D113" s="188"/>
      <c r="E113" s="189"/>
      <c r="F113" s="188"/>
      <c r="G113" s="188"/>
      <c r="H113" s="188"/>
      <c r="I113" s="188"/>
      <c r="J113" s="188"/>
      <c r="K113" s="188"/>
    </row>
    <row r="114" spans="2:11" s="190" customFormat="1">
      <c r="B114" s="188"/>
      <c r="C114" s="188"/>
      <c r="D114" s="188"/>
      <c r="E114" s="189"/>
      <c r="F114" s="188"/>
      <c r="G114" s="188"/>
      <c r="H114" s="188"/>
      <c r="I114" s="188"/>
      <c r="J114" s="188"/>
      <c r="K114" s="188"/>
    </row>
    <row r="115" spans="2:11" s="190" customFormat="1">
      <c r="B115" s="188"/>
      <c r="C115" s="188"/>
      <c r="D115" s="188"/>
      <c r="E115" s="189"/>
      <c r="F115" s="188"/>
      <c r="G115" s="188"/>
      <c r="H115" s="188"/>
      <c r="I115" s="188"/>
      <c r="J115" s="188"/>
      <c r="K115" s="188"/>
    </row>
    <row r="116" spans="2:11" s="190" customFormat="1">
      <c r="B116" s="188"/>
      <c r="C116" s="188"/>
      <c r="D116" s="188"/>
      <c r="E116" s="189"/>
      <c r="F116" s="188"/>
      <c r="G116" s="188"/>
      <c r="H116" s="188"/>
      <c r="I116" s="188"/>
      <c r="J116" s="188"/>
      <c r="K116" s="188"/>
    </row>
    <row r="117" spans="2:11" s="190" customFormat="1">
      <c r="B117" s="188"/>
      <c r="C117" s="188"/>
      <c r="D117" s="188"/>
      <c r="E117" s="189"/>
      <c r="F117" s="188"/>
      <c r="G117" s="188"/>
      <c r="H117" s="188"/>
      <c r="I117" s="188"/>
      <c r="J117" s="188"/>
      <c r="K117" s="188"/>
    </row>
    <row r="118" spans="2:11" s="190" customFormat="1">
      <c r="B118" s="188"/>
      <c r="C118" s="188"/>
      <c r="D118" s="188"/>
      <c r="E118" s="189"/>
      <c r="F118" s="188"/>
      <c r="G118" s="188"/>
      <c r="H118" s="188"/>
      <c r="I118" s="188"/>
      <c r="J118" s="188"/>
      <c r="K118" s="188"/>
    </row>
    <row r="119" spans="2:11" s="190" customFormat="1">
      <c r="B119" s="188"/>
      <c r="C119" s="188"/>
      <c r="D119" s="188"/>
      <c r="E119" s="189"/>
      <c r="F119" s="188"/>
      <c r="G119" s="188"/>
      <c r="H119" s="188"/>
      <c r="I119" s="188"/>
      <c r="J119" s="188"/>
      <c r="K119" s="188"/>
    </row>
    <row r="120" spans="2:11" s="190" customFormat="1">
      <c r="B120" s="188"/>
      <c r="C120" s="188"/>
      <c r="D120" s="188"/>
      <c r="E120" s="189"/>
      <c r="F120" s="188"/>
      <c r="G120" s="188"/>
      <c r="H120" s="188"/>
      <c r="I120" s="188"/>
      <c r="J120" s="188"/>
      <c r="K120" s="188"/>
    </row>
    <row r="121" spans="2:11" s="190" customFormat="1">
      <c r="B121" s="188"/>
      <c r="C121" s="188"/>
      <c r="D121" s="188"/>
      <c r="E121" s="189"/>
      <c r="F121" s="188"/>
      <c r="G121" s="188"/>
      <c r="H121" s="188"/>
      <c r="I121" s="188"/>
      <c r="J121" s="188"/>
      <c r="K121" s="188"/>
    </row>
    <row r="122" spans="2:11" s="190" customFormat="1">
      <c r="B122" s="188"/>
      <c r="C122" s="188"/>
      <c r="D122" s="188"/>
      <c r="E122" s="189"/>
      <c r="F122" s="188"/>
      <c r="G122" s="188"/>
      <c r="H122" s="188"/>
      <c r="I122" s="188"/>
      <c r="J122" s="188"/>
      <c r="K122" s="188"/>
    </row>
    <row r="123" spans="2:11" s="190" customFormat="1">
      <c r="B123" s="188"/>
      <c r="C123" s="188"/>
      <c r="D123" s="188"/>
      <c r="E123" s="189"/>
      <c r="F123" s="188"/>
      <c r="G123" s="188"/>
      <c r="H123" s="188"/>
      <c r="I123" s="188"/>
      <c r="J123" s="188"/>
      <c r="K123" s="188"/>
    </row>
    <row r="124" spans="2:11" s="190" customFormat="1">
      <c r="B124" s="188"/>
      <c r="C124" s="188"/>
      <c r="D124" s="188"/>
      <c r="E124" s="189"/>
      <c r="F124" s="188"/>
      <c r="G124" s="188"/>
      <c r="H124" s="188"/>
      <c r="I124" s="188"/>
      <c r="J124" s="188"/>
      <c r="K124" s="188"/>
    </row>
    <row r="125" spans="2:11" s="190" customFormat="1">
      <c r="B125" s="188"/>
      <c r="C125" s="188"/>
      <c r="D125" s="188"/>
      <c r="E125" s="189"/>
      <c r="F125" s="188"/>
      <c r="G125" s="188"/>
      <c r="H125" s="188"/>
      <c r="I125" s="188"/>
      <c r="J125" s="188"/>
      <c r="K125" s="188"/>
    </row>
    <row r="126" spans="2:11" s="190" customFormat="1">
      <c r="B126" s="188"/>
      <c r="C126" s="188"/>
      <c r="D126" s="188"/>
      <c r="E126" s="189"/>
      <c r="F126" s="188"/>
      <c r="G126" s="188"/>
      <c r="H126" s="188"/>
      <c r="I126" s="188"/>
      <c r="J126" s="188"/>
      <c r="K126" s="188"/>
    </row>
    <row r="127" spans="2:11" s="190" customFormat="1">
      <c r="B127" s="188"/>
      <c r="C127" s="188"/>
      <c r="D127" s="188"/>
      <c r="E127" s="189"/>
      <c r="F127" s="188"/>
      <c r="G127" s="188"/>
      <c r="H127" s="188"/>
      <c r="I127" s="188"/>
      <c r="J127" s="188"/>
      <c r="K127" s="188"/>
    </row>
    <row r="128" spans="2:11" s="190" customFormat="1">
      <c r="B128" s="188"/>
      <c r="C128" s="188"/>
      <c r="D128" s="188"/>
      <c r="E128" s="189"/>
      <c r="F128" s="188"/>
      <c r="G128" s="188"/>
      <c r="H128" s="188"/>
      <c r="I128" s="188"/>
      <c r="J128" s="188"/>
      <c r="K128" s="188"/>
    </row>
    <row r="129" spans="2:11" s="190" customFormat="1">
      <c r="B129" s="188"/>
      <c r="C129" s="188"/>
      <c r="D129" s="188"/>
      <c r="E129" s="189"/>
      <c r="F129" s="188"/>
      <c r="G129" s="188"/>
      <c r="H129" s="188"/>
      <c r="I129" s="188"/>
      <c r="J129" s="188"/>
      <c r="K129" s="188"/>
    </row>
    <row r="130" spans="2:11" s="190" customFormat="1">
      <c r="B130" s="188"/>
      <c r="C130" s="188"/>
      <c r="D130" s="188"/>
      <c r="E130" s="189"/>
      <c r="F130" s="188"/>
      <c r="G130" s="188"/>
      <c r="H130" s="188"/>
      <c r="I130" s="188"/>
      <c r="J130" s="188"/>
      <c r="K130" s="188"/>
    </row>
    <row r="131" spans="2:11" s="190" customFormat="1">
      <c r="B131" s="188"/>
      <c r="C131" s="188"/>
      <c r="D131" s="188"/>
      <c r="E131" s="189"/>
      <c r="F131" s="188"/>
      <c r="G131" s="188"/>
      <c r="H131" s="188"/>
      <c r="I131" s="188"/>
      <c r="J131" s="188"/>
      <c r="K131" s="188"/>
    </row>
    <row r="132" spans="2:11" s="190" customFormat="1">
      <c r="B132" s="188"/>
      <c r="C132" s="188"/>
      <c r="D132" s="188"/>
      <c r="E132" s="189"/>
      <c r="F132" s="188"/>
      <c r="G132" s="188"/>
      <c r="H132" s="188"/>
      <c r="I132" s="188"/>
      <c r="J132" s="188"/>
      <c r="K132" s="188"/>
    </row>
    <row r="133" spans="2:11" s="190" customFormat="1">
      <c r="B133" s="188"/>
      <c r="C133" s="188"/>
      <c r="D133" s="188"/>
      <c r="E133" s="189"/>
      <c r="F133" s="188"/>
      <c r="G133" s="188"/>
      <c r="H133" s="188"/>
      <c r="I133" s="188"/>
      <c r="J133" s="188"/>
      <c r="K133" s="188"/>
    </row>
    <row r="134" spans="2:11" s="190" customFormat="1">
      <c r="B134" s="188"/>
      <c r="C134" s="188"/>
      <c r="D134" s="188"/>
      <c r="E134" s="189"/>
      <c r="F134" s="188"/>
      <c r="G134" s="188"/>
      <c r="H134" s="188"/>
      <c r="I134" s="188"/>
      <c r="J134" s="188"/>
      <c r="K134" s="188"/>
    </row>
    <row r="135" spans="2:11" s="190" customFormat="1">
      <c r="B135" s="188"/>
      <c r="C135" s="188"/>
      <c r="D135" s="188"/>
      <c r="E135" s="189"/>
      <c r="F135" s="188"/>
      <c r="G135" s="188"/>
      <c r="H135" s="188"/>
      <c r="I135" s="188"/>
      <c r="J135" s="188"/>
      <c r="K135" s="188"/>
    </row>
    <row r="136" spans="2:11" s="190" customFormat="1">
      <c r="B136" s="188"/>
      <c r="C136" s="188"/>
      <c r="D136" s="188"/>
      <c r="E136" s="189"/>
      <c r="F136" s="188"/>
      <c r="G136" s="188"/>
      <c r="H136" s="188"/>
      <c r="I136" s="188"/>
      <c r="J136" s="188"/>
      <c r="K136" s="188"/>
    </row>
    <row r="137" spans="2:11" s="190" customFormat="1">
      <c r="B137" s="188"/>
      <c r="C137" s="188"/>
      <c r="D137" s="188"/>
      <c r="E137" s="189"/>
      <c r="F137" s="188"/>
      <c r="G137" s="188"/>
      <c r="H137" s="188"/>
      <c r="I137" s="188"/>
      <c r="J137" s="188"/>
      <c r="K137" s="188"/>
    </row>
    <row r="138" spans="2:11" s="190" customFormat="1">
      <c r="B138" s="188"/>
      <c r="C138" s="188"/>
      <c r="D138" s="188"/>
      <c r="E138" s="189"/>
      <c r="F138" s="188"/>
      <c r="G138" s="188"/>
      <c r="H138" s="188"/>
      <c r="I138" s="188"/>
      <c r="J138" s="188"/>
      <c r="K138" s="188"/>
    </row>
    <row r="139" spans="2:11" s="190" customFormat="1">
      <c r="B139" s="188"/>
      <c r="C139" s="188"/>
      <c r="D139" s="188"/>
      <c r="E139" s="189"/>
      <c r="F139" s="188"/>
      <c r="G139" s="188"/>
      <c r="H139" s="188"/>
      <c r="I139" s="188"/>
      <c r="J139" s="188"/>
      <c r="K139" s="188"/>
    </row>
    <row r="140" spans="2:11" s="190" customFormat="1">
      <c r="B140" s="188"/>
      <c r="C140" s="188"/>
      <c r="D140" s="188"/>
      <c r="E140" s="189"/>
      <c r="F140" s="188"/>
      <c r="G140" s="188"/>
      <c r="H140" s="188"/>
      <c r="I140" s="188"/>
      <c r="J140" s="188"/>
      <c r="K140" s="188"/>
    </row>
    <row r="141" spans="2:11" s="190" customFormat="1">
      <c r="B141" s="188"/>
      <c r="C141" s="188"/>
      <c r="D141" s="188"/>
      <c r="E141" s="189"/>
      <c r="F141" s="188"/>
      <c r="G141" s="188"/>
      <c r="H141" s="188"/>
      <c r="I141" s="188"/>
      <c r="J141" s="188"/>
      <c r="K141" s="188"/>
    </row>
    <row r="142" spans="2:11" s="190" customFormat="1">
      <c r="B142" s="188"/>
      <c r="C142" s="188"/>
      <c r="D142" s="188"/>
      <c r="E142" s="189"/>
      <c r="F142" s="188"/>
      <c r="G142" s="188"/>
      <c r="H142" s="188"/>
      <c r="I142" s="188"/>
      <c r="J142" s="188"/>
      <c r="K142" s="188"/>
    </row>
    <row r="143" spans="2:11" s="190" customFormat="1">
      <c r="B143" s="188"/>
      <c r="C143" s="188"/>
      <c r="D143" s="188"/>
      <c r="E143" s="189"/>
      <c r="F143" s="188"/>
      <c r="G143" s="188"/>
      <c r="H143" s="188"/>
      <c r="I143" s="188"/>
      <c r="J143" s="188"/>
      <c r="K143" s="188"/>
    </row>
    <row r="144" spans="2:11" s="190" customFormat="1">
      <c r="B144" s="188"/>
      <c r="C144" s="188"/>
      <c r="D144" s="188"/>
      <c r="E144" s="189"/>
      <c r="F144" s="188"/>
      <c r="G144" s="188"/>
      <c r="H144" s="188"/>
      <c r="I144" s="188"/>
      <c r="J144" s="188"/>
      <c r="K144" s="188"/>
    </row>
    <row r="145" spans="2:11" s="190" customFormat="1">
      <c r="B145" s="188"/>
      <c r="C145" s="188"/>
      <c r="D145" s="188"/>
      <c r="E145" s="189"/>
      <c r="F145" s="188"/>
      <c r="G145" s="188"/>
      <c r="H145" s="188"/>
      <c r="I145" s="188"/>
      <c r="J145" s="188"/>
      <c r="K145" s="188"/>
    </row>
    <row r="146" spans="2:11" s="190" customFormat="1">
      <c r="B146" s="188"/>
      <c r="C146" s="188"/>
      <c r="D146" s="188"/>
      <c r="E146" s="189"/>
      <c r="F146" s="188"/>
      <c r="G146" s="188"/>
      <c r="H146" s="188"/>
      <c r="I146" s="188"/>
      <c r="J146" s="188"/>
      <c r="K146" s="188"/>
    </row>
    <row r="147" spans="2:11" s="190" customFormat="1">
      <c r="B147" s="191"/>
      <c r="C147" s="191"/>
      <c r="D147" s="191"/>
      <c r="E147" s="191"/>
      <c r="F147" s="191"/>
      <c r="G147" s="191"/>
      <c r="H147" s="191"/>
      <c r="I147" s="191"/>
      <c r="J147" s="191"/>
      <c r="K147" s="191"/>
    </row>
    <row r="148" spans="2:11" s="192" customFormat="1">
      <c r="B148" s="191"/>
      <c r="C148" s="191"/>
      <c r="D148" s="191"/>
      <c r="E148" s="191"/>
      <c r="F148" s="191"/>
      <c r="G148" s="191"/>
      <c r="H148" s="191"/>
      <c r="I148" s="191"/>
      <c r="J148" s="191"/>
      <c r="K148" s="191"/>
    </row>
    <row r="149" spans="2:11" s="192" customFormat="1">
      <c r="B149" s="191"/>
      <c r="C149" s="191"/>
      <c r="D149" s="191"/>
      <c r="E149" s="191"/>
      <c r="F149" s="191"/>
      <c r="G149" s="191"/>
      <c r="H149" s="191"/>
      <c r="I149" s="191"/>
      <c r="J149" s="191"/>
      <c r="K149" s="191"/>
    </row>
    <row r="150" spans="2:11" s="192" customFormat="1">
      <c r="B150" s="191"/>
      <c r="C150" s="191"/>
      <c r="D150" s="191"/>
      <c r="E150" s="191"/>
      <c r="F150" s="191"/>
      <c r="G150" s="191"/>
      <c r="H150" s="191"/>
      <c r="I150" s="191"/>
      <c r="J150" s="191"/>
      <c r="K150" s="191"/>
    </row>
    <row r="151" spans="2:11" s="192" customFormat="1">
      <c r="B151" s="191"/>
      <c r="C151" s="191"/>
      <c r="D151" s="191"/>
      <c r="E151" s="191"/>
      <c r="F151" s="191"/>
      <c r="G151" s="191"/>
      <c r="H151" s="191"/>
      <c r="I151" s="191"/>
      <c r="J151" s="191"/>
      <c r="K151" s="191"/>
    </row>
    <row r="152" spans="2:11" s="192" customFormat="1">
      <c r="B152" s="191"/>
      <c r="C152" s="191"/>
      <c r="D152" s="191"/>
      <c r="E152" s="191"/>
      <c r="F152" s="191"/>
      <c r="G152" s="191"/>
      <c r="H152" s="191"/>
      <c r="I152" s="191"/>
      <c r="J152" s="191"/>
      <c r="K152" s="191"/>
    </row>
    <row r="153" spans="2:11" s="192" customFormat="1">
      <c r="B153" s="191"/>
      <c r="C153" s="191"/>
      <c r="D153" s="191"/>
      <c r="E153" s="191"/>
      <c r="F153" s="191"/>
      <c r="G153" s="191"/>
      <c r="H153" s="191"/>
      <c r="I153" s="191"/>
      <c r="J153" s="191"/>
      <c r="K153" s="191"/>
    </row>
    <row r="154" spans="2:11" s="192" customFormat="1">
      <c r="B154" s="191"/>
      <c r="C154" s="191"/>
      <c r="D154" s="191"/>
      <c r="E154" s="191"/>
      <c r="F154" s="191"/>
      <c r="G154" s="191"/>
      <c r="H154" s="191"/>
      <c r="I154" s="191"/>
      <c r="J154" s="191"/>
      <c r="K154" s="191"/>
    </row>
    <row r="155" spans="2:11" s="192" customFormat="1">
      <c r="B155" s="191"/>
      <c r="C155" s="191"/>
      <c r="D155" s="191"/>
      <c r="E155" s="191"/>
      <c r="F155" s="191"/>
      <c r="G155" s="191"/>
      <c r="H155" s="191"/>
      <c r="I155" s="191"/>
      <c r="J155" s="191"/>
      <c r="K155" s="191"/>
    </row>
    <row r="156" spans="2:11" s="192" customFormat="1">
      <c r="B156" s="191"/>
      <c r="C156" s="191"/>
      <c r="D156" s="191"/>
      <c r="E156" s="191"/>
      <c r="F156" s="191"/>
      <c r="G156" s="191"/>
      <c r="H156" s="191"/>
      <c r="I156" s="191"/>
      <c r="J156" s="191"/>
      <c r="K156" s="191"/>
    </row>
    <row r="157" spans="2:11" s="192" customFormat="1">
      <c r="B157" s="191"/>
      <c r="C157" s="191"/>
      <c r="D157" s="191"/>
      <c r="E157" s="191"/>
      <c r="F157" s="191"/>
      <c r="G157" s="191"/>
      <c r="H157" s="191"/>
      <c r="I157" s="191"/>
      <c r="J157" s="191"/>
      <c r="K157" s="191"/>
    </row>
    <row r="158" spans="2:11" s="192" customFormat="1">
      <c r="B158" s="191"/>
      <c r="C158" s="191"/>
      <c r="D158" s="191"/>
      <c r="E158" s="191"/>
      <c r="F158" s="191"/>
      <c r="G158" s="191"/>
      <c r="H158" s="191"/>
      <c r="I158" s="191"/>
      <c r="J158" s="191"/>
      <c r="K158" s="191"/>
    </row>
    <row r="159" spans="2:11" s="192" customFormat="1">
      <c r="B159" s="191"/>
      <c r="C159" s="191"/>
      <c r="D159" s="191"/>
      <c r="E159" s="191"/>
      <c r="F159" s="191"/>
      <c r="G159" s="191"/>
      <c r="H159" s="191"/>
      <c r="I159" s="191"/>
      <c r="J159" s="191"/>
      <c r="K159" s="191"/>
    </row>
    <row r="160" spans="2:11" s="192" customFormat="1">
      <c r="B160" s="191"/>
      <c r="C160" s="191"/>
      <c r="D160" s="191"/>
      <c r="E160" s="191"/>
      <c r="F160" s="191"/>
      <c r="G160" s="191"/>
      <c r="H160" s="191"/>
      <c r="I160" s="191"/>
      <c r="J160" s="191"/>
      <c r="K160" s="191"/>
    </row>
    <row r="161" spans="2:11" s="192" customFormat="1">
      <c r="B161" s="191"/>
      <c r="C161" s="191"/>
      <c r="D161" s="191"/>
      <c r="E161" s="191"/>
      <c r="F161" s="191"/>
      <c r="G161" s="191"/>
      <c r="H161" s="191"/>
      <c r="I161" s="191"/>
      <c r="J161" s="191"/>
      <c r="K161" s="191"/>
    </row>
    <row r="162" spans="2:11" s="192" customFormat="1">
      <c r="B162" s="121"/>
      <c r="C162" s="121"/>
      <c r="D162" s="121"/>
      <c r="E162" s="121"/>
      <c r="F162" s="121"/>
      <c r="G162" s="121"/>
      <c r="H162" s="121"/>
      <c r="I162" s="121"/>
      <c r="J162" s="121"/>
      <c r="K162" s="121"/>
    </row>
  </sheetData>
  <mergeCells count="3">
    <mergeCell ref="G4:K4"/>
    <mergeCell ref="A6:A31"/>
    <mergeCell ref="A32:A84"/>
  </mergeCells>
  <pageMargins left="0.7" right="0.7" top="0.75" bottom="0.75" header="0.3" footer="0.3"/>
  <pageSetup paperSize="9"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L8"/>
  <sheetViews>
    <sheetView showGridLines="0" zoomScaleNormal="100" workbookViewId="0">
      <selection activeCell="J32" sqref="J32"/>
    </sheetView>
  </sheetViews>
  <sheetFormatPr baseColWidth="10" defaultColWidth="11.42578125" defaultRowHeight="15"/>
  <cols>
    <col min="1" max="1" width="2.85546875" style="94" customWidth="1"/>
    <col min="2" max="2" width="16.7109375" style="94" customWidth="1"/>
    <col min="3" max="6" width="12.7109375" style="94" customWidth="1"/>
    <col min="7" max="7" width="11.42578125" style="94"/>
    <col min="8" max="8" width="16.7109375" style="94" customWidth="1"/>
    <col min="9" max="12" width="12.7109375" style="94" customWidth="1"/>
    <col min="13" max="16384" width="11.42578125" style="94"/>
  </cols>
  <sheetData>
    <row r="1" spans="1:12" s="193" customFormat="1" ht="15" customHeight="1">
      <c r="A1" s="193" t="s">
        <v>52</v>
      </c>
      <c r="B1" s="194"/>
      <c r="C1" s="195"/>
      <c r="D1" s="195"/>
      <c r="E1" s="195"/>
      <c r="F1" s="195"/>
    </row>
    <row r="2" spans="1:12" s="196" customFormat="1" ht="15" customHeight="1" thickBot="1">
      <c r="B2" s="197"/>
      <c r="C2" s="195"/>
      <c r="D2" s="195"/>
      <c r="E2" s="195"/>
      <c r="F2" s="195"/>
    </row>
    <row r="3" spans="1:12" s="198" customFormat="1" ht="15.75" thickBot="1">
      <c r="B3" s="1878" t="s">
        <v>48</v>
      </c>
      <c r="C3" s="1880">
        <v>2006</v>
      </c>
      <c r="D3" s="1876"/>
      <c r="E3" s="1876">
        <v>2016</v>
      </c>
      <c r="F3" s="1877"/>
      <c r="H3" s="1878" t="s">
        <v>49</v>
      </c>
      <c r="I3" s="1880">
        <v>2006</v>
      </c>
      <c r="J3" s="1876"/>
      <c r="K3" s="1876">
        <v>2016</v>
      </c>
      <c r="L3" s="1877"/>
    </row>
    <row r="4" spans="1:12" s="198" customFormat="1" ht="15.75" thickBot="1">
      <c r="B4" s="1879"/>
      <c r="C4" s="199" t="s">
        <v>13</v>
      </c>
      <c r="D4" s="200" t="s">
        <v>14</v>
      </c>
      <c r="E4" s="200" t="s">
        <v>13</v>
      </c>
      <c r="F4" s="201" t="s">
        <v>14</v>
      </c>
      <c r="H4" s="1879"/>
      <c r="I4" s="199" t="s">
        <v>13</v>
      </c>
      <c r="J4" s="200" t="s">
        <v>14</v>
      </c>
      <c r="K4" s="200" t="s">
        <v>13</v>
      </c>
      <c r="L4" s="201" t="s">
        <v>14</v>
      </c>
    </row>
    <row r="5" spans="1:12" s="198" customFormat="1">
      <c r="B5" s="202" t="s">
        <v>50</v>
      </c>
      <c r="C5" s="203">
        <v>827.24866686697248</v>
      </c>
      <c r="D5" s="204">
        <v>1624.858054983976</v>
      </c>
      <c r="E5" s="205">
        <v>1091.0209375009588</v>
      </c>
      <c r="F5" s="206">
        <v>1891.0532605847584</v>
      </c>
      <c r="H5" s="202" t="s">
        <v>50</v>
      </c>
      <c r="I5" s="207">
        <v>0.77741360100963675</v>
      </c>
      <c r="J5" s="208">
        <v>0.9916996014606918</v>
      </c>
      <c r="K5" s="209">
        <v>0.80649477621667598</v>
      </c>
      <c r="L5" s="210">
        <v>0.9887209022419936</v>
      </c>
    </row>
    <row r="6" spans="1:12" s="198" customFormat="1" ht="15.75" thickBot="1">
      <c r="B6" s="211" t="s">
        <v>51</v>
      </c>
      <c r="C6" s="212">
        <v>236.85500432248739</v>
      </c>
      <c r="D6" s="213">
        <v>13.599853631388896</v>
      </c>
      <c r="E6" s="214">
        <v>261.77262009530386</v>
      </c>
      <c r="F6" s="215">
        <v>21.572695128995747</v>
      </c>
      <c r="H6" s="211" t="s">
        <v>51</v>
      </c>
      <c r="I6" s="216">
        <v>0.22258639899036323</v>
      </c>
      <c r="J6" s="217">
        <v>8.3003985393081715E-3</v>
      </c>
      <c r="K6" s="218">
        <v>0.19350522378332405</v>
      </c>
      <c r="L6" s="219">
        <v>1.1279097758006345E-2</v>
      </c>
    </row>
    <row r="7" spans="1:12">
      <c r="B7" s="220"/>
      <c r="C7" s="221"/>
      <c r="D7" s="222"/>
      <c r="E7" s="221"/>
      <c r="F7" s="222"/>
    </row>
    <row r="8" spans="1:12">
      <c r="B8" s="220"/>
      <c r="C8" s="221"/>
      <c r="D8" s="222"/>
      <c r="E8" s="221"/>
      <c r="F8" s="222"/>
    </row>
  </sheetData>
  <mergeCells count="6">
    <mergeCell ref="K3:L3"/>
    <mergeCell ref="B3:B4"/>
    <mergeCell ref="C3:D3"/>
    <mergeCell ref="E3:F3"/>
    <mergeCell ref="H3:H4"/>
    <mergeCell ref="I3:J3"/>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S22"/>
  <sheetViews>
    <sheetView workbookViewId="0">
      <selection activeCell="B19" sqref="B19:B22"/>
    </sheetView>
  </sheetViews>
  <sheetFormatPr baseColWidth="10" defaultColWidth="11.42578125" defaultRowHeight="15.75"/>
  <cols>
    <col min="1" max="1" width="2.28515625" style="733" customWidth="1"/>
    <col min="2" max="2" width="11.28515625" style="733" customWidth="1"/>
    <col min="3" max="11" width="11.42578125" style="733"/>
    <col min="12" max="12" width="15" style="733" customWidth="1"/>
    <col min="13" max="16384" width="11.42578125" style="733"/>
  </cols>
  <sheetData>
    <row r="1" spans="1:13" ht="15.75" customHeight="1">
      <c r="A1" s="1731" t="s">
        <v>198</v>
      </c>
      <c r="B1" s="1731"/>
      <c r="C1" s="1731"/>
      <c r="D1" s="1731"/>
      <c r="E1" s="1731"/>
      <c r="F1" s="1731"/>
      <c r="G1" s="1731"/>
      <c r="H1" s="1731"/>
      <c r="I1" s="1731"/>
      <c r="J1" s="1731"/>
      <c r="K1" s="1731"/>
      <c r="L1" s="1731"/>
      <c r="M1" s="1731"/>
    </row>
    <row r="2" spans="1:13" ht="15.75" customHeight="1"/>
    <row r="3" spans="1:13" ht="16.5" thickBot="1">
      <c r="B3" s="734" t="s">
        <v>199</v>
      </c>
      <c r="C3" s="734"/>
    </row>
    <row r="4" spans="1:13" ht="16.5" thickBot="1">
      <c r="B4" s="735" t="s">
        <v>200</v>
      </c>
      <c r="C4" s="736">
        <v>2018</v>
      </c>
      <c r="D4" s="737">
        <v>2020</v>
      </c>
      <c r="E4" s="737">
        <v>2025</v>
      </c>
      <c r="F4" s="737">
        <v>2030</v>
      </c>
      <c r="G4" s="737">
        <v>2040</v>
      </c>
      <c r="H4" s="737">
        <v>2050</v>
      </c>
      <c r="I4" s="738">
        <v>2060</v>
      </c>
      <c r="J4" s="739">
        <v>2070</v>
      </c>
    </row>
    <row r="5" spans="1:13">
      <c r="B5" s="740" t="s">
        <v>201</v>
      </c>
      <c r="C5" s="741">
        <v>0.13800000000000001</v>
      </c>
      <c r="D5" s="742">
        <v>0.13800000000000001</v>
      </c>
      <c r="E5" s="742">
        <v>0.13900000000000001</v>
      </c>
      <c r="F5" s="742">
        <v>0.13700000000000001</v>
      </c>
      <c r="G5" s="742">
        <v>0.13100000000000001</v>
      </c>
      <c r="H5" s="742">
        <v>0.125</v>
      </c>
      <c r="I5" s="743">
        <v>0.12</v>
      </c>
      <c r="J5" s="744">
        <v>0.11799999999999999</v>
      </c>
    </row>
    <row r="6" spans="1:13">
      <c r="B6" s="745" t="s">
        <v>202</v>
      </c>
      <c r="C6" s="746">
        <v>0.13800000000000001</v>
      </c>
      <c r="D6" s="747">
        <v>0.13800000000000001</v>
      </c>
      <c r="E6" s="747">
        <v>0.13900000000000001</v>
      </c>
      <c r="F6" s="747">
        <v>0.13800000000000001</v>
      </c>
      <c r="G6" s="747">
        <v>0.13400000000000001</v>
      </c>
      <c r="H6" s="747">
        <v>0.13100000000000001</v>
      </c>
      <c r="I6" s="748">
        <v>0.127</v>
      </c>
      <c r="J6" s="749">
        <v>0.125</v>
      </c>
    </row>
    <row r="7" spans="1:13">
      <c r="B7" s="745" t="s">
        <v>203</v>
      </c>
      <c r="C7" s="746">
        <v>0.13800000000000001</v>
      </c>
      <c r="D7" s="747">
        <v>0.13800000000000001</v>
      </c>
      <c r="E7" s="747">
        <v>0.13900000000000001</v>
      </c>
      <c r="F7" s="747">
        <v>0.13900000000000001</v>
      </c>
      <c r="G7" s="747">
        <v>0.13700000000000001</v>
      </c>
      <c r="H7" s="747">
        <v>0.13400000000000001</v>
      </c>
      <c r="I7" s="748">
        <v>0.13100000000000001</v>
      </c>
      <c r="J7" s="749">
        <v>0.13</v>
      </c>
    </row>
    <row r="8" spans="1:13" ht="16.5" thickBot="1">
      <c r="B8" s="750" t="s">
        <v>204</v>
      </c>
      <c r="C8" s="751">
        <v>0.13800000000000001</v>
      </c>
      <c r="D8" s="752">
        <v>0.13800000000000001</v>
      </c>
      <c r="E8" s="752">
        <v>0.13900000000000001</v>
      </c>
      <c r="F8" s="752">
        <v>0.14000000000000001</v>
      </c>
      <c r="G8" s="752">
        <v>0.14099999999999999</v>
      </c>
      <c r="H8" s="752">
        <v>0.14000000000000001</v>
      </c>
      <c r="I8" s="753">
        <v>0.13800000000000001</v>
      </c>
      <c r="J8" s="754">
        <v>0.13800000000000001</v>
      </c>
    </row>
    <row r="9" spans="1:13" ht="9.6" customHeight="1">
      <c r="B9" s="755"/>
      <c r="C9" s="756"/>
      <c r="D9" s="756"/>
      <c r="E9" s="756"/>
      <c r="F9" s="756"/>
      <c r="G9" s="756"/>
      <c r="H9" s="756"/>
      <c r="I9" s="756"/>
      <c r="J9" s="756"/>
    </row>
    <row r="10" spans="1:13" ht="16.5" thickBot="1">
      <c r="B10" s="734" t="s">
        <v>205</v>
      </c>
      <c r="C10" s="734"/>
    </row>
    <row r="11" spans="1:13" ht="16.5" thickBot="1">
      <c r="B11" s="735" t="s">
        <v>200</v>
      </c>
      <c r="C11" s="736">
        <f>C4</f>
        <v>2018</v>
      </c>
      <c r="D11" s="737">
        <f>D4</f>
        <v>2020</v>
      </c>
      <c r="E11" s="737">
        <v>2025</v>
      </c>
      <c r="F11" s="737">
        <v>2030</v>
      </c>
      <c r="G11" s="737">
        <v>2040</v>
      </c>
      <c r="H11" s="737">
        <v>2050</v>
      </c>
      <c r="I11" s="738">
        <v>2060</v>
      </c>
      <c r="J11" s="739">
        <v>2070</v>
      </c>
    </row>
    <row r="12" spans="1:13">
      <c r="B12" s="740" t="s">
        <v>201</v>
      </c>
      <c r="C12" s="746">
        <v>0.13700000000000001</v>
      </c>
      <c r="D12" s="742">
        <v>0.13600000000000001</v>
      </c>
      <c r="E12" s="742">
        <v>0.13700000000000001</v>
      </c>
      <c r="F12" s="742">
        <v>0.13600000000000001</v>
      </c>
      <c r="G12" s="742">
        <v>0.128</v>
      </c>
      <c r="H12" s="742">
        <v>0.121</v>
      </c>
      <c r="I12" s="743">
        <v>0.11600000000000001</v>
      </c>
      <c r="J12" s="744">
        <v>0.11600000000000001</v>
      </c>
    </row>
    <row r="13" spans="1:13">
      <c r="B13" s="745" t="s">
        <v>202</v>
      </c>
      <c r="C13" s="746">
        <v>0.13700000000000001</v>
      </c>
      <c r="D13" s="747">
        <v>0.13600000000000001</v>
      </c>
      <c r="E13" s="747">
        <v>0.13700000000000001</v>
      </c>
      <c r="F13" s="747">
        <v>0.13700000000000001</v>
      </c>
      <c r="G13" s="747">
        <v>0.13200000000000001</v>
      </c>
      <c r="H13" s="747">
        <v>0.128</v>
      </c>
      <c r="I13" s="748">
        <v>0.125</v>
      </c>
      <c r="J13" s="749">
        <v>0.126</v>
      </c>
    </row>
    <row r="14" spans="1:13">
      <c r="B14" s="745" t="s">
        <v>203</v>
      </c>
      <c r="C14" s="746">
        <v>0.13700000000000001</v>
      </c>
      <c r="D14" s="747">
        <v>0.13600000000000001</v>
      </c>
      <c r="E14" s="747">
        <v>0.13700000000000001</v>
      </c>
      <c r="F14" s="747">
        <v>0.13800000000000001</v>
      </c>
      <c r="G14" s="747">
        <v>0.13600000000000001</v>
      </c>
      <c r="H14" s="747">
        <v>0.13300000000000001</v>
      </c>
      <c r="I14" s="748">
        <v>0.13100000000000001</v>
      </c>
      <c r="J14" s="749">
        <v>0.13300000000000001</v>
      </c>
    </row>
    <row r="15" spans="1:13" ht="16.5" thickBot="1">
      <c r="B15" s="750" t="s">
        <v>204</v>
      </c>
      <c r="C15" s="751">
        <v>0.13700000000000001</v>
      </c>
      <c r="D15" s="752">
        <v>0.13600000000000001</v>
      </c>
      <c r="E15" s="752">
        <v>0.13700000000000001</v>
      </c>
      <c r="F15" s="752">
        <v>0.13900000000000001</v>
      </c>
      <c r="G15" s="752">
        <v>0.14099999999999999</v>
      </c>
      <c r="H15" s="752">
        <v>0.14099999999999999</v>
      </c>
      <c r="I15" s="753">
        <v>0.14099999999999999</v>
      </c>
      <c r="J15" s="754">
        <v>0.14399999999999999</v>
      </c>
    </row>
    <row r="16" spans="1:13" ht="9.6" customHeight="1">
      <c r="B16" s="755"/>
      <c r="C16" s="756"/>
      <c r="D16" s="756"/>
      <c r="E16" s="756"/>
      <c r="F16" s="756"/>
      <c r="G16" s="756"/>
      <c r="H16" s="756"/>
      <c r="I16" s="756"/>
      <c r="J16" s="756"/>
    </row>
    <row r="17" spans="2:19" ht="16.5" thickBot="1">
      <c r="B17" s="734" t="s">
        <v>206</v>
      </c>
      <c r="C17" s="734"/>
    </row>
    <row r="18" spans="2:19" ht="16.5" thickBot="1">
      <c r="B18" s="735" t="s">
        <v>200</v>
      </c>
      <c r="C18" s="736">
        <v>2018</v>
      </c>
      <c r="D18" s="737">
        <f>D4</f>
        <v>2020</v>
      </c>
      <c r="E18" s="737">
        <v>2025</v>
      </c>
      <c r="F18" s="737">
        <v>2030</v>
      </c>
      <c r="G18" s="737">
        <v>2040</v>
      </c>
      <c r="H18" s="737">
        <v>2050</v>
      </c>
      <c r="I18" s="738">
        <v>2060</v>
      </c>
      <c r="J18" s="739">
        <v>2070</v>
      </c>
    </row>
    <row r="19" spans="2:19">
      <c r="B19" s="740" t="s">
        <v>201</v>
      </c>
      <c r="C19" s="757">
        <v>0.10000000000000009</v>
      </c>
      <c r="D19" s="758">
        <v>0.20000000000000018</v>
      </c>
      <c r="E19" s="758">
        <v>0.20000000000000018</v>
      </c>
      <c r="F19" s="758">
        <v>0.10000000000000009</v>
      </c>
      <c r="G19" s="758">
        <v>0.30000000000000027</v>
      </c>
      <c r="H19" s="758">
        <v>0.40000000000000036</v>
      </c>
      <c r="I19" s="759">
        <v>0.39999999999999897</v>
      </c>
      <c r="J19" s="760">
        <v>0.19999999999999879</v>
      </c>
    </row>
    <row r="20" spans="2:19">
      <c r="B20" s="745" t="s">
        <v>202</v>
      </c>
      <c r="C20" s="757">
        <v>0.10000000000000009</v>
      </c>
      <c r="D20" s="761">
        <v>0.20000000000000018</v>
      </c>
      <c r="E20" s="761">
        <v>0.20000000000000018</v>
      </c>
      <c r="F20" s="761">
        <v>0.10000000000000009</v>
      </c>
      <c r="G20" s="761">
        <v>0.20000000000000018</v>
      </c>
      <c r="H20" s="761">
        <v>0.30000000000000027</v>
      </c>
      <c r="I20" s="762">
        <v>0.20000000000000018</v>
      </c>
      <c r="J20" s="763">
        <v>-0.10000000000000009</v>
      </c>
      <c r="S20" s="733">
        <f>S19</f>
        <v>0</v>
      </c>
    </row>
    <row r="21" spans="2:19">
      <c r="B21" s="745" t="s">
        <v>203</v>
      </c>
      <c r="C21" s="757">
        <v>0.10000000000000009</v>
      </c>
      <c r="D21" s="761">
        <v>0.20000000000000018</v>
      </c>
      <c r="E21" s="761">
        <v>0.20000000000000018</v>
      </c>
      <c r="F21" s="761">
        <v>0.10000000000000009</v>
      </c>
      <c r="G21" s="761">
        <v>0.10000000000000009</v>
      </c>
      <c r="H21" s="761">
        <v>0.10000000000000009</v>
      </c>
      <c r="I21" s="762">
        <v>0</v>
      </c>
      <c r="J21" s="763">
        <v>-0.30000000000000027</v>
      </c>
    </row>
    <row r="22" spans="2:19" ht="16.5" thickBot="1">
      <c r="B22" s="750" t="s">
        <v>204</v>
      </c>
      <c r="C22" s="764">
        <v>0.10000000000000009</v>
      </c>
      <c r="D22" s="765">
        <v>0.20000000000000018</v>
      </c>
      <c r="E22" s="765">
        <v>0.20000000000000018</v>
      </c>
      <c r="F22" s="765">
        <v>0.10000000000000009</v>
      </c>
      <c r="G22" s="765">
        <v>0</v>
      </c>
      <c r="H22" s="765">
        <v>-9.9999999999997313E-2</v>
      </c>
      <c r="I22" s="766">
        <v>-0.29999999999999749</v>
      </c>
      <c r="J22" s="767">
        <v>-0.59999999999999776</v>
      </c>
    </row>
  </sheetData>
  <mergeCells count="1">
    <mergeCell ref="A1:M1"/>
  </mergeCells>
  <pageMargins left="0.7" right="0.7" top="0.75" bottom="0.75" header="0.3" footer="0.3"/>
  <pageSetup paperSize="9" orientation="portrait" r:id="rId1"/>
  <ignoredErrors>
    <ignoredError sqref="B5:B8 B12:B15 B19:B22" numberStoredAsText="1"/>
  </ignoredErrors>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BO7"/>
  <sheetViews>
    <sheetView workbookViewId="0">
      <selection activeCell="J32" sqref="J32"/>
    </sheetView>
  </sheetViews>
  <sheetFormatPr baseColWidth="10" defaultColWidth="11.42578125" defaultRowHeight="15"/>
  <cols>
    <col min="1" max="1" width="48.7109375" style="224" customWidth="1"/>
    <col min="2" max="56" width="8.7109375" style="223" customWidth="1"/>
    <col min="57" max="16384" width="11.42578125" style="223"/>
  </cols>
  <sheetData>
    <row r="1" spans="1:67" ht="15.75">
      <c r="A1" s="244" t="s">
        <v>56</v>
      </c>
    </row>
    <row r="2" spans="1:67" ht="15.75" thickBot="1"/>
    <row r="3" spans="1:67" ht="15.75" thickBot="1">
      <c r="A3" s="243"/>
      <c r="B3" s="242">
        <v>2016</v>
      </c>
      <c r="C3" s="241">
        <v>2017</v>
      </c>
      <c r="D3" s="241">
        <v>2018</v>
      </c>
      <c r="E3" s="241">
        <v>2019</v>
      </c>
      <c r="F3" s="241">
        <v>2020</v>
      </c>
      <c r="G3" s="241">
        <v>2021</v>
      </c>
      <c r="H3" s="241">
        <v>2022</v>
      </c>
      <c r="I3" s="241">
        <v>2023</v>
      </c>
      <c r="J3" s="241">
        <v>2024</v>
      </c>
      <c r="K3" s="241">
        <v>2025</v>
      </c>
      <c r="L3" s="241">
        <v>2026</v>
      </c>
      <c r="M3" s="241">
        <v>2027</v>
      </c>
      <c r="N3" s="241">
        <v>2028</v>
      </c>
      <c r="O3" s="241">
        <v>2029</v>
      </c>
      <c r="P3" s="241">
        <v>2030</v>
      </c>
      <c r="Q3" s="241">
        <v>2031</v>
      </c>
      <c r="R3" s="241">
        <v>2032</v>
      </c>
      <c r="S3" s="241">
        <v>2033</v>
      </c>
      <c r="T3" s="241">
        <v>2034</v>
      </c>
      <c r="U3" s="241">
        <v>2035</v>
      </c>
      <c r="V3" s="241">
        <v>2036</v>
      </c>
      <c r="W3" s="241">
        <v>2037</v>
      </c>
      <c r="X3" s="241">
        <v>2038</v>
      </c>
      <c r="Y3" s="241">
        <v>2039</v>
      </c>
      <c r="Z3" s="241">
        <v>2040</v>
      </c>
      <c r="AA3" s="241">
        <v>2041</v>
      </c>
      <c r="AB3" s="241">
        <v>2042</v>
      </c>
      <c r="AC3" s="241">
        <v>2043</v>
      </c>
      <c r="AD3" s="241">
        <v>2044</v>
      </c>
      <c r="AE3" s="241">
        <v>2045</v>
      </c>
      <c r="AF3" s="241">
        <v>2046</v>
      </c>
      <c r="AG3" s="241">
        <v>2047</v>
      </c>
      <c r="AH3" s="241">
        <v>2048</v>
      </c>
      <c r="AI3" s="241">
        <v>2049</v>
      </c>
      <c r="AJ3" s="241">
        <v>2050</v>
      </c>
      <c r="AK3" s="241">
        <v>2051</v>
      </c>
      <c r="AL3" s="241">
        <v>2052</v>
      </c>
      <c r="AM3" s="241">
        <v>2053</v>
      </c>
      <c r="AN3" s="241">
        <v>2054</v>
      </c>
      <c r="AO3" s="241">
        <v>2055</v>
      </c>
      <c r="AP3" s="241">
        <v>2056</v>
      </c>
      <c r="AQ3" s="241">
        <v>2057</v>
      </c>
      <c r="AR3" s="241">
        <v>2058</v>
      </c>
      <c r="AS3" s="241">
        <v>2059</v>
      </c>
      <c r="AT3" s="241">
        <v>2060</v>
      </c>
      <c r="AU3" s="241">
        <v>2061</v>
      </c>
      <c r="AV3" s="241">
        <v>2062</v>
      </c>
      <c r="AW3" s="241">
        <v>2063</v>
      </c>
      <c r="AX3" s="241">
        <v>2064</v>
      </c>
      <c r="AY3" s="241">
        <v>2065</v>
      </c>
      <c r="AZ3" s="241">
        <v>2066</v>
      </c>
      <c r="BA3" s="241">
        <v>2067</v>
      </c>
      <c r="BB3" s="241">
        <v>2068</v>
      </c>
      <c r="BC3" s="241">
        <v>2069</v>
      </c>
      <c r="BD3" s="240">
        <v>2070</v>
      </c>
      <c r="BE3" s="239"/>
      <c r="BF3" s="239"/>
      <c r="BG3" s="239"/>
      <c r="BH3" s="239"/>
      <c r="BI3" s="239"/>
      <c r="BJ3" s="239"/>
      <c r="BK3" s="239"/>
      <c r="BL3" s="239"/>
      <c r="BM3" s="239"/>
      <c r="BN3" s="239"/>
      <c r="BO3" s="239"/>
    </row>
    <row r="4" spans="1:67" s="226" customFormat="1">
      <c r="A4" s="238" t="s">
        <v>55</v>
      </c>
      <c r="B4" s="237">
        <v>-0.38151079151208811</v>
      </c>
      <c r="C4" s="236">
        <v>-0.38028638917396229</v>
      </c>
      <c r="D4" s="236">
        <v>-0.37261965456013602</v>
      </c>
      <c r="E4" s="236">
        <v>-0.3682888213430241</v>
      </c>
      <c r="F4" s="236">
        <v>-0.36523076125168463</v>
      </c>
      <c r="G4" s="236">
        <v>-0.35785564830991079</v>
      </c>
      <c r="H4" s="236">
        <v>-0.35257894571333614</v>
      </c>
      <c r="I4" s="236">
        <v>-0.34779294925948723</v>
      </c>
      <c r="J4" s="236">
        <v>-0.3403791556429665</v>
      </c>
      <c r="K4" s="236">
        <v>-0.33975634384983389</v>
      </c>
      <c r="L4" s="236">
        <v>-0.33464785127368002</v>
      </c>
      <c r="M4" s="236">
        <v>-0.3325414208429659</v>
      </c>
      <c r="N4" s="236">
        <v>-0.33202233415132532</v>
      </c>
      <c r="O4" s="236">
        <v>-0.32434168896284443</v>
      </c>
      <c r="P4" s="236">
        <v>-0.31698671223990216</v>
      </c>
      <c r="Q4" s="236">
        <v>-0.31347068491963515</v>
      </c>
      <c r="R4" s="236">
        <v>-0.30738732026153592</v>
      </c>
      <c r="S4" s="236">
        <v>-0.2983304275671339</v>
      </c>
      <c r="T4" s="236">
        <v>-0.29739682744763174</v>
      </c>
      <c r="U4" s="236">
        <v>-0.29356072668254407</v>
      </c>
      <c r="V4" s="236">
        <v>-0.28989140328092133</v>
      </c>
      <c r="W4" s="236">
        <v>-0.27918118983268048</v>
      </c>
      <c r="X4" s="236">
        <v>-0.27681279070090203</v>
      </c>
      <c r="Y4" s="236">
        <v>-0.27320667301221724</v>
      </c>
      <c r="Z4" s="236">
        <v>-0.27171152762116291</v>
      </c>
      <c r="AA4" s="236">
        <v>-0.27193545875075309</v>
      </c>
      <c r="AB4" s="236">
        <v>-0.27195174844519165</v>
      </c>
      <c r="AC4" s="236">
        <v>-0.27008604762105271</v>
      </c>
      <c r="AD4" s="236">
        <v>-0.2688580740271147</v>
      </c>
      <c r="AE4" s="236">
        <v>-0.26371551429681361</v>
      </c>
      <c r="AF4" s="236">
        <v>-0.26341324242824571</v>
      </c>
      <c r="AG4" s="236">
        <v>-0.25136149424320031</v>
      </c>
      <c r="AH4" s="236">
        <v>-0.25030810018145933</v>
      </c>
      <c r="AI4" s="236">
        <v>-0.24879448400762083</v>
      </c>
      <c r="AJ4" s="236">
        <v>-0.24833294452091925</v>
      </c>
      <c r="AK4" s="236">
        <v>-0.25234132371690421</v>
      </c>
      <c r="AL4" s="236">
        <v>-0.25066221434328884</v>
      </c>
      <c r="AM4" s="236">
        <v>-0.24643415882747532</v>
      </c>
      <c r="AN4" s="236">
        <v>-0.24849437865159052</v>
      </c>
      <c r="AO4" s="236">
        <v>-0.24425106217088066</v>
      </c>
      <c r="AP4" s="236">
        <v>-0.24470488463501205</v>
      </c>
      <c r="AQ4" s="236">
        <v>-0.24648493393486981</v>
      </c>
      <c r="AR4" s="236">
        <v>-0.24511976484936837</v>
      </c>
      <c r="AS4" s="236">
        <v>-0.24694746698896408</v>
      </c>
      <c r="AT4" s="236">
        <v>-0.24717919443654035</v>
      </c>
      <c r="AU4" s="236">
        <v>-0.2399051022575851</v>
      </c>
      <c r="AV4" s="236">
        <v>-0.23911588984975263</v>
      </c>
      <c r="AW4" s="236">
        <v>-0.24281555550751399</v>
      </c>
      <c r="AX4" s="236">
        <v>-0.24339948224872154</v>
      </c>
      <c r="AY4" s="236">
        <v>-0.24347646670572576</v>
      </c>
      <c r="AZ4" s="236">
        <v>-0.24386689091272562</v>
      </c>
      <c r="BA4" s="236">
        <v>-0.24691443572128402</v>
      </c>
      <c r="BB4" s="236">
        <v>-0.24788740779154839</v>
      </c>
      <c r="BC4" s="236">
        <v>-0.24750360808701422</v>
      </c>
      <c r="BD4" s="235">
        <v>-0.24820432346165899</v>
      </c>
    </row>
    <row r="5" spans="1:67">
      <c r="A5" s="234" t="s">
        <v>54</v>
      </c>
      <c r="B5" s="233">
        <v>0.1209756009216717</v>
      </c>
      <c r="C5" s="232">
        <v>0.13684180530535506</v>
      </c>
      <c r="D5" s="232">
        <v>0.13571344976198063</v>
      </c>
      <c r="E5" s="232">
        <v>0.13807954134412337</v>
      </c>
      <c r="F5" s="232">
        <v>0.14173496322572621</v>
      </c>
      <c r="G5" s="232">
        <v>0.14164524314324278</v>
      </c>
      <c r="H5" s="232">
        <v>0.14403765388232725</v>
      </c>
      <c r="I5" s="232">
        <v>0.1461319596307975</v>
      </c>
      <c r="J5" s="232">
        <v>0.14648019920297395</v>
      </c>
      <c r="K5" s="232">
        <v>0.15204195213728999</v>
      </c>
      <c r="L5" s="232">
        <v>0.15216413335496159</v>
      </c>
      <c r="M5" s="232">
        <v>0.15472474511799827</v>
      </c>
      <c r="N5" s="232">
        <v>0.16010025758022584</v>
      </c>
      <c r="O5" s="232">
        <v>0.15763858316096746</v>
      </c>
      <c r="P5" s="232">
        <v>0.15648775100396739</v>
      </c>
      <c r="Q5" s="232">
        <v>0.15981569518812155</v>
      </c>
      <c r="R5" s="232">
        <v>0.16036502528718233</v>
      </c>
      <c r="S5" s="232">
        <v>0.15619774143183118</v>
      </c>
      <c r="T5" s="232">
        <v>0.15997035878275001</v>
      </c>
      <c r="U5" s="232">
        <v>0.16039201504261136</v>
      </c>
      <c r="V5" s="232">
        <v>0.1602706071321689</v>
      </c>
      <c r="W5" s="232">
        <v>0.15279180511871482</v>
      </c>
      <c r="X5" s="232">
        <v>0.1544497420341775</v>
      </c>
      <c r="Y5" s="232">
        <v>0.15406747085304417</v>
      </c>
      <c r="Z5" s="232">
        <v>0.15441524132235618</v>
      </c>
      <c r="AA5" s="232">
        <v>0.15640372066140529</v>
      </c>
      <c r="AB5" s="232">
        <v>0.1582462804828586</v>
      </c>
      <c r="AC5" s="232">
        <v>0.15751450513596787</v>
      </c>
      <c r="AD5" s="232">
        <v>0.15719232548999795</v>
      </c>
      <c r="AE5" s="232">
        <v>0.15380324251143884</v>
      </c>
      <c r="AF5" s="232">
        <v>0.15504841839053773</v>
      </c>
      <c r="AG5" s="232">
        <v>0.14377476850760085</v>
      </c>
      <c r="AH5" s="232">
        <v>0.14260858498787043</v>
      </c>
      <c r="AI5" s="232">
        <v>0.14036380242908364</v>
      </c>
      <c r="AJ5" s="232">
        <v>0.13930744800483041</v>
      </c>
      <c r="AK5" s="232">
        <v>0.14266212720392424</v>
      </c>
      <c r="AL5" s="232">
        <v>0.14043108878628774</v>
      </c>
      <c r="AM5" s="232">
        <v>0.13695510638050878</v>
      </c>
      <c r="AN5" s="232">
        <v>0.14033255379429765</v>
      </c>
      <c r="AO5" s="232">
        <v>0.13740612818115527</v>
      </c>
      <c r="AP5" s="232">
        <v>0.13888442986641092</v>
      </c>
      <c r="AQ5" s="232">
        <v>0.14120464049867221</v>
      </c>
      <c r="AR5" s="232">
        <v>0.13942667145445165</v>
      </c>
      <c r="AS5" s="232">
        <v>0.141091067522638</v>
      </c>
      <c r="AT5" s="232">
        <v>0.14073942880653667</v>
      </c>
      <c r="AU5" s="232">
        <v>0.13279302294416384</v>
      </c>
      <c r="AV5" s="232">
        <v>0.1314535443016126</v>
      </c>
      <c r="AW5" s="232">
        <v>0.13435085207834219</v>
      </c>
      <c r="AX5" s="232">
        <v>0.13388657353952504</v>
      </c>
      <c r="AY5" s="232">
        <v>0.13156898438798004</v>
      </c>
      <c r="AZ5" s="232">
        <v>0.12983829339466735</v>
      </c>
      <c r="BA5" s="232">
        <v>0.13165431973864428</v>
      </c>
      <c r="BB5" s="232">
        <v>0.13163856173237398</v>
      </c>
      <c r="BC5" s="232">
        <v>0.13018632446233136</v>
      </c>
      <c r="BD5" s="231">
        <v>0.13113751049495159</v>
      </c>
    </row>
    <row r="6" spans="1:67" s="226" customFormat="1" ht="15.75" thickBot="1">
      <c r="A6" s="230" t="s">
        <v>53</v>
      </c>
      <c r="B6" s="229">
        <v>-0.26053519059041641</v>
      </c>
      <c r="C6" s="228">
        <v>-0.24344458386860723</v>
      </c>
      <c r="D6" s="228">
        <v>-0.23690620479815538</v>
      </c>
      <c r="E6" s="228">
        <v>-0.23020927999890073</v>
      </c>
      <c r="F6" s="228">
        <v>-0.22349579802595843</v>
      </c>
      <c r="G6" s="228">
        <v>-0.21621040516666801</v>
      </c>
      <c r="H6" s="228">
        <v>-0.20854129183100889</v>
      </c>
      <c r="I6" s="228">
        <v>-0.20166098962868972</v>
      </c>
      <c r="J6" s="228">
        <v>-0.19389895643999255</v>
      </c>
      <c r="K6" s="228">
        <v>-0.18771439171254389</v>
      </c>
      <c r="L6" s="228">
        <v>-0.18248371791871842</v>
      </c>
      <c r="M6" s="228">
        <v>-0.17781667572496762</v>
      </c>
      <c r="N6" s="228">
        <v>-0.17192207657109948</v>
      </c>
      <c r="O6" s="228">
        <v>-0.16670310580187697</v>
      </c>
      <c r="P6" s="228">
        <v>-0.16049896123593477</v>
      </c>
      <c r="Q6" s="228">
        <v>-0.15365498973151359</v>
      </c>
      <c r="R6" s="228">
        <v>-0.1470222949743536</v>
      </c>
      <c r="S6" s="228">
        <v>-0.14213268613530272</v>
      </c>
      <c r="T6" s="228">
        <v>-0.13742646866488173</v>
      </c>
      <c r="U6" s="228">
        <v>-0.13316871163993271</v>
      </c>
      <c r="V6" s="228">
        <v>-0.12962079614875244</v>
      </c>
      <c r="W6" s="228">
        <v>-0.12638938471396566</v>
      </c>
      <c r="X6" s="228">
        <v>-0.12236304866672454</v>
      </c>
      <c r="Y6" s="228">
        <v>-0.11913920215917306</v>
      </c>
      <c r="Z6" s="228">
        <v>-0.11729628629880673</v>
      </c>
      <c r="AA6" s="228">
        <v>-0.1155317380893478</v>
      </c>
      <c r="AB6" s="228">
        <v>-0.11370546796233305</v>
      </c>
      <c r="AC6" s="228">
        <v>-0.11257154248508483</v>
      </c>
      <c r="AD6" s="228">
        <v>-0.11166574853711675</v>
      </c>
      <c r="AE6" s="228">
        <v>-0.10991227178537477</v>
      </c>
      <c r="AF6" s="228">
        <v>-0.10836482403770797</v>
      </c>
      <c r="AG6" s="228">
        <v>-0.10758672573559946</v>
      </c>
      <c r="AH6" s="228">
        <v>-0.10769951519358889</v>
      </c>
      <c r="AI6" s="228">
        <v>-0.10843068157853719</v>
      </c>
      <c r="AJ6" s="228">
        <v>-0.10902549651608884</v>
      </c>
      <c r="AK6" s="228">
        <v>-0.10967919651297997</v>
      </c>
      <c r="AL6" s="228">
        <v>-0.1102311255570011</v>
      </c>
      <c r="AM6" s="228">
        <v>-0.10947905244696654</v>
      </c>
      <c r="AN6" s="228">
        <v>-0.10816182485729287</v>
      </c>
      <c r="AO6" s="228">
        <v>-0.10684493398972539</v>
      </c>
      <c r="AP6" s="228">
        <v>-0.10582045476860114</v>
      </c>
      <c r="AQ6" s="228">
        <v>-0.1052802934361976</v>
      </c>
      <c r="AR6" s="228">
        <v>-0.10569309339491673</v>
      </c>
      <c r="AS6" s="228">
        <v>-0.10585639946632608</v>
      </c>
      <c r="AT6" s="228">
        <v>-0.10643976563000368</v>
      </c>
      <c r="AU6" s="228">
        <v>-0.10711207931342126</v>
      </c>
      <c r="AV6" s="228">
        <v>-0.10766234554814003</v>
      </c>
      <c r="AW6" s="228">
        <v>-0.1084647034291718</v>
      </c>
      <c r="AX6" s="228">
        <v>-0.1095129087091965</v>
      </c>
      <c r="AY6" s="228">
        <v>-0.11190748231774572</v>
      </c>
      <c r="AZ6" s="228">
        <v>-0.11402859751805827</v>
      </c>
      <c r="BA6" s="228">
        <v>-0.11526011598263974</v>
      </c>
      <c r="BB6" s="228">
        <v>-0.1162488460591744</v>
      </c>
      <c r="BC6" s="228">
        <v>-0.11731728362468286</v>
      </c>
      <c r="BD6" s="227">
        <v>-0.1170668129667074</v>
      </c>
    </row>
    <row r="7" spans="1:67">
      <c r="B7" s="225"/>
      <c r="C7" s="225"/>
      <c r="D7" s="225"/>
      <c r="E7" s="225"/>
      <c r="F7" s="225"/>
      <c r="G7" s="225"/>
      <c r="H7" s="225"/>
      <c r="I7" s="225"/>
      <c r="J7" s="225"/>
      <c r="K7" s="225"/>
      <c r="L7" s="225"/>
      <c r="M7" s="225"/>
      <c r="N7" s="225"/>
      <c r="O7" s="225"/>
      <c r="P7" s="225"/>
      <c r="Q7" s="225"/>
      <c r="R7" s="225"/>
      <c r="S7" s="225"/>
      <c r="T7" s="225"/>
      <c r="U7" s="225"/>
      <c r="V7" s="225"/>
      <c r="W7" s="225"/>
      <c r="X7" s="225"/>
      <c r="Y7" s="225"/>
      <c r="Z7" s="225"/>
      <c r="AA7" s="225"/>
      <c r="AB7" s="225"/>
      <c r="AC7" s="225"/>
      <c r="AD7" s="225"/>
      <c r="AE7" s="225"/>
      <c r="AF7" s="225"/>
      <c r="AG7" s="225"/>
      <c r="AH7" s="225"/>
      <c r="AI7" s="225"/>
      <c r="AJ7" s="225"/>
      <c r="AK7" s="225"/>
      <c r="AL7" s="225"/>
      <c r="AM7" s="225"/>
      <c r="AN7" s="225"/>
      <c r="AO7" s="225"/>
      <c r="AP7" s="225"/>
      <c r="AQ7" s="225"/>
      <c r="AR7" s="225"/>
      <c r="AS7" s="225"/>
      <c r="AT7" s="225"/>
      <c r="AU7" s="225"/>
      <c r="AV7" s="225"/>
      <c r="AW7" s="225"/>
      <c r="AX7" s="225"/>
      <c r="AY7" s="225"/>
      <c r="AZ7" s="225"/>
      <c r="BA7" s="225"/>
      <c r="BB7" s="225"/>
      <c r="BC7" s="225"/>
      <c r="BD7" s="225"/>
    </row>
  </sheetData>
  <conditionalFormatting sqref="B4:BD4">
    <cfRule type="cellIs" dxfId="5" priority="6" operator="equal">
      <formula>"""KO"""</formula>
    </cfRule>
  </conditionalFormatting>
  <conditionalFormatting sqref="B4:BD4">
    <cfRule type="cellIs" dxfId="4" priority="5" operator="equal">
      <formula>"KO"</formula>
    </cfRule>
  </conditionalFormatting>
  <conditionalFormatting sqref="B5:BD5">
    <cfRule type="cellIs" dxfId="3" priority="4" operator="equal">
      <formula>"""KO"""</formula>
    </cfRule>
  </conditionalFormatting>
  <conditionalFormatting sqref="B5:BD5">
    <cfRule type="cellIs" dxfId="2" priority="3" operator="equal">
      <formula>"KO"</formula>
    </cfRule>
  </conditionalFormatting>
  <conditionalFormatting sqref="B6:BD6">
    <cfRule type="cellIs" dxfId="1" priority="2" operator="equal">
      <formula>"""KO"""</formula>
    </cfRule>
  </conditionalFormatting>
  <conditionalFormatting sqref="B6:BD6">
    <cfRule type="cellIs" dxfId="0" priority="1" operator="equal">
      <formula>"KO"</formula>
    </cfRule>
  </conditionalFormatting>
  <pageMargins left="0.7" right="0.7" top="0.75" bottom="0.75" header="0.3" footer="0.3"/>
  <pageSetup paperSize="9"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H20"/>
  <sheetViews>
    <sheetView showGridLines="0" zoomScaleNormal="100" workbookViewId="0">
      <selection activeCell="J32" sqref="J32"/>
    </sheetView>
  </sheetViews>
  <sheetFormatPr baseColWidth="10" defaultColWidth="11.42578125" defaultRowHeight="15"/>
  <cols>
    <col min="1" max="1" width="11.42578125" style="267"/>
    <col min="2" max="2" width="44.7109375" style="267" customWidth="1"/>
    <col min="3" max="6" width="11.28515625" style="267" customWidth="1"/>
    <col min="7" max="16384" width="11.42578125" style="267"/>
  </cols>
  <sheetData>
    <row r="1" spans="1:8" s="246" customFormat="1">
      <c r="A1" s="245" t="s">
        <v>57</v>
      </c>
    </row>
    <row r="2" spans="1:8" s="246" customFormat="1" ht="15.75" thickBot="1"/>
    <row r="3" spans="1:8" s="246" customFormat="1" ht="47.25" customHeight="1" thickBot="1">
      <c r="B3" s="1881" t="s">
        <v>58</v>
      </c>
      <c r="C3" s="1883" t="s">
        <v>59</v>
      </c>
      <c r="D3" s="1884"/>
      <c r="E3" s="1885" t="s">
        <v>60</v>
      </c>
      <c r="F3" s="1886"/>
    </row>
    <row r="4" spans="1:8" s="246" customFormat="1" ht="15.75" thickBot="1">
      <c r="B4" s="1882"/>
      <c r="C4" s="247" t="s">
        <v>13</v>
      </c>
      <c r="D4" s="248" t="s">
        <v>14</v>
      </c>
      <c r="E4" s="249" t="s">
        <v>13</v>
      </c>
      <c r="F4" s="250" t="s">
        <v>14</v>
      </c>
    </row>
    <row r="5" spans="1:8" s="246" customFormat="1" ht="32.25" customHeight="1" thickBot="1">
      <c r="B5" s="251" t="s">
        <v>61</v>
      </c>
      <c r="C5" s="252">
        <v>107.47</v>
      </c>
      <c r="D5" s="253">
        <v>161.38</v>
      </c>
      <c r="E5" s="254">
        <f>C5/C$5</f>
        <v>1</v>
      </c>
      <c r="F5" s="255">
        <f>D5/D$5</f>
        <v>1</v>
      </c>
      <c r="G5" s="256"/>
    </row>
    <row r="6" spans="1:8" s="246" customFormat="1">
      <c r="B6" s="257" t="s">
        <v>62</v>
      </c>
      <c r="C6" s="258">
        <v>3</v>
      </c>
      <c r="D6" s="259">
        <v>5</v>
      </c>
      <c r="E6" s="260">
        <f t="shared" ref="E6:F14" si="0">C6/C$5</f>
        <v>2.7914766911696288E-2</v>
      </c>
      <c r="F6" s="261">
        <f t="shared" si="0"/>
        <v>3.0982773577890695E-2</v>
      </c>
    </row>
    <row r="7" spans="1:8" s="246" customFormat="1">
      <c r="B7" s="262" t="s">
        <v>63</v>
      </c>
      <c r="C7" s="263">
        <v>1.3</v>
      </c>
      <c r="D7" s="264">
        <v>0.03</v>
      </c>
      <c r="E7" s="265">
        <f t="shared" si="0"/>
        <v>1.2096398995068392E-2</v>
      </c>
      <c r="F7" s="266">
        <f t="shared" si="0"/>
        <v>1.8589664146734415E-4</v>
      </c>
    </row>
    <row r="8" spans="1:8" s="246" customFormat="1">
      <c r="B8" s="262" t="s">
        <v>64</v>
      </c>
      <c r="C8" s="263">
        <v>1.92</v>
      </c>
      <c r="D8" s="264">
        <v>6.23</v>
      </c>
      <c r="E8" s="265">
        <f t="shared" si="0"/>
        <v>1.7865450823485625E-2</v>
      </c>
      <c r="F8" s="266">
        <f t="shared" si="0"/>
        <v>3.8604535878051807E-2</v>
      </c>
    </row>
    <row r="9" spans="1:8" s="246" customFormat="1" ht="30">
      <c r="B9" s="262" t="s">
        <v>65</v>
      </c>
      <c r="C9" s="263">
        <v>0.28000000000000003</v>
      </c>
      <c r="D9" s="264">
        <v>0.54</v>
      </c>
      <c r="E9" s="265">
        <f t="shared" si="0"/>
        <v>2.6053782450916538E-3</v>
      </c>
      <c r="F9" s="266">
        <f t="shared" si="0"/>
        <v>3.3461395464121951E-3</v>
      </c>
      <c r="H9" s="267"/>
    </row>
    <row r="10" spans="1:8" s="246" customFormat="1">
      <c r="B10" s="268" t="s">
        <v>66</v>
      </c>
      <c r="C10" s="269">
        <v>6.71</v>
      </c>
      <c r="D10" s="270">
        <v>1.83</v>
      </c>
      <c r="E10" s="271">
        <f t="shared" si="0"/>
        <v>6.2436028659160696E-2</v>
      </c>
      <c r="F10" s="272">
        <f t="shared" si="0"/>
        <v>1.1339695129507995E-2</v>
      </c>
    </row>
    <row r="11" spans="1:8" s="246" customFormat="1">
      <c r="B11" s="262" t="s">
        <v>67</v>
      </c>
      <c r="C11" s="273">
        <v>5.92</v>
      </c>
      <c r="D11" s="264">
        <v>0.04</v>
      </c>
      <c r="E11" s="265">
        <f t="shared" si="0"/>
        <v>5.5085140039080674E-2</v>
      </c>
      <c r="F11" s="266">
        <f t="shared" si="0"/>
        <v>2.4786218862312553E-4</v>
      </c>
    </row>
    <row r="12" spans="1:8" s="246" customFormat="1">
      <c r="B12" s="262" t="s">
        <v>68</v>
      </c>
      <c r="C12" s="273">
        <v>2.67</v>
      </c>
      <c r="D12" s="264">
        <v>0.13</v>
      </c>
      <c r="E12" s="265">
        <f t="shared" si="0"/>
        <v>2.4844142551409695E-2</v>
      </c>
      <c r="F12" s="266">
        <f t="shared" si="0"/>
        <v>8.055521130251581E-4</v>
      </c>
    </row>
    <row r="13" spans="1:8" s="246" customFormat="1" ht="15.75" thickBot="1">
      <c r="B13" s="262" t="s">
        <v>69</v>
      </c>
      <c r="C13" s="263">
        <v>5.65</v>
      </c>
      <c r="D13" s="264">
        <v>9.83</v>
      </c>
      <c r="E13" s="265">
        <f t="shared" si="0"/>
        <v>5.2572811017028015E-2</v>
      </c>
      <c r="F13" s="266">
        <f t="shared" si="0"/>
        <v>6.0912132854133105E-2</v>
      </c>
    </row>
    <row r="14" spans="1:8" s="246" customFormat="1" ht="15.75" thickBot="1">
      <c r="B14" s="251" t="s">
        <v>70</v>
      </c>
      <c r="C14" s="252">
        <v>80.02</v>
      </c>
      <c r="D14" s="253">
        <v>137.75</v>
      </c>
      <c r="E14" s="254">
        <f t="shared" si="0"/>
        <v>0.74457988275797893</v>
      </c>
      <c r="F14" s="255">
        <f t="shared" si="0"/>
        <v>0.85357541207088861</v>
      </c>
    </row>
    <row r="15" spans="1:8" s="274" customFormat="1" ht="15.75" thickBot="1">
      <c r="B15" s="275"/>
      <c r="C15" s="276"/>
      <c r="D15" s="277"/>
      <c r="E15" s="278"/>
      <c r="F15" s="278"/>
    </row>
    <row r="16" spans="1:8" s="246" customFormat="1">
      <c r="B16" s="279" t="s">
        <v>71</v>
      </c>
      <c r="C16" s="280">
        <f>C6+C7+C11+C12</f>
        <v>12.889999999999999</v>
      </c>
      <c r="D16" s="281">
        <f>D6+D7+D11+D12</f>
        <v>5.2</v>
      </c>
      <c r="E16" s="282">
        <f t="shared" ref="E16:F18" si="1">C16/C$5</f>
        <v>0.11994044849725503</v>
      </c>
      <c r="F16" s="283">
        <f t="shared" si="1"/>
        <v>3.2222084521006319E-2</v>
      </c>
    </row>
    <row r="17" spans="2:7" s="246" customFormat="1" ht="15.75" thickBot="1">
      <c r="B17" s="284" t="s">
        <v>72</v>
      </c>
      <c r="C17" s="285">
        <f>C8+C9+C10+C13</f>
        <v>14.56</v>
      </c>
      <c r="D17" s="286">
        <f>D8+D9+D10+D13</f>
        <v>18.43</v>
      </c>
      <c r="E17" s="287">
        <f t="shared" si="1"/>
        <v>0.135479668744766</v>
      </c>
      <c r="F17" s="288">
        <f t="shared" si="1"/>
        <v>0.11420250340810509</v>
      </c>
    </row>
    <row r="18" spans="2:7" s="246" customFormat="1" ht="29.25" thickBot="1">
      <c r="B18" s="251" t="s">
        <v>73</v>
      </c>
      <c r="C18" s="252">
        <f>C16+C17</f>
        <v>27.45</v>
      </c>
      <c r="D18" s="253">
        <f>D16+D17</f>
        <v>23.63</v>
      </c>
      <c r="E18" s="254">
        <f t="shared" si="1"/>
        <v>0.25542011724202102</v>
      </c>
      <c r="F18" s="255">
        <f t="shared" si="1"/>
        <v>0.14642458792911142</v>
      </c>
      <c r="G18" s="289"/>
    </row>
    <row r="19" spans="2:7">
      <c r="C19" s="290"/>
      <c r="D19" s="290"/>
      <c r="E19" s="290"/>
      <c r="F19" s="290"/>
    </row>
    <row r="20" spans="2:7">
      <c r="C20" s="291"/>
      <c r="D20" s="291"/>
      <c r="E20" s="291"/>
      <c r="F20" s="291"/>
    </row>
  </sheetData>
  <mergeCells count="3">
    <mergeCell ref="B3:B4"/>
    <mergeCell ref="C3:D3"/>
    <mergeCell ref="E3:F3"/>
  </mergeCells>
  <pageMargins left="0.7" right="0.7" top="0.75" bottom="0.75" header="0.3" footer="0.3"/>
  <pageSetup paperSize="9"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H13"/>
  <sheetViews>
    <sheetView workbookViewId="0">
      <selection activeCell="J32" sqref="J32"/>
    </sheetView>
  </sheetViews>
  <sheetFormatPr baseColWidth="10" defaultColWidth="11.42578125" defaultRowHeight="12.75"/>
  <cols>
    <col min="1" max="1" width="9.140625" style="293" customWidth="1"/>
    <col min="2" max="2" width="50.140625" style="293" customWidth="1"/>
    <col min="3" max="5" width="17.7109375" style="293" customWidth="1"/>
    <col min="6" max="256" width="9.140625" style="293" customWidth="1"/>
    <col min="257" max="16384" width="11.42578125" style="293"/>
  </cols>
  <sheetData>
    <row r="1" spans="1:8" ht="14.25">
      <c r="A1" s="292" t="s">
        <v>74</v>
      </c>
    </row>
    <row r="2" spans="1:8" ht="15" thickBot="1">
      <c r="A2" s="292"/>
    </row>
    <row r="3" spans="1:8" ht="48" thickBot="1">
      <c r="B3" s="591" t="s">
        <v>48</v>
      </c>
      <c r="C3" s="295" t="s">
        <v>13</v>
      </c>
      <c r="D3" s="296" t="s">
        <v>14</v>
      </c>
      <c r="E3" s="591" t="s">
        <v>75</v>
      </c>
    </row>
    <row r="4" spans="1:8" ht="15.75">
      <c r="B4" s="297" t="s">
        <v>76</v>
      </c>
      <c r="C4" s="592">
        <v>1065.5583437892099</v>
      </c>
      <c r="D4" s="593">
        <v>1689.5889792231253</v>
      </c>
      <c r="E4" s="298">
        <v>0.63066127732388189</v>
      </c>
      <c r="G4" s="299"/>
    </row>
    <row r="5" spans="1:8" ht="15.75">
      <c r="B5" s="300" t="s">
        <v>77</v>
      </c>
      <c r="C5" s="594">
        <v>29.171894604767893</v>
      </c>
      <c r="D5" s="595">
        <v>54.087624209575424</v>
      </c>
      <c r="E5" s="596">
        <v>0</v>
      </c>
    </row>
    <row r="6" spans="1:8" ht="15.75">
      <c r="B6" s="301" t="s">
        <v>78</v>
      </c>
      <c r="C6" s="597">
        <v>1036.3864491844417</v>
      </c>
      <c r="D6" s="598">
        <v>1635.50135501355</v>
      </c>
      <c r="E6" s="599">
        <v>0.63368119262478717</v>
      </c>
      <c r="G6" s="302"/>
      <c r="H6" s="302"/>
    </row>
    <row r="7" spans="1:8" ht="15.75">
      <c r="B7" s="303" t="s">
        <v>66</v>
      </c>
      <c r="C7" s="600">
        <v>70.158929318276876</v>
      </c>
      <c r="D7" s="601">
        <v>20.663956639566393</v>
      </c>
      <c r="E7" s="602">
        <v>0</v>
      </c>
    </row>
    <row r="8" spans="1:8" ht="31.5">
      <c r="B8" s="301" t="s">
        <v>79</v>
      </c>
      <c r="C8" s="603">
        <v>966.22751986616504</v>
      </c>
      <c r="D8" s="604">
        <v>1614.8373983739837</v>
      </c>
      <c r="E8" s="605">
        <v>0.59834353653134453</v>
      </c>
    </row>
    <row r="9" spans="1:8" ht="15.75">
      <c r="B9" s="303" t="s">
        <v>80</v>
      </c>
      <c r="C9" s="606">
        <v>72.982015892931827</v>
      </c>
      <c r="D9" s="601">
        <v>0.45167118337850043</v>
      </c>
      <c r="E9" s="607">
        <v>0</v>
      </c>
      <c r="H9" s="302"/>
    </row>
    <row r="10" spans="1:8" ht="15.75">
      <c r="B10" s="304" t="s">
        <v>33</v>
      </c>
      <c r="C10" s="606">
        <v>30.635717273107485</v>
      </c>
      <c r="D10" s="601">
        <v>1.6937669376693765</v>
      </c>
      <c r="E10" s="607">
        <v>0</v>
      </c>
    </row>
    <row r="11" spans="1:8" ht="31.5">
      <c r="B11" s="305" t="s">
        <v>81</v>
      </c>
      <c r="C11" s="603">
        <v>862.60978670012548</v>
      </c>
      <c r="D11" s="604">
        <v>1612.6919602529356</v>
      </c>
      <c r="E11" s="605">
        <v>0.53488812988491197</v>
      </c>
    </row>
    <row r="12" spans="1:8" ht="15.75">
      <c r="B12" s="608" t="s">
        <v>69</v>
      </c>
      <c r="C12" s="600">
        <v>67.23128398159767</v>
      </c>
      <c r="D12" s="601">
        <v>129.62962962962962</v>
      </c>
      <c r="E12" s="609">
        <v>0</v>
      </c>
    </row>
    <row r="13" spans="1:8" ht="27" customHeight="1" thickBot="1">
      <c r="B13" s="306" t="s">
        <v>82</v>
      </c>
      <c r="C13" s="610">
        <v>795.3785027185279</v>
      </c>
      <c r="D13" s="611">
        <v>1483.062330623306</v>
      </c>
      <c r="E13" s="307">
        <v>0.53630820923368994</v>
      </c>
    </row>
  </sheetData>
  <pageMargins left="0.78740157499999996" right="0.78740157499999996" top="0.984251969" bottom="0.984251969" header="0.5" footer="0.5"/>
  <pageSetup paperSize="9" orientation="portrait" r:id="rId1"/>
  <headerFooter alignWithMargins="0">
    <oddHeader>&amp;A</oddHeader>
    <oddFooter>Page &amp;P</oddFooter>
  </headerFooter>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E8"/>
  <sheetViews>
    <sheetView workbookViewId="0">
      <selection activeCell="C21" sqref="C21"/>
    </sheetView>
  </sheetViews>
  <sheetFormatPr baseColWidth="10" defaultColWidth="11.42578125" defaultRowHeight="12.75"/>
  <cols>
    <col min="1" max="1" width="9.140625" style="293" customWidth="1"/>
    <col min="2" max="2" width="50.140625" style="293" customWidth="1"/>
    <col min="3" max="5" width="17.7109375" style="293" customWidth="1"/>
    <col min="6" max="256" width="9.140625" style="293" customWidth="1"/>
    <col min="257" max="16384" width="11.42578125" style="293"/>
  </cols>
  <sheetData>
    <row r="1" spans="1:5" ht="14.25">
      <c r="A1" s="292" t="s">
        <v>83</v>
      </c>
    </row>
    <row r="2" spans="1:5" ht="13.5" thickBot="1"/>
    <row r="3" spans="1:5" ht="48" customHeight="1" thickBot="1">
      <c r="B3" s="294" t="s">
        <v>48</v>
      </c>
      <c r="C3" s="295" t="s">
        <v>13</v>
      </c>
      <c r="D3" s="308" t="s">
        <v>14</v>
      </c>
      <c r="E3" s="294" t="s">
        <v>75</v>
      </c>
    </row>
    <row r="4" spans="1:5" ht="16.5" thickBot="1">
      <c r="B4" s="309" t="s">
        <v>84</v>
      </c>
      <c r="C4" s="310">
        <v>1075.0300120048018</v>
      </c>
      <c r="D4" s="311">
        <v>1742.0120898100172</v>
      </c>
      <c r="E4" s="312">
        <v>0.61711971937120369</v>
      </c>
    </row>
    <row r="5" spans="1:5" ht="29.25" thickBot="1">
      <c r="B5" s="313" t="s">
        <v>85</v>
      </c>
      <c r="C5" s="314">
        <v>1181.9225721784778</v>
      </c>
      <c r="D5" s="315">
        <v>1753.2751091703055</v>
      </c>
      <c r="E5" s="312">
        <v>0.67412271240067612</v>
      </c>
    </row>
    <row r="6" spans="1:5" ht="29.25" thickBot="1">
      <c r="B6" s="313" t="s">
        <v>86</v>
      </c>
      <c r="C6" s="314">
        <v>907.94871794871801</v>
      </c>
      <c r="D6" s="315">
        <v>1725.5838641188957</v>
      </c>
      <c r="E6" s="312">
        <f>C6/D6</f>
        <v>0.52616898942337276</v>
      </c>
    </row>
    <row r="7" spans="1:5" ht="15.75">
      <c r="B7" s="316" t="s">
        <v>77</v>
      </c>
      <c r="C7" s="317">
        <v>76.92307692307692</v>
      </c>
      <c r="D7" s="318">
        <v>132.6963906581741</v>
      </c>
      <c r="E7" s="319"/>
    </row>
    <row r="8" spans="1:5" ht="32.25" thickBot="1">
      <c r="B8" s="306" t="s">
        <v>87</v>
      </c>
      <c r="C8" s="320">
        <v>831.02564102564088</v>
      </c>
      <c r="D8" s="321">
        <v>1592.8874734607216</v>
      </c>
      <c r="E8" s="322">
        <v>0.52171019916438111</v>
      </c>
    </row>
  </sheetData>
  <pageMargins left="0.78740157499999996" right="0.78740157499999996" top="0.984251969" bottom="0.984251969" header="0.5" footer="0.5"/>
  <pageSetup paperSize="9" orientation="portrait" r:id="rId1"/>
  <headerFooter alignWithMargins="0">
    <oddHeader>&amp;A</oddHeader>
    <oddFooter>Page &amp;P</oddFooter>
  </headerFooter>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N18"/>
  <sheetViews>
    <sheetView zoomScale="90" zoomScaleNormal="90" workbookViewId="0">
      <selection activeCell="J32" sqref="J32"/>
    </sheetView>
  </sheetViews>
  <sheetFormatPr baseColWidth="10" defaultColWidth="11.42578125" defaultRowHeight="15"/>
  <cols>
    <col min="1" max="3" width="11.42578125" style="324"/>
    <col min="4" max="4" width="15.7109375" style="324" customWidth="1"/>
    <col min="5" max="8" width="12.7109375" style="324" customWidth="1"/>
    <col min="9" max="16384" width="11.42578125" style="324"/>
  </cols>
  <sheetData>
    <row r="1" spans="1:14" ht="15.75">
      <c r="A1" s="323" t="s">
        <v>88</v>
      </c>
    </row>
    <row r="2" spans="1:14" ht="15.75" thickBot="1"/>
    <row r="3" spans="1:14" ht="15.75" customHeight="1">
      <c r="B3" s="1897" t="s">
        <v>89</v>
      </c>
      <c r="C3" s="1900" t="s">
        <v>90</v>
      </c>
      <c r="D3" s="1900" t="s">
        <v>91</v>
      </c>
      <c r="E3" s="1909" t="s">
        <v>92</v>
      </c>
      <c r="F3" s="1900" t="s">
        <v>93</v>
      </c>
      <c r="G3" s="1900"/>
      <c r="H3" s="1912" t="s">
        <v>94</v>
      </c>
    </row>
    <row r="4" spans="1:14" ht="16.5" customHeight="1">
      <c r="B4" s="1898"/>
      <c r="C4" s="1901"/>
      <c r="D4" s="1901"/>
      <c r="E4" s="1910"/>
      <c r="F4" s="1915" t="s">
        <v>95</v>
      </c>
      <c r="G4" s="1915" t="s">
        <v>96</v>
      </c>
      <c r="H4" s="1913"/>
    </row>
    <row r="5" spans="1:14" ht="15" customHeight="1" thickBot="1">
      <c r="B5" s="1899"/>
      <c r="C5" s="1902"/>
      <c r="D5" s="1902"/>
      <c r="E5" s="1911"/>
      <c r="F5" s="1916"/>
      <c r="G5" s="1916"/>
      <c r="H5" s="1914"/>
    </row>
    <row r="6" spans="1:14" s="325" customFormat="1" ht="20.100000000000001" customHeight="1" thickBot="1">
      <c r="B6" s="1903" t="s">
        <v>97</v>
      </c>
      <c r="C6" s="1904"/>
      <c r="D6" s="1905"/>
      <c r="E6" s="326">
        <v>8400</v>
      </c>
      <c r="F6" s="327">
        <v>2224.4826388888887</v>
      </c>
      <c r="G6" s="328">
        <v>100</v>
      </c>
      <c r="H6" s="329">
        <v>4.2529166666666667E-2</v>
      </c>
    </row>
    <row r="7" spans="1:14" s="325" customFormat="1" ht="20.100000000000001" customHeight="1">
      <c r="B7" s="1906" t="s">
        <v>13</v>
      </c>
      <c r="C7" s="1890" t="s">
        <v>98</v>
      </c>
      <c r="D7" s="1891"/>
      <c r="E7" s="326">
        <v>7574</v>
      </c>
      <c r="F7" s="327">
        <v>2030.1665786462459</v>
      </c>
      <c r="G7" s="327">
        <v>91.264662764924879</v>
      </c>
      <c r="H7" s="330">
        <v>7.492368629522049E-2</v>
      </c>
    </row>
    <row r="8" spans="1:14" s="325" customFormat="1" ht="20.100000000000001" customHeight="1">
      <c r="B8" s="1907"/>
      <c r="C8" s="1892" t="s">
        <v>99</v>
      </c>
      <c r="D8" s="1893"/>
      <c r="E8" s="331">
        <v>3745</v>
      </c>
      <c r="F8" s="332">
        <v>2276.6666666666665</v>
      </c>
      <c r="G8" s="333">
        <v>102.3458950348942</v>
      </c>
      <c r="H8" s="334">
        <v>3.2000000000000001E-2</v>
      </c>
    </row>
    <row r="9" spans="1:14" ht="15.75">
      <c r="B9" s="1907"/>
      <c r="C9" s="1894" t="s">
        <v>100</v>
      </c>
      <c r="D9" s="335" t="s">
        <v>98</v>
      </c>
      <c r="E9" s="336">
        <v>3829</v>
      </c>
      <c r="F9" s="337">
        <v>1789.0741708017758</v>
      </c>
      <c r="G9" s="337">
        <v>80.426528826289427</v>
      </c>
      <c r="H9" s="338">
        <v>0.11690571950901017</v>
      </c>
    </row>
    <row r="10" spans="1:14" ht="15.75">
      <c r="B10" s="1907"/>
      <c r="C10" s="1895"/>
      <c r="D10" s="339" t="s">
        <v>101</v>
      </c>
      <c r="E10" s="340">
        <v>2454</v>
      </c>
      <c r="F10" s="341">
        <v>1820</v>
      </c>
      <c r="G10" s="341">
        <v>81.816776997148224</v>
      </c>
      <c r="H10" s="342">
        <v>0.10199999999999999</v>
      </c>
    </row>
    <row r="11" spans="1:14" ht="15.75">
      <c r="B11" s="1907"/>
      <c r="C11" s="1895"/>
      <c r="D11" s="343" t="s">
        <v>102</v>
      </c>
      <c r="E11" s="344">
        <v>889</v>
      </c>
      <c r="F11" s="345">
        <v>1695</v>
      </c>
      <c r="G11" s="345">
        <v>76.197492862728694</v>
      </c>
      <c r="H11" s="346">
        <v>0.158</v>
      </c>
    </row>
    <row r="12" spans="1:14" s="325" customFormat="1" ht="20.100000000000001" customHeight="1" thickBot="1">
      <c r="B12" s="1908"/>
      <c r="C12" s="1896"/>
      <c r="D12" s="347" t="s">
        <v>103</v>
      </c>
      <c r="E12" s="348">
        <v>486</v>
      </c>
      <c r="F12" s="349">
        <v>1805</v>
      </c>
      <c r="G12" s="349">
        <v>81.142462901017879</v>
      </c>
      <c r="H12" s="350">
        <v>0.11699999999999999</v>
      </c>
    </row>
    <row r="13" spans="1:14" s="325" customFormat="1" ht="20.100000000000001" customHeight="1">
      <c r="B13" s="1887" t="s">
        <v>14</v>
      </c>
      <c r="C13" s="1890" t="s">
        <v>98</v>
      </c>
      <c r="D13" s="1891"/>
      <c r="E13" s="326">
        <v>6214</v>
      </c>
      <c r="F13" s="327">
        <v>2135.3863587597893</v>
      </c>
      <c r="G13" s="333">
        <v>95.994741493078038</v>
      </c>
      <c r="H13" s="330">
        <v>6.0671226263276465E-2</v>
      </c>
    </row>
    <row r="14" spans="1:14" ht="15.75">
      <c r="B14" s="1888"/>
      <c r="C14" s="1892" t="s">
        <v>99</v>
      </c>
      <c r="D14" s="1893"/>
      <c r="E14" s="331">
        <v>4655</v>
      </c>
      <c r="F14" s="332">
        <v>2182.5</v>
      </c>
      <c r="G14" s="333">
        <v>98.112700986964825</v>
      </c>
      <c r="H14" s="334">
        <v>5.0999999999999997E-2</v>
      </c>
    </row>
    <row r="15" spans="1:14" ht="15.75">
      <c r="B15" s="1888"/>
      <c r="C15" s="1894" t="s">
        <v>104</v>
      </c>
      <c r="D15" s="335" t="s">
        <v>98</v>
      </c>
      <c r="E15" s="336">
        <v>1559</v>
      </c>
      <c r="F15" s="337">
        <v>1994.7102843703226</v>
      </c>
      <c r="G15" s="337">
        <v>89.670750829804831</v>
      </c>
      <c r="H15" s="338">
        <v>8.9548428479794731E-2</v>
      </c>
      <c r="N15" s="351"/>
    </row>
    <row r="16" spans="1:14" ht="15.75">
      <c r="B16" s="1888"/>
      <c r="C16" s="1895"/>
      <c r="D16" s="339" t="s">
        <v>105</v>
      </c>
      <c r="E16" s="340">
        <v>548</v>
      </c>
      <c r="F16" s="341">
        <v>2269.1666666666665</v>
      </c>
      <c r="G16" s="341">
        <v>102.00873798682903</v>
      </c>
      <c r="H16" s="342">
        <v>2.8999999999999998E-2</v>
      </c>
    </row>
    <row r="17" spans="2:8" ht="15.75">
      <c r="B17" s="1888"/>
      <c r="C17" s="1895"/>
      <c r="D17" s="343" t="s">
        <v>106</v>
      </c>
      <c r="E17" s="344">
        <v>600</v>
      </c>
      <c r="F17" s="345">
        <v>1911.6666666666667</v>
      </c>
      <c r="G17" s="345">
        <v>85.9375853623892</v>
      </c>
      <c r="H17" s="346">
        <v>8.6999999999999994E-2</v>
      </c>
    </row>
    <row r="18" spans="2:8" ht="16.5" thickBot="1">
      <c r="B18" s="1889"/>
      <c r="C18" s="1896"/>
      <c r="D18" s="347" t="s">
        <v>103</v>
      </c>
      <c r="E18" s="348">
        <v>411</v>
      </c>
      <c r="F18" s="349">
        <v>1750</v>
      </c>
      <c r="G18" s="349">
        <v>78.669977881873294</v>
      </c>
      <c r="H18" s="350">
        <v>0.17399999999999999</v>
      </c>
    </row>
  </sheetData>
  <mergeCells count="17">
    <mergeCell ref="E3:E5"/>
    <mergeCell ref="F3:G3"/>
    <mergeCell ref="H3:H5"/>
    <mergeCell ref="F4:F5"/>
    <mergeCell ref="G4:G5"/>
    <mergeCell ref="B13:B18"/>
    <mergeCell ref="C13:D13"/>
    <mergeCell ref="C14:D14"/>
    <mergeCell ref="C15:C18"/>
    <mergeCell ref="B3:B5"/>
    <mergeCell ref="C3:C5"/>
    <mergeCell ref="D3:D5"/>
    <mergeCell ref="B6:D6"/>
    <mergeCell ref="B7:B12"/>
    <mergeCell ref="C7:D7"/>
    <mergeCell ref="C8:D8"/>
    <mergeCell ref="C9:C12"/>
  </mergeCells>
  <pageMargins left="0.7" right="0.7" top="0.75" bottom="0.75" header="0.3" footer="0.3"/>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BU11"/>
  <sheetViews>
    <sheetView zoomScaleNormal="100" workbookViewId="0">
      <selection activeCell="B8" sqref="B8"/>
    </sheetView>
  </sheetViews>
  <sheetFormatPr baseColWidth="10" defaultColWidth="11.42578125" defaultRowHeight="15"/>
  <cols>
    <col min="1" max="1" width="11.42578125" style="416"/>
    <col min="2" max="2" width="25.7109375" style="416" customWidth="1"/>
    <col min="3" max="16384" width="11.42578125" style="416"/>
  </cols>
  <sheetData>
    <row r="1" spans="1:73" ht="15.75">
      <c r="A1" s="554" t="s">
        <v>107</v>
      </c>
    </row>
    <row r="3" spans="1:73" ht="15.75" thickBot="1"/>
    <row r="4" spans="1:73" ht="15.75" thickBot="1">
      <c r="B4" s="555"/>
      <c r="C4" s="555">
        <v>1930</v>
      </c>
      <c r="D4" s="555">
        <v>1931</v>
      </c>
      <c r="E4" s="555">
        <v>1932</v>
      </c>
      <c r="F4" s="555">
        <v>1933</v>
      </c>
      <c r="G4" s="555">
        <v>1934</v>
      </c>
      <c r="H4" s="555">
        <v>1935</v>
      </c>
      <c r="I4" s="555">
        <v>1936</v>
      </c>
      <c r="J4" s="555">
        <v>1937</v>
      </c>
      <c r="K4" s="555">
        <v>1938</v>
      </c>
      <c r="L4" s="555">
        <v>1939</v>
      </c>
      <c r="M4" s="555">
        <v>1940</v>
      </c>
      <c r="N4" s="555">
        <v>1941</v>
      </c>
      <c r="O4" s="555">
        <v>1942</v>
      </c>
      <c r="P4" s="555">
        <v>1943</v>
      </c>
      <c r="Q4" s="555">
        <v>1944</v>
      </c>
      <c r="R4" s="555">
        <v>1945</v>
      </c>
      <c r="S4" s="555">
        <v>1946</v>
      </c>
      <c r="T4" s="555">
        <v>1947</v>
      </c>
      <c r="U4" s="555">
        <v>1948</v>
      </c>
      <c r="V4" s="555">
        <v>1949</v>
      </c>
      <c r="W4" s="555">
        <v>1950</v>
      </c>
      <c r="X4" s="555">
        <v>1951</v>
      </c>
      <c r="Y4" s="555">
        <v>1952</v>
      </c>
      <c r="Z4" s="555">
        <v>1953</v>
      </c>
      <c r="AA4" s="555">
        <v>1954</v>
      </c>
      <c r="AB4" s="555">
        <v>1955</v>
      </c>
      <c r="AC4" s="555">
        <v>1956</v>
      </c>
      <c r="AD4" s="555">
        <v>1957</v>
      </c>
      <c r="AE4" s="555">
        <v>1958</v>
      </c>
      <c r="AF4" s="555">
        <v>1959</v>
      </c>
      <c r="AG4" s="555">
        <v>1960</v>
      </c>
      <c r="AH4" s="555">
        <v>1961</v>
      </c>
      <c r="AI4" s="555">
        <v>1962</v>
      </c>
      <c r="AJ4" s="555">
        <v>1963</v>
      </c>
      <c r="AK4" s="555">
        <v>1964</v>
      </c>
      <c r="AL4" s="555">
        <v>1965</v>
      </c>
      <c r="AM4" s="555">
        <v>1966</v>
      </c>
      <c r="AN4" s="555">
        <v>1967</v>
      </c>
      <c r="AO4" s="555">
        <v>1968</v>
      </c>
      <c r="AP4" s="555">
        <v>1969</v>
      </c>
      <c r="AQ4" s="555">
        <v>1970</v>
      </c>
      <c r="AR4" s="555">
        <v>1971</v>
      </c>
      <c r="AS4" s="555">
        <v>1972</v>
      </c>
      <c r="AT4" s="555">
        <v>1973</v>
      </c>
      <c r="AU4" s="555">
        <v>1974</v>
      </c>
      <c r="AV4" s="555">
        <v>1975</v>
      </c>
      <c r="AW4" s="555">
        <v>1976</v>
      </c>
      <c r="AX4" s="555">
        <v>1977</v>
      </c>
      <c r="AY4" s="555">
        <v>1978</v>
      </c>
      <c r="AZ4" s="555">
        <v>1979</v>
      </c>
      <c r="BA4" s="555">
        <v>1980</v>
      </c>
      <c r="BB4" s="555">
        <v>1981</v>
      </c>
      <c r="BC4" s="555">
        <v>1982</v>
      </c>
      <c r="BD4" s="555">
        <v>1983</v>
      </c>
      <c r="BE4" s="555">
        <v>1984</v>
      </c>
      <c r="BF4" s="555">
        <v>1985</v>
      </c>
      <c r="BG4" s="555">
        <v>1986</v>
      </c>
      <c r="BH4" s="555">
        <v>1987</v>
      </c>
      <c r="BI4" s="555">
        <v>1988</v>
      </c>
      <c r="BJ4" s="555">
        <v>1989</v>
      </c>
      <c r="BK4" s="555">
        <v>1990</v>
      </c>
      <c r="BL4" s="555">
        <v>1991</v>
      </c>
      <c r="BM4" s="555">
        <f>BL4+1</f>
        <v>1992</v>
      </c>
      <c r="BN4" s="555">
        <f t="shared" ref="BN4:BU4" si="0">BM4+1</f>
        <v>1993</v>
      </c>
      <c r="BO4" s="555">
        <f t="shared" si="0"/>
        <v>1994</v>
      </c>
      <c r="BP4" s="555">
        <f t="shared" si="0"/>
        <v>1995</v>
      </c>
      <c r="BQ4" s="555">
        <f t="shared" si="0"/>
        <v>1996</v>
      </c>
      <c r="BR4" s="555">
        <f t="shared" si="0"/>
        <v>1997</v>
      </c>
      <c r="BS4" s="555">
        <f t="shared" si="0"/>
        <v>1998</v>
      </c>
      <c r="BT4" s="555">
        <f t="shared" si="0"/>
        <v>1999</v>
      </c>
      <c r="BU4" s="555">
        <f t="shared" si="0"/>
        <v>2000</v>
      </c>
    </row>
    <row r="5" spans="1:73" ht="43.5">
      <c r="B5" s="556" t="s">
        <v>108</v>
      </c>
      <c r="C5" s="557">
        <v>1.6255739593057728</v>
      </c>
      <c r="D5" s="557"/>
      <c r="E5" s="557">
        <v>1.6598940457248652</v>
      </c>
      <c r="F5" s="557"/>
      <c r="G5" s="557">
        <v>1.7062537643538818</v>
      </c>
      <c r="H5" s="557"/>
      <c r="I5" s="557">
        <v>1.6127101043475176</v>
      </c>
      <c r="J5" s="557"/>
      <c r="K5" s="557">
        <v>1.391096237908874</v>
      </c>
      <c r="L5" s="557"/>
      <c r="M5" s="557">
        <v>1.1383792943451549</v>
      </c>
      <c r="N5" s="557"/>
      <c r="O5" s="557">
        <v>0.92709261397031084</v>
      </c>
      <c r="P5" s="557">
        <v>0.83292134234152093</v>
      </c>
      <c r="Q5" s="557">
        <v>0.80496537151594261</v>
      </c>
      <c r="R5" s="557">
        <v>0.87153130736283246</v>
      </c>
      <c r="S5" s="557">
        <v>0.88264121766728176</v>
      </c>
      <c r="T5" s="557">
        <v>0.91111003814376113</v>
      </c>
      <c r="U5" s="557">
        <v>0.92836061999129182</v>
      </c>
      <c r="V5" s="557"/>
      <c r="W5" s="557"/>
      <c r="X5" s="557"/>
      <c r="Y5" s="557"/>
      <c r="Z5" s="557"/>
      <c r="AA5" s="557"/>
      <c r="AB5" s="557"/>
      <c r="AC5" s="557"/>
      <c r="AD5" s="557"/>
      <c r="AE5" s="557"/>
      <c r="AF5" s="557"/>
      <c r="AG5" s="557"/>
      <c r="AH5" s="557"/>
      <c r="AI5" s="557"/>
      <c r="AJ5" s="557"/>
      <c r="AK5" s="557"/>
      <c r="AL5" s="557"/>
      <c r="AM5" s="557"/>
      <c r="AN5" s="557"/>
      <c r="AO5" s="557"/>
      <c r="AP5" s="557"/>
      <c r="AQ5" s="557"/>
      <c r="AR5" s="557"/>
      <c r="AS5" s="557"/>
      <c r="AT5" s="557"/>
      <c r="AU5" s="557"/>
      <c r="AV5" s="557"/>
      <c r="AW5" s="557"/>
      <c r="AX5" s="557"/>
      <c r="AY5" s="557"/>
      <c r="AZ5" s="557"/>
      <c r="BA5" s="557"/>
      <c r="BB5" s="557"/>
      <c r="BC5" s="557"/>
      <c r="BD5" s="557"/>
      <c r="BE5" s="557"/>
      <c r="BF5" s="557"/>
      <c r="BG5" s="557"/>
      <c r="BH5" s="557"/>
      <c r="BI5" s="557"/>
      <c r="BJ5" s="557"/>
      <c r="BK5" s="557"/>
      <c r="BL5" s="557"/>
      <c r="BM5" s="557"/>
      <c r="BN5" s="557"/>
      <c r="BO5" s="557"/>
      <c r="BP5" s="557"/>
      <c r="BQ5" s="557"/>
      <c r="BR5" s="557"/>
      <c r="BS5" s="557"/>
      <c r="BT5" s="557"/>
      <c r="BU5" s="557"/>
    </row>
    <row r="6" spans="1:73">
      <c r="B6" s="558" t="s">
        <v>109</v>
      </c>
      <c r="C6" s="557">
        <v>61.605960270882726</v>
      </c>
      <c r="D6" s="557"/>
      <c r="E6" s="557">
        <v>61.511620299671463</v>
      </c>
      <c r="F6" s="557"/>
      <c r="G6" s="557">
        <v>61.531879113039196</v>
      </c>
      <c r="H6" s="557"/>
      <c r="I6" s="557">
        <v>61.523871130118735</v>
      </c>
      <c r="J6" s="557"/>
      <c r="K6" s="557">
        <v>61.374137327314585</v>
      </c>
      <c r="L6" s="557"/>
      <c r="M6" s="557">
        <v>61.434496345608366</v>
      </c>
      <c r="N6" s="557"/>
      <c r="O6" s="557">
        <v>61.321646049478829</v>
      </c>
      <c r="P6" s="557">
        <v>61.239513821941223</v>
      </c>
      <c r="Q6" s="557">
        <v>61.273072240553503</v>
      </c>
      <c r="R6" s="557">
        <v>61.281988389862661</v>
      </c>
      <c r="S6" s="557">
        <v>61.058129625617369</v>
      </c>
      <c r="T6" s="557">
        <v>60.941073052729863</v>
      </c>
      <c r="U6" s="557">
        <v>60.890848234956842</v>
      </c>
      <c r="V6" s="557"/>
      <c r="W6" s="557"/>
      <c r="X6" s="557"/>
      <c r="Y6" s="557"/>
      <c r="Z6" s="557"/>
      <c r="AA6" s="557"/>
      <c r="AB6" s="557"/>
      <c r="AC6" s="557"/>
      <c r="AD6" s="557"/>
      <c r="AE6" s="557"/>
      <c r="AF6" s="557"/>
      <c r="AG6" s="557"/>
      <c r="AH6" s="557"/>
      <c r="AI6" s="557"/>
      <c r="AJ6" s="557"/>
      <c r="AK6" s="557"/>
      <c r="AL6" s="557"/>
      <c r="AM6" s="557"/>
      <c r="AN6" s="557"/>
      <c r="AO6" s="557"/>
      <c r="AP6" s="557"/>
      <c r="AQ6" s="557"/>
      <c r="AR6" s="557"/>
      <c r="AS6" s="557"/>
      <c r="AT6" s="557"/>
      <c r="AU6" s="557"/>
      <c r="AV6" s="557"/>
      <c r="AW6" s="557"/>
      <c r="AX6" s="557"/>
      <c r="AY6" s="557"/>
      <c r="AZ6" s="557"/>
      <c r="BA6" s="557"/>
      <c r="BB6" s="557"/>
      <c r="BC6" s="557"/>
      <c r="BD6" s="557"/>
      <c r="BE6" s="557"/>
      <c r="BF6" s="557"/>
      <c r="BG6" s="557"/>
      <c r="BH6" s="557"/>
      <c r="BI6" s="557"/>
      <c r="BJ6" s="557"/>
      <c r="BK6" s="557"/>
      <c r="BL6" s="557"/>
      <c r="BM6" s="557"/>
      <c r="BN6" s="557"/>
      <c r="BO6" s="557"/>
      <c r="BP6" s="557"/>
      <c r="BQ6" s="557"/>
      <c r="BR6" s="557"/>
      <c r="BS6" s="557"/>
      <c r="BT6" s="557"/>
      <c r="BU6" s="557"/>
    </row>
    <row r="7" spans="1:73" ht="15.75" thickBot="1">
      <c r="B7" s="559" t="s">
        <v>110</v>
      </c>
      <c r="C7" s="560">
        <v>59.98038631157695</v>
      </c>
      <c r="D7" s="560"/>
      <c r="E7" s="560">
        <v>59.851726253946595</v>
      </c>
      <c r="F7" s="560"/>
      <c r="G7" s="560">
        <v>59.825625348685314</v>
      </c>
      <c r="H7" s="560"/>
      <c r="I7" s="560">
        <v>59.911161025771214</v>
      </c>
      <c r="J7" s="560"/>
      <c r="K7" s="560">
        <v>59.983041089405717</v>
      </c>
      <c r="L7" s="560"/>
      <c r="M7" s="560">
        <v>60.296117051263217</v>
      </c>
      <c r="N7" s="560"/>
      <c r="O7" s="560">
        <v>60.39455343550852</v>
      </c>
      <c r="P7" s="560">
        <v>60.406592479599702</v>
      </c>
      <c r="Q7" s="560">
        <v>60.468106869037562</v>
      </c>
      <c r="R7" s="560">
        <v>60.410457082499825</v>
      </c>
      <c r="S7" s="560">
        <v>60.175488407950084</v>
      </c>
      <c r="T7" s="560">
        <v>60.029963014586102</v>
      </c>
      <c r="U7" s="560">
        <v>59.962487614965546</v>
      </c>
      <c r="V7" s="560"/>
      <c r="W7" s="560"/>
      <c r="X7" s="560"/>
      <c r="Y7" s="560"/>
      <c r="Z7" s="560"/>
      <c r="AA7" s="560"/>
      <c r="AB7" s="560"/>
      <c r="AC7" s="560"/>
      <c r="AD7" s="560"/>
      <c r="AE7" s="560"/>
      <c r="AF7" s="560"/>
      <c r="AG7" s="560"/>
      <c r="AH7" s="560"/>
      <c r="AI7" s="560"/>
      <c r="AJ7" s="560"/>
      <c r="AK7" s="560"/>
      <c r="AL7" s="560"/>
      <c r="AM7" s="560"/>
      <c r="AN7" s="560"/>
      <c r="AO7" s="560"/>
      <c r="AP7" s="560"/>
      <c r="AQ7" s="560"/>
      <c r="AR7" s="560"/>
      <c r="AS7" s="560"/>
      <c r="AT7" s="560"/>
      <c r="AU7" s="560"/>
      <c r="AV7" s="560"/>
      <c r="AW7" s="560"/>
      <c r="AX7" s="560"/>
      <c r="AY7" s="560"/>
      <c r="AZ7" s="560"/>
      <c r="BA7" s="560"/>
      <c r="BB7" s="560"/>
      <c r="BC7" s="560"/>
      <c r="BD7" s="560"/>
      <c r="BE7" s="560"/>
      <c r="BF7" s="560"/>
      <c r="BG7" s="560"/>
      <c r="BH7" s="560"/>
      <c r="BI7" s="560"/>
      <c r="BJ7" s="560"/>
      <c r="BK7" s="560"/>
      <c r="BL7" s="560"/>
      <c r="BM7" s="560"/>
      <c r="BN7" s="560"/>
      <c r="BO7" s="560"/>
      <c r="BP7" s="560"/>
      <c r="BQ7" s="560"/>
      <c r="BR7" s="560"/>
      <c r="BS7" s="560"/>
      <c r="BT7" s="560"/>
      <c r="BU7" s="560"/>
    </row>
    <row r="8" spans="1:73" ht="43.5">
      <c r="B8" s="556" t="s">
        <v>114</v>
      </c>
      <c r="C8" s="561"/>
      <c r="D8" s="561"/>
      <c r="E8" s="561"/>
      <c r="F8" s="561"/>
      <c r="G8" s="561"/>
      <c r="H8" s="561"/>
      <c r="I8" s="561"/>
      <c r="J8" s="561"/>
      <c r="K8" s="561"/>
      <c r="L8" s="561"/>
      <c r="M8" s="561"/>
      <c r="N8" s="561"/>
      <c r="O8" s="561"/>
      <c r="P8" s="561"/>
      <c r="Q8" s="561"/>
      <c r="R8" s="561"/>
      <c r="S8" s="561"/>
      <c r="T8" s="561"/>
      <c r="U8" s="561">
        <v>0.92836061999129182</v>
      </c>
      <c r="V8" s="561">
        <v>0.91897230025817889</v>
      </c>
      <c r="W8" s="561">
        <v>0.74795103567369781</v>
      </c>
      <c r="X8" s="561">
        <v>0.83713198112372833</v>
      </c>
      <c r="Y8" s="561">
        <v>0.88849349198072147</v>
      </c>
      <c r="Z8" s="561">
        <v>0.74212350720046871</v>
      </c>
      <c r="AA8" s="561">
        <v>0.7243840473942218</v>
      </c>
      <c r="AB8" s="561">
        <v>0.73737060239161856</v>
      </c>
      <c r="AC8" s="561">
        <v>0.82010215728084757</v>
      </c>
      <c r="AD8" s="561">
        <v>0.70564019609903328</v>
      </c>
      <c r="AE8" s="561">
        <v>0.72259718375599002</v>
      </c>
      <c r="AF8" s="561">
        <v>0.85294140815530461</v>
      </c>
      <c r="AG8" s="561">
        <v>0.74546234848505422</v>
      </c>
      <c r="AH8" s="561">
        <v>0.68773989142517866</v>
      </c>
      <c r="AI8" s="561">
        <v>0.66488063132160957</v>
      </c>
      <c r="AJ8" s="561">
        <v>0.64406788192878239</v>
      </c>
      <c r="AK8" s="561">
        <v>0.58391930184193996</v>
      </c>
      <c r="AL8" s="561">
        <v>0.52471441172379862</v>
      </c>
      <c r="AM8" s="561">
        <v>0.42295131097355421</v>
      </c>
      <c r="AN8" s="561">
        <v>0.37946134028328393</v>
      </c>
      <c r="AO8" s="561">
        <v>0.33622607565865048</v>
      </c>
      <c r="AP8" s="561">
        <v>0.29287313065458148</v>
      </c>
      <c r="AQ8" s="561">
        <v>0.25469030289548433</v>
      </c>
      <c r="AR8" s="561">
        <v>0.22263808270421492</v>
      </c>
      <c r="AS8" s="561">
        <v>0.21148821027239056</v>
      </c>
      <c r="AT8" s="561">
        <v>0.11798342013684582</v>
      </c>
      <c r="AU8" s="561">
        <v>7.2069823794317089E-2</v>
      </c>
      <c r="AV8" s="561">
        <v>6.4783945625299322E-2</v>
      </c>
      <c r="AW8" s="561">
        <v>3.3361147628258481E-2</v>
      </c>
      <c r="AX8" s="561">
        <v>2.2940734175897926E-2</v>
      </c>
      <c r="AY8" s="561">
        <v>-3.9909277444010127E-2</v>
      </c>
      <c r="AZ8" s="561">
        <v>3.6987140135568697E-3</v>
      </c>
      <c r="BA8" s="561">
        <v>-2.6029426833498431E-2</v>
      </c>
      <c r="BB8" s="561">
        <v>-1.4814375472569946E-2</v>
      </c>
      <c r="BC8" s="561">
        <v>-3.5539443303046453E-2</v>
      </c>
      <c r="BD8" s="561">
        <v>-4.6070619402041324E-2</v>
      </c>
      <c r="BE8" s="561">
        <v>-1.3441810381627811E-2</v>
      </c>
      <c r="BF8" s="561">
        <v>-5.3233562762932507E-2</v>
      </c>
      <c r="BG8" s="561">
        <v>7.9765486782840123E-4</v>
      </c>
      <c r="BH8" s="561">
        <v>-3.5554500561831681E-2</v>
      </c>
      <c r="BI8" s="561">
        <v>-6.1144386541958917E-2</v>
      </c>
      <c r="BJ8" s="561">
        <v>-5.5135791213663382E-2</v>
      </c>
      <c r="BK8" s="561">
        <v>-8.5389097347628895E-2</v>
      </c>
      <c r="BL8" s="561">
        <v>-3.1722636539402771E-2</v>
      </c>
      <c r="BM8" s="561">
        <v>-4.3294661149598457E-2</v>
      </c>
      <c r="BN8" s="561">
        <v>-5.5607397672799375E-2</v>
      </c>
      <c r="BO8" s="561">
        <v>-6.4893542109244029E-2</v>
      </c>
      <c r="BP8" s="561">
        <v>-7.0304621615912555E-2</v>
      </c>
      <c r="BQ8" s="561">
        <v>-0.12981436542710728</v>
      </c>
      <c r="BR8" s="561">
        <v>-0.14844493469604056</v>
      </c>
      <c r="BS8" s="561">
        <v>-0.18585833738677071</v>
      </c>
      <c r="BT8" s="561">
        <v>-7.6712044102138E-2</v>
      </c>
      <c r="BU8" s="561">
        <v>-6.6897343386612851E-2</v>
      </c>
    </row>
    <row r="9" spans="1:73">
      <c r="B9" s="558" t="s">
        <v>111</v>
      </c>
      <c r="C9" s="562"/>
      <c r="D9" s="562"/>
      <c r="E9" s="562"/>
      <c r="F9" s="562"/>
      <c r="G9" s="562"/>
      <c r="H9" s="562"/>
      <c r="I9" s="562"/>
      <c r="J9" s="562"/>
      <c r="K9" s="562"/>
      <c r="L9" s="562"/>
      <c r="M9" s="562"/>
      <c r="N9" s="562"/>
      <c r="O9" s="562"/>
      <c r="P9" s="562"/>
      <c r="Q9" s="562"/>
      <c r="R9" s="562"/>
      <c r="S9" s="562"/>
      <c r="T9" s="563"/>
      <c r="U9" s="562">
        <v>60.890848234956842</v>
      </c>
      <c r="V9" s="562">
        <v>60.823752089641246</v>
      </c>
      <c r="W9" s="562">
        <v>60.855980497642079</v>
      </c>
      <c r="X9" s="562">
        <v>61.046605514553676</v>
      </c>
      <c r="Y9" s="562">
        <v>61.493352670490822</v>
      </c>
      <c r="Z9" s="562">
        <v>61.785614802793177</v>
      </c>
      <c r="AA9" s="562">
        <v>62.039893230425299</v>
      </c>
      <c r="AB9" s="562">
        <v>62.295280116196821</v>
      </c>
      <c r="AC9" s="562">
        <v>62.514743666181758</v>
      </c>
      <c r="AD9" s="562">
        <v>62.558006575303786</v>
      </c>
      <c r="AE9" s="562">
        <v>62.573446769615998</v>
      </c>
      <c r="AF9" s="562">
        <v>62.726833013205678</v>
      </c>
      <c r="AG9" s="562">
        <v>62.729767370234697</v>
      </c>
      <c r="AH9" s="562">
        <v>62.810335398197992</v>
      </c>
      <c r="AI9" s="562">
        <v>62.989641010581522</v>
      </c>
      <c r="AJ9" s="562">
        <v>63.078518798042914</v>
      </c>
      <c r="AK9" s="562">
        <v>63.217567658268003</v>
      </c>
      <c r="AL9" s="562">
        <v>63.310198895173187</v>
      </c>
      <c r="AM9" s="562">
        <v>63.398382388653836</v>
      </c>
      <c r="AN9" s="562">
        <v>63.516263424608795</v>
      </c>
      <c r="AO9" s="562">
        <v>63.585713953187479</v>
      </c>
      <c r="AP9" s="562">
        <v>63.58379961048292</v>
      </c>
      <c r="AQ9" s="562">
        <v>63.664975228891876</v>
      </c>
      <c r="AR9" s="562">
        <v>63.677615807339322</v>
      </c>
      <c r="AS9" s="562">
        <v>63.789228167672015</v>
      </c>
      <c r="AT9" s="562">
        <v>63.837931611925654</v>
      </c>
      <c r="AU9" s="562">
        <v>63.88478914835072</v>
      </c>
      <c r="AV9" s="562">
        <v>63.927648704968242</v>
      </c>
      <c r="AW9" s="562">
        <v>63.938710920255872</v>
      </c>
      <c r="AX9" s="562">
        <v>63.886715900101372</v>
      </c>
      <c r="AY9" s="562">
        <v>63.882868279860148</v>
      </c>
      <c r="AZ9" s="562">
        <v>63.884034098406985</v>
      </c>
      <c r="BA9" s="562">
        <v>63.826506292726641</v>
      </c>
      <c r="BB9" s="562">
        <v>63.799504151317677</v>
      </c>
      <c r="BC9" s="562">
        <v>63.819904785189657</v>
      </c>
      <c r="BD9" s="562">
        <v>63.873390281352073</v>
      </c>
      <c r="BE9" s="562">
        <v>63.889753819220346</v>
      </c>
      <c r="BF9" s="562">
        <v>63.918063354325668</v>
      </c>
      <c r="BG9" s="562">
        <v>63.977440762349552</v>
      </c>
      <c r="BH9" s="562">
        <v>63.974271513504718</v>
      </c>
      <c r="BI9" s="562">
        <v>63.983508307324229</v>
      </c>
      <c r="BJ9" s="562">
        <v>63.977825977034627</v>
      </c>
      <c r="BK9" s="562">
        <v>63.971323322677328</v>
      </c>
      <c r="BL9" s="562">
        <v>63.966184820638361</v>
      </c>
      <c r="BM9" s="562">
        <v>63.926505299229071</v>
      </c>
      <c r="BN9" s="562">
        <v>63.876235689339637</v>
      </c>
      <c r="BO9" s="562">
        <v>63.889290268795897</v>
      </c>
      <c r="BP9" s="562">
        <v>63.921310509464845</v>
      </c>
      <c r="BQ9" s="562">
        <v>64.1038218648401</v>
      </c>
      <c r="BR9" s="562">
        <v>64.201343868746577</v>
      </c>
      <c r="BS9" s="562">
        <v>64.149720153722896</v>
      </c>
      <c r="BT9" s="562">
        <v>64.154469392634923</v>
      </c>
      <c r="BU9" s="562">
        <v>64.085807885266149</v>
      </c>
    </row>
    <row r="10" spans="1:73" ht="15.75" thickBot="1">
      <c r="B10" s="564" t="s">
        <v>112</v>
      </c>
      <c r="C10" s="565"/>
      <c r="D10" s="565"/>
      <c r="E10" s="565"/>
      <c r="F10" s="565"/>
      <c r="G10" s="565"/>
      <c r="H10" s="565"/>
      <c r="I10" s="565"/>
      <c r="J10" s="565"/>
      <c r="K10" s="565"/>
      <c r="L10" s="565"/>
      <c r="M10" s="565"/>
      <c r="N10" s="565"/>
      <c r="O10" s="565"/>
      <c r="P10" s="565"/>
      <c r="Q10" s="565"/>
      <c r="R10" s="565"/>
      <c r="S10" s="565"/>
      <c r="T10" s="566"/>
      <c r="U10" s="566">
        <v>59.962487614965546</v>
      </c>
      <c r="V10" s="562">
        <v>59.904779789383063</v>
      </c>
      <c r="W10" s="562">
        <v>60.108029461968385</v>
      </c>
      <c r="X10" s="562">
        <v>60.20947353342995</v>
      </c>
      <c r="Y10" s="562">
        <v>60.604859178510104</v>
      </c>
      <c r="Z10" s="562">
        <v>61.043491295592709</v>
      </c>
      <c r="AA10" s="562">
        <v>61.315509183031082</v>
      </c>
      <c r="AB10" s="562">
        <v>61.557909513805207</v>
      </c>
      <c r="AC10" s="562">
        <v>61.694641508900908</v>
      </c>
      <c r="AD10" s="562">
        <v>61.852366379204753</v>
      </c>
      <c r="AE10" s="562">
        <v>61.850849585860004</v>
      </c>
      <c r="AF10" s="562">
        <v>61.873891605050375</v>
      </c>
      <c r="AG10" s="562">
        <v>61.984305021749641</v>
      </c>
      <c r="AH10" s="562">
        <v>62.122595506772811</v>
      </c>
      <c r="AI10" s="562">
        <v>62.324760379259914</v>
      </c>
      <c r="AJ10" s="562">
        <v>62.43445091611413</v>
      </c>
      <c r="AK10" s="562">
        <v>62.633648356426065</v>
      </c>
      <c r="AL10" s="562">
        <v>62.78548448344938</v>
      </c>
      <c r="AM10" s="562">
        <v>62.975431077680284</v>
      </c>
      <c r="AN10" s="562">
        <v>63.136802084325517</v>
      </c>
      <c r="AO10" s="562">
        <v>63.249487877528829</v>
      </c>
      <c r="AP10" s="562">
        <v>63.290926479828336</v>
      </c>
      <c r="AQ10" s="562">
        <v>63.410284925996393</v>
      </c>
      <c r="AR10" s="562">
        <v>63.4549777246351</v>
      </c>
      <c r="AS10" s="562">
        <v>63.577739957399622</v>
      </c>
      <c r="AT10" s="562">
        <v>63.719948191788809</v>
      </c>
      <c r="AU10" s="562">
        <v>63.812719324556404</v>
      </c>
      <c r="AV10" s="562">
        <v>63.862864759342941</v>
      </c>
      <c r="AW10" s="562">
        <v>63.905349772627616</v>
      </c>
      <c r="AX10" s="562">
        <v>63.863775165925475</v>
      </c>
      <c r="AY10" s="562">
        <v>63.922777557304158</v>
      </c>
      <c r="AZ10" s="562">
        <v>63.880335384393426</v>
      </c>
      <c r="BA10" s="562">
        <v>63.852535719560137</v>
      </c>
      <c r="BB10" s="562">
        <v>63.814318526790245</v>
      </c>
      <c r="BC10" s="562">
        <v>63.855444228492701</v>
      </c>
      <c r="BD10" s="562">
        <v>63.91946090075411</v>
      </c>
      <c r="BE10" s="562">
        <v>63.903195629601974</v>
      </c>
      <c r="BF10" s="562">
        <v>63.971296917088601</v>
      </c>
      <c r="BG10" s="562">
        <v>63.976643107481721</v>
      </c>
      <c r="BH10" s="562">
        <v>64.009826014066547</v>
      </c>
      <c r="BI10" s="562">
        <v>64.044652693866183</v>
      </c>
      <c r="BJ10" s="562">
        <v>64.032961768248285</v>
      </c>
      <c r="BK10" s="562">
        <v>64.056712420024951</v>
      </c>
      <c r="BL10" s="562">
        <v>63.99790745717776</v>
      </c>
      <c r="BM10" s="562">
        <v>63.969799960378673</v>
      </c>
      <c r="BN10" s="562">
        <v>63.931843087012439</v>
      </c>
      <c r="BO10" s="562">
        <v>63.954183810905143</v>
      </c>
      <c r="BP10" s="562">
        <v>63.991615131080763</v>
      </c>
      <c r="BQ10" s="562">
        <v>64.233636230267209</v>
      </c>
      <c r="BR10" s="562">
        <v>64.349788803442621</v>
      </c>
      <c r="BS10" s="562">
        <v>64.335578491109672</v>
      </c>
      <c r="BT10" s="562">
        <v>64.23118143673706</v>
      </c>
      <c r="BU10" s="562">
        <v>64.152705228652763</v>
      </c>
    </row>
    <row r="11" spans="1:73">
      <c r="U11" s="567"/>
      <c r="AB11" s="568"/>
      <c r="AC11" s="568"/>
      <c r="AD11" s="568"/>
      <c r="AE11" s="568"/>
      <c r="AF11" s="568"/>
      <c r="AG11" s="568"/>
      <c r="AH11" s="568"/>
      <c r="AI11" s="568"/>
      <c r="AJ11" s="568"/>
      <c r="AK11" s="568"/>
      <c r="AL11" s="568"/>
      <c r="AM11" s="568"/>
      <c r="AN11" s="568"/>
      <c r="AO11" s="568"/>
      <c r="AP11" s="568"/>
      <c r="AQ11" s="568"/>
      <c r="AR11" s="568"/>
      <c r="AS11" s="568"/>
      <c r="AT11" s="568"/>
      <c r="AU11" s="568"/>
      <c r="AV11" s="568"/>
      <c r="AW11" s="568"/>
      <c r="AX11" s="568"/>
      <c r="AY11" s="568"/>
      <c r="AZ11" s="568"/>
      <c r="BA11" s="568"/>
      <c r="BB11" s="568"/>
      <c r="BC11" s="568"/>
      <c r="BD11" s="568"/>
      <c r="BE11" s="568"/>
      <c r="BF11" s="568"/>
      <c r="BG11" s="568"/>
      <c r="BH11" s="568"/>
      <c r="BI11" s="568"/>
      <c r="BJ11" s="568"/>
      <c r="BK11" s="568"/>
      <c r="BL11" s="568"/>
      <c r="BM11" s="568"/>
      <c r="BN11" s="568"/>
      <c r="BO11" s="568"/>
      <c r="BP11" s="568"/>
      <c r="BQ11" s="568"/>
      <c r="BR11" s="568"/>
      <c r="BS11" s="568"/>
      <c r="BT11" s="568"/>
      <c r="BU11" s="568"/>
    </row>
  </sheetData>
  <pageMargins left="0.70866141732283472" right="0.70866141732283472" top="0.74803149606299213" bottom="0.74803149606299213" header="0.31496062992125984" footer="0.31496062992125984"/>
  <pageSetup paperSize="9"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BU9"/>
  <sheetViews>
    <sheetView zoomScale="90" zoomScaleNormal="90" workbookViewId="0">
      <selection activeCell="J32" sqref="J32"/>
    </sheetView>
  </sheetViews>
  <sheetFormatPr baseColWidth="10" defaultColWidth="11.42578125" defaultRowHeight="15"/>
  <cols>
    <col min="1" max="1" width="18.85546875" style="362" customWidth="1"/>
    <col min="2" max="2" width="45.7109375" style="362" customWidth="1"/>
    <col min="3" max="60" width="8.7109375" style="362" customWidth="1"/>
    <col min="61" max="62" width="8.42578125" style="362" customWidth="1"/>
    <col min="63" max="16384" width="11.42578125" style="362"/>
  </cols>
  <sheetData>
    <row r="1" spans="1:73" s="353" customFormat="1">
      <c r="A1" s="352" t="s">
        <v>113</v>
      </c>
    </row>
    <row r="2" spans="1:73" s="353" customFormat="1" ht="15.75" thickBot="1">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4"/>
    </row>
    <row r="3" spans="1:73" s="353" customFormat="1" ht="15.75" thickBot="1">
      <c r="B3" s="355"/>
      <c r="C3" s="356">
        <v>1930</v>
      </c>
      <c r="D3" s="356">
        <v>1931</v>
      </c>
      <c r="E3" s="356">
        <v>1932</v>
      </c>
      <c r="F3" s="356">
        <v>1933</v>
      </c>
      <c r="G3" s="356">
        <v>1934</v>
      </c>
      <c r="H3" s="356">
        <v>1935</v>
      </c>
      <c r="I3" s="356">
        <v>1936</v>
      </c>
      <c r="J3" s="356">
        <v>193</v>
      </c>
      <c r="K3" s="356">
        <v>1938</v>
      </c>
      <c r="L3" s="356">
        <v>1939</v>
      </c>
      <c r="M3" s="356">
        <v>1940</v>
      </c>
      <c r="N3" s="356">
        <v>1941</v>
      </c>
      <c r="O3" s="356">
        <v>1942</v>
      </c>
      <c r="P3" s="356">
        <v>1943</v>
      </c>
      <c r="Q3" s="356">
        <v>1944</v>
      </c>
      <c r="R3" s="356">
        <v>1945</v>
      </c>
      <c r="S3" s="356">
        <v>1946</v>
      </c>
      <c r="T3" s="356">
        <v>1947</v>
      </c>
      <c r="U3" s="356">
        <v>1948</v>
      </c>
      <c r="V3" s="356">
        <v>1949</v>
      </c>
      <c r="W3" s="356">
        <v>1950</v>
      </c>
      <c r="X3" s="356">
        <v>1951</v>
      </c>
      <c r="Y3" s="356">
        <v>1952</v>
      </c>
      <c r="Z3" s="356">
        <v>1953</v>
      </c>
      <c r="AA3" s="356">
        <v>1954</v>
      </c>
      <c r="AB3" s="356">
        <v>1955</v>
      </c>
      <c r="AC3" s="356">
        <v>1956</v>
      </c>
      <c r="AD3" s="356">
        <v>1957</v>
      </c>
      <c r="AE3" s="356">
        <v>1958</v>
      </c>
      <c r="AF3" s="356">
        <v>1959</v>
      </c>
      <c r="AG3" s="356">
        <v>1960</v>
      </c>
      <c r="AH3" s="356">
        <v>1961</v>
      </c>
      <c r="AI3" s="356">
        <v>1962</v>
      </c>
      <c r="AJ3" s="356">
        <v>1963</v>
      </c>
      <c r="AK3" s="356">
        <v>1964</v>
      </c>
      <c r="AL3" s="356">
        <v>1965</v>
      </c>
      <c r="AM3" s="356">
        <v>1966</v>
      </c>
      <c r="AN3" s="356">
        <v>1967</v>
      </c>
      <c r="AO3" s="356">
        <v>1968</v>
      </c>
      <c r="AP3" s="356">
        <v>1969</v>
      </c>
      <c r="AQ3" s="356">
        <v>1970</v>
      </c>
      <c r="AR3" s="356">
        <v>1971</v>
      </c>
      <c r="AS3" s="356">
        <v>1972</v>
      </c>
      <c r="AT3" s="356">
        <v>1973</v>
      </c>
      <c r="AU3" s="356">
        <v>1974</v>
      </c>
      <c r="AV3" s="356">
        <v>1975</v>
      </c>
      <c r="AW3" s="356">
        <v>1976</v>
      </c>
      <c r="AX3" s="356">
        <v>1977</v>
      </c>
      <c r="AY3" s="356">
        <v>1978</v>
      </c>
      <c r="AZ3" s="356">
        <v>1979</v>
      </c>
      <c r="BA3" s="356">
        <v>1980</v>
      </c>
      <c r="BB3" s="356">
        <v>1981</v>
      </c>
      <c r="BC3" s="356">
        <v>1982</v>
      </c>
      <c r="BD3" s="356">
        <v>1983</v>
      </c>
      <c r="BE3" s="356">
        <v>1984</v>
      </c>
      <c r="BF3" s="356">
        <v>1985</v>
      </c>
      <c r="BG3" s="356">
        <v>1986</v>
      </c>
      <c r="BH3" s="356">
        <v>1987</v>
      </c>
      <c r="BI3" s="356">
        <v>1988</v>
      </c>
      <c r="BJ3" s="356">
        <v>1989</v>
      </c>
      <c r="BK3" s="356">
        <v>1990</v>
      </c>
      <c r="BL3" s="356">
        <v>1991</v>
      </c>
      <c r="BM3" s="356">
        <v>1992</v>
      </c>
      <c r="BN3" s="356">
        <v>1993</v>
      </c>
      <c r="BO3" s="356">
        <v>1994</v>
      </c>
      <c r="BP3" s="356">
        <v>1995</v>
      </c>
      <c r="BQ3" s="356">
        <v>1996</v>
      </c>
      <c r="BR3" s="356">
        <v>1997</v>
      </c>
      <c r="BS3" s="356">
        <v>1998</v>
      </c>
      <c r="BT3" s="356">
        <v>1999</v>
      </c>
      <c r="BU3" s="356">
        <v>2000</v>
      </c>
    </row>
    <row r="4" spans="1:73" s="353" customFormat="1">
      <c r="B4" s="355" t="s">
        <v>110</v>
      </c>
      <c r="C4" s="357">
        <v>21.089923330405909</v>
      </c>
      <c r="D4" s="357"/>
      <c r="E4" s="357">
        <v>21.71411036726694</v>
      </c>
      <c r="F4" s="357"/>
      <c r="G4" s="357">
        <v>22.21485883477316</v>
      </c>
      <c r="H4" s="357"/>
      <c r="I4" s="357">
        <v>22.657194558061512</v>
      </c>
      <c r="J4" s="357"/>
      <c r="K4" s="357">
        <v>22.986477303497963</v>
      </c>
      <c r="L4" s="357"/>
      <c r="M4" s="357">
        <v>23.078615854950066</v>
      </c>
      <c r="N4" s="357">
        <v>23.171756870238468</v>
      </c>
      <c r="O4" s="357">
        <v>23.264897885526871</v>
      </c>
      <c r="P4" s="357">
        <v>23.312898402370969</v>
      </c>
      <c r="Q4" s="357">
        <v>23.341085556385643</v>
      </c>
      <c r="R4" s="357">
        <v>23.509388782968692</v>
      </c>
      <c r="S4" s="357">
        <v>23.854996746501897</v>
      </c>
      <c r="T4" s="357">
        <v>24.079070157016346</v>
      </c>
      <c r="U4" s="357">
        <v>24.235457347410176</v>
      </c>
      <c r="V4" s="357"/>
      <c r="W4" s="357"/>
      <c r="X4" s="357"/>
      <c r="Y4" s="357"/>
      <c r="Z4" s="357"/>
      <c r="AA4" s="357"/>
      <c r="AB4" s="357"/>
      <c r="AC4" s="357"/>
      <c r="AD4" s="357"/>
      <c r="AE4" s="357"/>
      <c r="AF4" s="357"/>
      <c r="AG4" s="357"/>
      <c r="AH4" s="357"/>
      <c r="AI4" s="357"/>
      <c r="AJ4" s="357"/>
      <c r="AK4" s="357"/>
      <c r="AL4" s="357"/>
      <c r="AM4" s="357"/>
      <c r="AN4" s="357"/>
      <c r="AO4" s="357"/>
      <c r="AP4" s="357"/>
      <c r="AQ4" s="357"/>
      <c r="AR4" s="357"/>
      <c r="AS4" s="357"/>
      <c r="AT4" s="357"/>
      <c r="AU4" s="357"/>
      <c r="AV4" s="357"/>
      <c r="AW4" s="357"/>
      <c r="AX4" s="357"/>
      <c r="AY4" s="357"/>
      <c r="AZ4" s="357"/>
      <c r="BA4" s="357"/>
      <c r="BB4" s="357"/>
      <c r="BC4" s="357"/>
      <c r="BD4" s="357"/>
      <c r="BE4" s="357"/>
      <c r="BF4" s="357"/>
      <c r="BG4" s="357"/>
      <c r="BH4" s="357"/>
      <c r="BI4" s="357"/>
      <c r="BJ4" s="357"/>
      <c r="BK4" s="357"/>
      <c r="BL4" s="357"/>
      <c r="BM4" s="357"/>
      <c r="BN4" s="357"/>
      <c r="BO4" s="357"/>
      <c r="BP4" s="357"/>
      <c r="BQ4" s="357"/>
      <c r="BR4" s="357"/>
      <c r="BS4" s="357"/>
      <c r="BT4" s="357"/>
      <c r="BU4" s="357"/>
    </row>
    <row r="5" spans="1:73" s="353" customFormat="1">
      <c r="B5" s="358" t="s">
        <v>109</v>
      </c>
      <c r="C5" s="359">
        <v>25.358091909057329</v>
      </c>
      <c r="D5" s="359"/>
      <c r="E5" s="359">
        <v>25.799080992884839</v>
      </c>
      <c r="F5" s="359"/>
      <c r="G5" s="359">
        <v>26.097298160317422</v>
      </c>
      <c r="H5" s="359"/>
      <c r="I5" s="359">
        <v>26.455545594909907</v>
      </c>
      <c r="J5" s="359"/>
      <c r="K5" s="359">
        <v>26.854527943881962</v>
      </c>
      <c r="L5" s="359"/>
      <c r="M5" s="359">
        <v>27.110558145045005</v>
      </c>
      <c r="N5" s="359">
        <v>27.25</v>
      </c>
      <c r="O5" s="359">
        <v>27.386600544772648</v>
      </c>
      <c r="P5" s="359">
        <v>27.503282630880157</v>
      </c>
      <c r="Q5" s="359">
        <v>27.509514599209794</v>
      </c>
      <c r="R5" s="359">
        <v>27.564824801846797</v>
      </c>
      <c r="S5" s="359">
        <v>27.84997332702131</v>
      </c>
      <c r="T5" s="359">
        <v>28.011780934639944</v>
      </c>
      <c r="U5" s="359">
        <v>28.129714166335383</v>
      </c>
      <c r="V5" s="359"/>
      <c r="W5" s="359"/>
      <c r="X5" s="359"/>
      <c r="Y5" s="359"/>
      <c r="Z5" s="359"/>
      <c r="AA5" s="359"/>
      <c r="AB5" s="359"/>
      <c r="AC5" s="359"/>
      <c r="AD5" s="359"/>
      <c r="AE5" s="359"/>
      <c r="AF5" s="359"/>
      <c r="AG5" s="359"/>
      <c r="AH5" s="359"/>
      <c r="AI5" s="359"/>
      <c r="AJ5" s="359"/>
      <c r="AK5" s="359"/>
      <c r="AL5" s="359"/>
      <c r="AM5" s="359"/>
      <c r="AN5" s="359"/>
      <c r="AO5" s="359"/>
      <c r="AP5" s="359"/>
      <c r="AQ5" s="359"/>
      <c r="AR5" s="359"/>
      <c r="AS5" s="359"/>
      <c r="AT5" s="359"/>
      <c r="AU5" s="359"/>
      <c r="AV5" s="359"/>
      <c r="AW5" s="359"/>
      <c r="AX5" s="359"/>
      <c r="AY5" s="359"/>
      <c r="AZ5" s="359"/>
      <c r="BA5" s="359"/>
      <c r="BB5" s="359"/>
      <c r="BC5" s="359"/>
      <c r="BD5" s="359"/>
      <c r="BE5" s="359"/>
      <c r="BF5" s="359"/>
      <c r="BG5" s="359"/>
      <c r="BH5" s="359"/>
      <c r="BI5" s="359"/>
      <c r="BJ5" s="359"/>
      <c r="BK5" s="359"/>
      <c r="BL5" s="359"/>
      <c r="BM5" s="359"/>
      <c r="BN5" s="359"/>
      <c r="BO5" s="359"/>
      <c r="BP5" s="359"/>
      <c r="BQ5" s="359"/>
      <c r="BR5" s="359"/>
      <c r="BS5" s="359"/>
      <c r="BT5" s="359"/>
      <c r="BU5" s="359"/>
    </row>
    <row r="6" spans="1:73" s="353" customFormat="1" ht="15.75" thickBot="1">
      <c r="B6" s="360" t="s">
        <v>108</v>
      </c>
      <c r="C6" s="361">
        <v>4.2681685786514194</v>
      </c>
      <c r="D6" s="361"/>
      <c r="E6" s="361">
        <v>4.084970625617899</v>
      </c>
      <c r="F6" s="361"/>
      <c r="G6" s="361">
        <v>3.8824393255442615</v>
      </c>
      <c r="H6" s="361"/>
      <c r="I6" s="361">
        <v>3.7983510368483948</v>
      </c>
      <c r="J6" s="361"/>
      <c r="K6" s="361">
        <v>3.8680506403839985</v>
      </c>
      <c r="L6" s="361"/>
      <c r="M6" s="361">
        <v>4.0319422900949391</v>
      </c>
      <c r="N6" s="361">
        <v>4.0782431297615318</v>
      </c>
      <c r="O6" s="361">
        <v>4.1217026592457771</v>
      </c>
      <c r="P6" s="361">
        <v>4.1903842285091883</v>
      </c>
      <c r="Q6" s="361">
        <v>4.1684290428241511</v>
      </c>
      <c r="R6" s="361">
        <v>4.0554360188781047</v>
      </c>
      <c r="S6" s="361">
        <v>3.9949765805194133</v>
      </c>
      <c r="T6" s="361">
        <v>3.9327107776235977</v>
      </c>
      <c r="U6" s="361">
        <v>3.8942568189252071</v>
      </c>
      <c r="V6" s="361"/>
      <c r="W6" s="361"/>
      <c r="X6" s="361"/>
      <c r="Y6" s="361"/>
      <c r="Z6" s="361"/>
      <c r="AA6" s="361"/>
      <c r="AB6" s="361"/>
      <c r="AC6" s="361"/>
      <c r="AD6" s="361"/>
      <c r="AE6" s="361"/>
      <c r="AF6" s="361"/>
      <c r="AG6" s="361"/>
      <c r="AH6" s="361"/>
      <c r="AI6" s="361"/>
      <c r="AJ6" s="361"/>
      <c r="AK6" s="361"/>
      <c r="AL6" s="361"/>
      <c r="AM6" s="361"/>
      <c r="AN6" s="361"/>
      <c r="AO6" s="361"/>
      <c r="AP6" s="361"/>
      <c r="AQ6" s="361"/>
      <c r="AR6" s="361"/>
      <c r="AS6" s="361"/>
      <c r="AT6" s="361"/>
      <c r="AU6" s="361"/>
      <c r="AV6" s="361"/>
      <c r="AW6" s="361"/>
      <c r="AX6" s="361"/>
      <c r="AY6" s="361"/>
      <c r="AZ6" s="361"/>
      <c r="BA6" s="361"/>
      <c r="BB6" s="361"/>
      <c r="BC6" s="361"/>
      <c r="BD6" s="361"/>
      <c r="BE6" s="361"/>
      <c r="BF6" s="361"/>
      <c r="BG6" s="361"/>
      <c r="BH6" s="361"/>
      <c r="BI6" s="361"/>
      <c r="BJ6" s="361"/>
      <c r="BK6" s="361"/>
      <c r="BL6" s="361"/>
      <c r="BM6" s="361"/>
      <c r="BN6" s="361"/>
      <c r="BO6" s="361"/>
      <c r="BP6" s="361"/>
      <c r="BQ6" s="361"/>
      <c r="BR6" s="361"/>
      <c r="BS6" s="361"/>
      <c r="BT6" s="361"/>
      <c r="BU6" s="361"/>
    </row>
    <row r="7" spans="1:73" s="353" customFormat="1">
      <c r="B7" s="358" t="s">
        <v>112</v>
      </c>
      <c r="C7" s="359"/>
      <c r="D7" s="359"/>
      <c r="E7" s="359"/>
      <c r="F7" s="359"/>
      <c r="G7" s="359"/>
      <c r="H7" s="359"/>
      <c r="I7" s="359"/>
      <c r="J7" s="359"/>
      <c r="K7" s="359"/>
      <c r="L7" s="359"/>
      <c r="M7" s="359"/>
      <c r="N7" s="359"/>
      <c r="O7" s="359"/>
      <c r="P7" s="359"/>
      <c r="Q7" s="359"/>
      <c r="R7" s="359"/>
      <c r="S7" s="359"/>
      <c r="T7" s="359"/>
      <c r="U7" s="359">
        <v>24.235457347410176</v>
      </c>
      <c r="V7" s="359">
        <v>24.327091312115293</v>
      </c>
      <c r="W7" s="359">
        <v>24.238570811752126</v>
      </c>
      <c r="X7" s="359">
        <v>24.182757499540941</v>
      </c>
      <c r="Y7" s="359">
        <v>23.888616253517746</v>
      </c>
      <c r="Z7" s="359">
        <v>23.546780450816257</v>
      </c>
      <c r="AA7" s="359">
        <v>23.494289501643671</v>
      </c>
      <c r="AB7" s="359">
        <v>23.427759620745334</v>
      </c>
      <c r="AC7" s="359">
        <v>23.515774540122806</v>
      </c>
      <c r="AD7" s="359">
        <v>23.540085488736281</v>
      </c>
      <c r="AE7" s="359">
        <v>23.741503510830867</v>
      </c>
      <c r="AF7" s="359">
        <v>23.919004650473468</v>
      </c>
      <c r="AG7" s="359">
        <v>24.013480453991292</v>
      </c>
      <c r="AH7" s="359">
        <v>24.069134694044962</v>
      </c>
      <c r="AI7" s="359">
        <v>24.048905767499988</v>
      </c>
      <c r="AJ7" s="359">
        <v>24.131715366258646</v>
      </c>
      <c r="AK7" s="359">
        <v>24.123148479497331</v>
      </c>
      <c r="AL7" s="359">
        <v>24.152597510649152</v>
      </c>
      <c r="AM7" s="359">
        <v>24.140861661668204</v>
      </c>
      <c r="AN7" s="359">
        <v>24.159579256414666</v>
      </c>
      <c r="AO7" s="359">
        <v>24.224763873550266</v>
      </c>
      <c r="AP7" s="359">
        <v>24.359289919022856</v>
      </c>
      <c r="AQ7" s="359">
        <v>24.413858637903417</v>
      </c>
      <c r="AR7" s="359">
        <v>24.540946567111426</v>
      </c>
      <c r="AS7" s="359">
        <v>24.587913710465088</v>
      </c>
      <c r="AT7" s="359">
        <v>24.613343858035968</v>
      </c>
      <c r="AU7" s="359">
        <v>24.686115111475587</v>
      </c>
      <c r="AV7" s="359">
        <v>24.799592445099918</v>
      </c>
      <c r="AW7" s="359">
        <v>24.918584099348031</v>
      </c>
      <c r="AX7" s="359">
        <v>25.119783928505697</v>
      </c>
      <c r="AY7" s="359">
        <v>25.218233733972866</v>
      </c>
      <c r="AZ7" s="359">
        <v>25.415955987802171</v>
      </c>
      <c r="BA7" s="359">
        <v>25.597428184831557</v>
      </c>
      <c r="BB7" s="359">
        <v>25.787531821030115</v>
      </c>
      <c r="BC7" s="359">
        <v>25.896355369571538</v>
      </c>
      <c r="BD7" s="359">
        <v>25.98036019103202</v>
      </c>
      <c r="BE7" s="359">
        <v>26.142895797565401</v>
      </c>
      <c r="BF7" s="359">
        <v>26.219099275346544</v>
      </c>
      <c r="BG7" s="359">
        <v>26.356363306757572</v>
      </c>
      <c r="BH7" s="359">
        <v>26.463997934035731</v>
      </c>
      <c r="BI7" s="359">
        <v>26.568225190117474</v>
      </c>
      <c r="BJ7" s="359">
        <v>26.71721208182035</v>
      </c>
      <c r="BK7" s="359">
        <v>26.828980974490577</v>
      </c>
      <c r="BL7" s="359">
        <v>27.021690001438365</v>
      </c>
      <c r="BM7" s="359">
        <v>27.181882833088245</v>
      </c>
      <c r="BN7" s="359">
        <v>27.350237181588554</v>
      </c>
      <c r="BO7" s="359">
        <v>27.456361395598435</v>
      </c>
      <c r="BP7" s="359">
        <v>27.545629783442806</v>
      </c>
      <c r="BQ7" s="359">
        <v>27.42870438611844</v>
      </c>
      <c r="BR7" s="359">
        <v>27.436038416033668</v>
      </c>
      <c r="BS7" s="359">
        <v>27.572417498823583</v>
      </c>
      <c r="BT7" s="359">
        <v>27.797716499196909</v>
      </c>
      <c r="BU7" s="359">
        <v>27.99526175046222</v>
      </c>
    </row>
    <row r="8" spans="1:73" s="353" customFormat="1">
      <c r="B8" s="358" t="s">
        <v>111</v>
      </c>
      <c r="C8" s="359"/>
      <c r="D8" s="359"/>
      <c r="E8" s="359"/>
      <c r="F8" s="359"/>
      <c r="G8" s="359"/>
      <c r="H8" s="359"/>
      <c r="I8" s="359"/>
      <c r="J8" s="359"/>
      <c r="K8" s="359"/>
      <c r="L8" s="359"/>
      <c r="M8" s="359"/>
      <c r="N8" s="359"/>
      <c r="O8" s="359"/>
      <c r="P8" s="359"/>
      <c r="Q8" s="359"/>
      <c r="R8" s="359"/>
      <c r="S8" s="359"/>
      <c r="T8" s="359"/>
      <c r="U8" s="359">
        <v>28.129714166335383</v>
      </c>
      <c r="V8" s="359">
        <v>28.213058284469412</v>
      </c>
      <c r="W8" s="359">
        <v>28.223193292247331</v>
      </c>
      <c r="X8" s="359">
        <v>28.055226671241826</v>
      </c>
      <c r="Y8" s="359">
        <v>27.663288630399464</v>
      </c>
      <c r="Z8" s="359">
        <v>27.414452326136725</v>
      </c>
      <c r="AA8" s="359">
        <v>27.216199413947876</v>
      </c>
      <c r="AB8" s="359">
        <v>26.992523549263119</v>
      </c>
      <c r="AC8" s="359">
        <v>26.817988684380026</v>
      </c>
      <c r="AD8" s="359">
        <v>26.925217541600659</v>
      </c>
      <c r="AE8" s="359">
        <v>27.063414877290448</v>
      </c>
      <c r="AF8" s="359">
        <v>27.065318296913688</v>
      </c>
      <c r="AG8" s="359">
        <v>27.225279870587897</v>
      </c>
      <c r="AH8" s="359">
        <v>27.300601799888582</v>
      </c>
      <c r="AI8" s="359">
        <v>27.261807997407573</v>
      </c>
      <c r="AJ8" s="359">
        <v>27.324880773154177</v>
      </c>
      <c r="AK8" s="359">
        <v>27.334277704963313</v>
      </c>
      <c r="AL8" s="359">
        <v>27.388342994699748</v>
      </c>
      <c r="AM8" s="359">
        <v>27.444450330081345</v>
      </c>
      <c r="AN8" s="359">
        <v>27.469040188622323</v>
      </c>
      <c r="AO8" s="359">
        <v>27.541857101133303</v>
      </c>
      <c r="AP8" s="359">
        <v>27.684899717285269</v>
      </c>
      <c r="AQ8" s="359">
        <v>27.743286664818527</v>
      </c>
      <c r="AR8" s="359">
        <v>27.868889325168396</v>
      </c>
      <c r="AS8" s="359">
        <v>27.894034823786882</v>
      </c>
      <c r="AT8" s="359">
        <v>27.980813618302847</v>
      </c>
      <c r="AU8" s="359">
        <v>28.068212072815392</v>
      </c>
      <c r="AV8" s="359">
        <v>28.158444840949223</v>
      </c>
      <c r="AW8" s="359">
        <v>28.279074679601315</v>
      </c>
      <c r="AX8" s="359">
        <v>28.461512699561482</v>
      </c>
      <c r="AY8" s="359">
        <v>28.594452635030258</v>
      </c>
      <c r="AZ8" s="359">
        <v>28.72100226795849</v>
      </c>
      <c r="BA8" s="359">
        <v>28.904982351143282</v>
      </c>
      <c r="BB8" s="359">
        <v>29.057190899279675</v>
      </c>
      <c r="BC8" s="359">
        <v>29.160631023744124</v>
      </c>
      <c r="BD8" s="359">
        <v>29.229810340111818</v>
      </c>
      <c r="BE8" s="359">
        <v>29.334704680086439</v>
      </c>
      <c r="BF8" s="359">
        <v>29.426599006086377</v>
      </c>
      <c r="BG8" s="359">
        <v>29.48603216290261</v>
      </c>
      <c r="BH8" s="359">
        <v>29.606947866847605</v>
      </c>
      <c r="BI8" s="359">
        <v>29.714144388032551</v>
      </c>
      <c r="BJ8" s="359">
        <v>29.835190571383329</v>
      </c>
      <c r="BK8" s="359">
        <v>29.955763001198768</v>
      </c>
      <c r="BL8" s="359">
        <v>30.073974339385664</v>
      </c>
      <c r="BM8" s="359">
        <v>30.225440071865449</v>
      </c>
      <c r="BN8" s="359">
        <v>30.38622860961749</v>
      </c>
      <c r="BO8" s="359">
        <v>30.482622560291247</v>
      </c>
      <c r="BP8" s="359">
        <v>30.558815820196934</v>
      </c>
      <c r="BQ8" s="359">
        <v>30.483524719535566</v>
      </c>
      <c r="BR8" s="359">
        <v>30.492239862545546</v>
      </c>
      <c r="BS8" s="359">
        <v>30.648790907227877</v>
      </c>
      <c r="BT8" s="359">
        <v>30.747958424894946</v>
      </c>
      <c r="BU8" s="359">
        <v>30.919584356580884</v>
      </c>
    </row>
    <row r="9" spans="1:73" s="353" customFormat="1" ht="15.75" thickBot="1">
      <c r="B9" s="360" t="s">
        <v>114</v>
      </c>
      <c r="C9" s="361"/>
      <c r="D9" s="361"/>
      <c r="E9" s="361"/>
      <c r="F9" s="361"/>
      <c r="G9" s="361"/>
      <c r="H9" s="361"/>
      <c r="I9" s="361"/>
      <c r="J9" s="361"/>
      <c r="K9" s="361"/>
      <c r="L9" s="361"/>
      <c r="M9" s="361"/>
      <c r="N9" s="361"/>
      <c r="O9" s="361"/>
      <c r="P9" s="361"/>
      <c r="Q9" s="361"/>
      <c r="R9" s="361"/>
      <c r="S9" s="361"/>
      <c r="T9" s="361"/>
      <c r="U9" s="361">
        <v>3.8942568189252071</v>
      </c>
      <c r="V9" s="361">
        <v>3.8859669723541188</v>
      </c>
      <c r="W9" s="361">
        <v>3.9846224804952044</v>
      </c>
      <c r="X9" s="361">
        <v>3.8724691717008852</v>
      </c>
      <c r="Y9" s="361">
        <v>3.7746723768817176</v>
      </c>
      <c r="Z9" s="361">
        <v>3.8676718753204682</v>
      </c>
      <c r="AA9" s="361">
        <v>3.7219099123042056</v>
      </c>
      <c r="AB9" s="361">
        <v>3.5647639285177846</v>
      </c>
      <c r="AC9" s="361">
        <v>3.3022141442572206</v>
      </c>
      <c r="AD9" s="361">
        <v>3.3851320528643782</v>
      </c>
      <c r="AE9" s="361">
        <v>3.321911366459581</v>
      </c>
      <c r="AF9" s="361">
        <v>3.1463136464402197</v>
      </c>
      <c r="AG9" s="361">
        <v>3.2117994165966053</v>
      </c>
      <c r="AH9" s="361">
        <v>3.2314671058436204</v>
      </c>
      <c r="AI9" s="361">
        <v>3.2129022299075842</v>
      </c>
      <c r="AJ9" s="361">
        <v>3.1931654068955311</v>
      </c>
      <c r="AK9" s="361">
        <v>3.2111292254659816</v>
      </c>
      <c r="AL9" s="361">
        <v>3.2357454840505966</v>
      </c>
      <c r="AM9" s="361">
        <v>3.3035886684131412</v>
      </c>
      <c r="AN9" s="361">
        <v>3.3094609322076565</v>
      </c>
      <c r="AO9" s="361">
        <v>3.3170932275830367</v>
      </c>
      <c r="AP9" s="361">
        <v>3.3256097982624127</v>
      </c>
      <c r="AQ9" s="361">
        <v>3.3294280269151102</v>
      </c>
      <c r="AR9" s="361">
        <v>3.3279427580569703</v>
      </c>
      <c r="AS9" s="361">
        <v>3.3061211133217938</v>
      </c>
      <c r="AT9" s="361">
        <v>3.3674697602668786</v>
      </c>
      <c r="AU9" s="361">
        <v>3.3820969613398049</v>
      </c>
      <c r="AV9" s="361">
        <v>3.3588523958493042</v>
      </c>
      <c r="AW9" s="361">
        <v>3.3604905802532841</v>
      </c>
      <c r="AX9" s="361">
        <v>3.3417287710557844</v>
      </c>
      <c r="AY9" s="361">
        <v>3.376218901057392</v>
      </c>
      <c r="AZ9" s="361">
        <v>3.3050462801563185</v>
      </c>
      <c r="BA9" s="361">
        <v>3.3075541663117249</v>
      </c>
      <c r="BB9" s="361">
        <v>3.2696590782495605</v>
      </c>
      <c r="BC9" s="361">
        <v>3.2642756541725859</v>
      </c>
      <c r="BD9" s="361">
        <v>3.2494501490797987</v>
      </c>
      <c r="BE9" s="361">
        <v>3.1918088825210376</v>
      </c>
      <c r="BF9" s="361">
        <v>3.2074997307398334</v>
      </c>
      <c r="BG9" s="361">
        <v>3.1296688561450381</v>
      </c>
      <c r="BH9" s="361">
        <v>3.1429499328118737</v>
      </c>
      <c r="BI9" s="361">
        <v>3.1459191979150773</v>
      </c>
      <c r="BJ9" s="361">
        <v>3.1179784895629794</v>
      </c>
      <c r="BK9" s="361">
        <v>3.1267820267081916</v>
      </c>
      <c r="BL9" s="361">
        <v>3.0522843379472988</v>
      </c>
      <c r="BM9" s="361">
        <v>3.0435572387772041</v>
      </c>
      <c r="BN9" s="361">
        <v>3.035991428028936</v>
      </c>
      <c r="BO9" s="361">
        <v>3.0262611646928121</v>
      </c>
      <c r="BP9" s="361">
        <v>3.0131860367541279</v>
      </c>
      <c r="BQ9" s="361">
        <v>3.0548203334171262</v>
      </c>
      <c r="BR9" s="361">
        <v>3.0562014465118779</v>
      </c>
      <c r="BS9" s="361">
        <v>3.0763734084042937</v>
      </c>
      <c r="BT9" s="361">
        <v>2.9502419256980374</v>
      </c>
      <c r="BU9" s="361">
        <v>2.9243226061186647</v>
      </c>
    </row>
  </sheetData>
  <pageMargins left="0.7" right="0.7" top="0.75" bottom="0.75" header="0.3" footer="0.3"/>
  <pageSetup paperSize="9"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CM107"/>
  <sheetViews>
    <sheetView topLeftCell="A70" zoomScaleNormal="100" workbookViewId="0">
      <selection activeCell="J32" sqref="J32"/>
    </sheetView>
  </sheetViews>
  <sheetFormatPr baseColWidth="10" defaultColWidth="11.42578125" defaultRowHeight="15"/>
  <cols>
    <col min="1" max="2" width="11.42578125" style="246"/>
    <col min="3" max="4" width="26" style="246" customWidth="1"/>
    <col min="5" max="91" width="11.42578125" style="364"/>
    <col min="92" max="16384" width="11.42578125" style="246"/>
  </cols>
  <sheetData>
    <row r="1" spans="1:91" s="365" customFormat="1" ht="15.75">
      <c r="A1" s="363" t="s">
        <v>115</v>
      </c>
      <c r="B1" s="246"/>
      <c r="C1" s="246"/>
      <c r="D1" s="246"/>
      <c r="E1" s="364"/>
      <c r="F1" s="364"/>
      <c r="G1" s="364"/>
      <c r="H1" s="364"/>
      <c r="I1" s="364"/>
      <c r="J1" s="364"/>
      <c r="K1" s="364"/>
      <c r="L1" s="364"/>
      <c r="M1" s="364"/>
      <c r="N1" s="364"/>
      <c r="O1" s="364"/>
      <c r="P1" s="364"/>
      <c r="Q1" s="364"/>
      <c r="R1" s="364"/>
      <c r="S1" s="364"/>
      <c r="T1" s="364"/>
      <c r="U1" s="364"/>
      <c r="V1" s="364"/>
      <c r="W1" s="364"/>
      <c r="X1" s="364"/>
      <c r="Y1" s="364"/>
      <c r="Z1" s="364"/>
      <c r="AA1" s="364"/>
      <c r="AB1" s="364"/>
      <c r="AC1" s="364"/>
      <c r="AD1" s="364"/>
      <c r="AE1" s="364"/>
      <c r="AF1" s="364"/>
      <c r="AG1" s="364"/>
      <c r="AH1" s="364"/>
      <c r="AI1" s="364"/>
      <c r="AJ1" s="364"/>
      <c r="AK1" s="364"/>
      <c r="AL1" s="364"/>
      <c r="AM1" s="364"/>
      <c r="AN1" s="364"/>
      <c r="AO1" s="364"/>
      <c r="AP1" s="364"/>
      <c r="AQ1" s="364"/>
      <c r="AR1" s="364"/>
      <c r="AS1" s="364"/>
      <c r="AT1" s="364"/>
      <c r="AU1" s="364"/>
      <c r="AV1" s="364"/>
      <c r="AW1" s="364"/>
      <c r="AX1" s="364"/>
      <c r="AY1" s="364"/>
      <c r="AZ1" s="364"/>
      <c r="BA1" s="364"/>
      <c r="BB1" s="364"/>
      <c r="BC1" s="364"/>
      <c r="BD1" s="364"/>
      <c r="BE1" s="364"/>
      <c r="BF1" s="364"/>
      <c r="BG1" s="364"/>
      <c r="BH1" s="364"/>
      <c r="BI1" s="364"/>
      <c r="BJ1" s="364"/>
      <c r="BK1" s="364"/>
      <c r="BL1" s="364"/>
      <c r="BM1" s="364"/>
      <c r="BN1" s="364"/>
      <c r="BO1" s="364"/>
      <c r="BP1" s="364"/>
      <c r="BQ1" s="364"/>
      <c r="BR1" s="364"/>
      <c r="BS1" s="364"/>
      <c r="BT1" s="364"/>
      <c r="BU1" s="364"/>
      <c r="BV1" s="364"/>
      <c r="BW1" s="364"/>
      <c r="BX1" s="364"/>
      <c r="BY1" s="364"/>
      <c r="BZ1" s="364"/>
      <c r="CA1" s="364"/>
      <c r="CB1" s="364"/>
      <c r="CC1" s="364"/>
      <c r="CD1" s="364"/>
      <c r="CE1" s="364"/>
      <c r="CF1" s="364"/>
      <c r="CG1" s="364"/>
      <c r="CH1" s="364"/>
      <c r="CI1" s="364"/>
      <c r="CJ1" s="364"/>
      <c r="CK1" s="364"/>
      <c r="CL1" s="364"/>
      <c r="CM1" s="364"/>
    </row>
    <row r="2" spans="1:91" s="365" customFormat="1">
      <c r="A2" s="366"/>
      <c r="B2" s="246"/>
      <c r="C2" s="246"/>
      <c r="D2" s="246"/>
      <c r="E2" s="364"/>
      <c r="F2" s="364"/>
      <c r="G2" s="364"/>
      <c r="H2" s="364"/>
      <c r="I2" s="364"/>
      <c r="J2" s="364"/>
      <c r="K2" s="364"/>
      <c r="L2" s="364"/>
      <c r="M2" s="364"/>
      <c r="N2" s="364"/>
      <c r="O2" s="364"/>
      <c r="P2" s="364"/>
      <c r="Q2" s="364"/>
      <c r="R2" s="364"/>
      <c r="S2" s="364"/>
      <c r="T2" s="364"/>
      <c r="U2" s="364"/>
      <c r="V2" s="364"/>
      <c r="W2" s="364"/>
      <c r="X2" s="364"/>
      <c r="Y2" s="364"/>
      <c r="Z2" s="364"/>
      <c r="AA2" s="364"/>
      <c r="AB2" s="364"/>
      <c r="AC2" s="364"/>
      <c r="AD2" s="364"/>
      <c r="AE2" s="364"/>
      <c r="AF2" s="364"/>
      <c r="AG2" s="364"/>
      <c r="AH2" s="364"/>
      <c r="AI2" s="364"/>
      <c r="AJ2" s="364"/>
      <c r="AK2" s="364"/>
      <c r="AL2" s="364"/>
      <c r="AM2" s="364"/>
      <c r="AN2" s="364"/>
      <c r="AO2" s="364"/>
      <c r="AP2" s="364"/>
      <c r="AQ2" s="364"/>
      <c r="AR2" s="364"/>
      <c r="AS2" s="364"/>
      <c r="AT2" s="364"/>
      <c r="AU2" s="364"/>
      <c r="AV2" s="364"/>
      <c r="AW2" s="364"/>
      <c r="AX2" s="364"/>
      <c r="AY2" s="364"/>
      <c r="AZ2" s="364"/>
      <c r="BA2" s="364"/>
      <c r="BB2" s="364"/>
      <c r="BC2" s="364"/>
      <c r="BD2" s="364"/>
      <c r="BE2" s="364"/>
      <c r="BF2" s="364"/>
      <c r="BG2" s="364"/>
      <c r="BH2" s="364"/>
      <c r="BI2" s="364"/>
      <c r="BJ2" s="364"/>
      <c r="BK2" s="364"/>
      <c r="BL2" s="364"/>
      <c r="BM2" s="364"/>
      <c r="BN2" s="364"/>
      <c r="BO2" s="364"/>
      <c r="BP2" s="364"/>
      <c r="BQ2" s="364"/>
      <c r="BR2" s="364"/>
      <c r="BS2" s="364"/>
      <c r="BT2" s="364"/>
      <c r="BU2" s="364"/>
      <c r="BV2" s="364"/>
      <c r="BW2" s="364"/>
      <c r="BX2" s="364"/>
      <c r="BY2" s="364"/>
      <c r="BZ2" s="364"/>
      <c r="CA2" s="364"/>
      <c r="CB2" s="364"/>
      <c r="CC2" s="364"/>
      <c r="CD2" s="364"/>
      <c r="CE2" s="364"/>
      <c r="CF2" s="364"/>
      <c r="CG2" s="364"/>
      <c r="CH2" s="364"/>
      <c r="CI2" s="364"/>
      <c r="CJ2" s="364"/>
      <c r="CK2" s="364"/>
      <c r="CL2" s="364"/>
      <c r="CM2" s="364"/>
    </row>
    <row r="3" spans="1:91" s="365" customFormat="1" ht="15.75" thickBot="1">
      <c r="A3" s="246"/>
      <c r="B3" s="246"/>
      <c r="C3" s="246"/>
      <c r="D3" s="246"/>
      <c r="E3" s="364"/>
      <c r="F3" s="364"/>
      <c r="G3" s="364"/>
      <c r="H3" s="364"/>
      <c r="I3" s="364"/>
      <c r="J3" s="364"/>
      <c r="K3" s="364"/>
      <c r="L3" s="364"/>
      <c r="M3" s="364"/>
      <c r="N3" s="364"/>
      <c r="O3" s="364"/>
      <c r="P3" s="364"/>
      <c r="Q3" s="364"/>
      <c r="R3" s="364"/>
      <c r="S3" s="364"/>
      <c r="T3" s="364"/>
      <c r="U3" s="364"/>
      <c r="V3" s="364"/>
      <c r="W3" s="364"/>
      <c r="X3" s="364"/>
      <c r="Y3" s="364"/>
      <c r="Z3" s="364"/>
      <c r="AA3" s="364"/>
      <c r="AB3" s="364"/>
      <c r="AC3" s="364"/>
      <c r="AD3" s="364"/>
      <c r="AE3" s="364"/>
      <c r="AF3" s="364"/>
      <c r="AG3" s="364"/>
      <c r="AH3" s="364"/>
      <c r="AI3" s="364"/>
      <c r="AJ3" s="364"/>
      <c r="AK3" s="364"/>
      <c r="AL3" s="364"/>
      <c r="AM3" s="364"/>
      <c r="AN3" s="364"/>
      <c r="AO3" s="364"/>
      <c r="AP3" s="364"/>
      <c r="AQ3" s="364"/>
      <c r="AR3" s="364"/>
      <c r="AS3" s="364"/>
      <c r="AT3" s="364"/>
      <c r="AU3" s="364"/>
      <c r="AV3" s="364"/>
      <c r="AW3" s="364"/>
      <c r="AX3" s="364"/>
      <c r="AY3" s="364"/>
      <c r="AZ3" s="364"/>
      <c r="BA3" s="364"/>
      <c r="BB3" s="364"/>
      <c r="BC3" s="364"/>
      <c r="BD3" s="364"/>
      <c r="BE3" s="364"/>
      <c r="BF3" s="364"/>
      <c r="BG3" s="364"/>
      <c r="BH3" s="364"/>
      <c r="BI3" s="364"/>
      <c r="BJ3" s="364"/>
      <c r="BK3" s="364"/>
      <c r="BL3" s="364"/>
      <c r="BM3" s="364"/>
      <c r="BN3" s="364"/>
      <c r="BO3" s="364"/>
      <c r="BP3" s="364"/>
      <c r="BQ3" s="364"/>
      <c r="BR3" s="364"/>
      <c r="BS3" s="364"/>
      <c r="BT3" s="364"/>
      <c r="BU3" s="364"/>
      <c r="BV3" s="364"/>
      <c r="BW3" s="364"/>
      <c r="BX3" s="364"/>
      <c r="BY3" s="364"/>
      <c r="BZ3" s="364"/>
      <c r="CA3" s="364"/>
      <c r="CB3" s="364"/>
      <c r="CC3" s="364"/>
      <c r="CD3" s="364"/>
      <c r="CE3" s="364"/>
      <c r="CF3" s="364"/>
      <c r="CG3" s="364"/>
      <c r="CH3" s="364"/>
      <c r="CI3" s="364"/>
      <c r="CJ3" s="364"/>
      <c r="CK3" s="364"/>
      <c r="CL3" s="364"/>
      <c r="CM3" s="364"/>
    </row>
    <row r="4" spans="1:91" s="365" customFormat="1" ht="44.25" thickBot="1">
      <c r="A4" s="364"/>
      <c r="B4" s="367" t="s">
        <v>28</v>
      </c>
      <c r="C4" s="368" t="s">
        <v>116</v>
      </c>
      <c r="D4" s="369" t="s">
        <v>117</v>
      </c>
      <c r="E4" s="364"/>
      <c r="F4" s="364"/>
      <c r="G4" s="368" t="s">
        <v>118</v>
      </c>
      <c r="H4" s="364"/>
      <c r="I4" s="364"/>
      <c r="J4" s="364"/>
      <c r="K4" s="364"/>
      <c r="L4" s="364"/>
      <c r="M4" s="364"/>
      <c r="N4" s="364"/>
      <c r="O4" s="364"/>
      <c r="P4" s="364"/>
      <c r="Q4" s="364"/>
      <c r="R4" s="364"/>
      <c r="S4" s="364"/>
      <c r="T4" s="364"/>
      <c r="U4" s="364"/>
      <c r="V4" s="364"/>
      <c r="W4" s="364"/>
      <c r="X4" s="364"/>
      <c r="Y4" s="364"/>
      <c r="Z4" s="364"/>
      <c r="AA4" s="364"/>
      <c r="AB4" s="364"/>
      <c r="AC4" s="364"/>
      <c r="AD4" s="364"/>
      <c r="AE4" s="364"/>
      <c r="AF4" s="364"/>
      <c r="AG4" s="364"/>
      <c r="AH4" s="364"/>
      <c r="AI4" s="364"/>
      <c r="AJ4" s="364"/>
      <c r="AK4" s="364"/>
      <c r="AL4" s="364"/>
      <c r="AM4" s="364"/>
      <c r="AN4" s="364"/>
      <c r="AO4" s="364"/>
      <c r="AP4" s="364"/>
      <c r="AQ4" s="364"/>
      <c r="AR4" s="364"/>
      <c r="AS4" s="364"/>
      <c r="AT4" s="364"/>
      <c r="AU4" s="364"/>
      <c r="AV4" s="364"/>
      <c r="AW4" s="364"/>
      <c r="AX4" s="364"/>
      <c r="AY4" s="364"/>
      <c r="AZ4" s="364"/>
      <c r="BA4" s="364"/>
      <c r="BB4" s="364"/>
      <c r="BC4" s="364"/>
      <c r="BD4" s="364"/>
      <c r="BE4" s="364"/>
      <c r="BF4" s="364"/>
      <c r="BG4" s="364"/>
      <c r="BH4" s="364"/>
      <c r="BI4" s="364"/>
      <c r="BJ4" s="364"/>
      <c r="BK4" s="364"/>
      <c r="BL4" s="364"/>
      <c r="BM4" s="364"/>
      <c r="BN4" s="364"/>
      <c r="BO4" s="364"/>
      <c r="BP4" s="364"/>
      <c r="BQ4" s="364"/>
      <c r="BR4" s="364"/>
      <c r="BS4" s="364"/>
      <c r="BT4" s="364"/>
      <c r="BU4" s="364"/>
      <c r="BV4" s="364"/>
      <c r="BW4" s="364"/>
      <c r="BX4" s="364"/>
      <c r="BY4" s="364"/>
      <c r="BZ4" s="364"/>
      <c r="CA4" s="364"/>
      <c r="CB4" s="364"/>
      <c r="CC4" s="364"/>
      <c r="CD4" s="364"/>
      <c r="CE4" s="364"/>
      <c r="CF4" s="364"/>
      <c r="CG4" s="364"/>
      <c r="CH4" s="364"/>
      <c r="CI4" s="364"/>
      <c r="CJ4" s="364"/>
      <c r="CK4" s="364"/>
      <c r="CL4" s="364"/>
    </row>
    <row r="5" spans="1:91" s="365" customFormat="1">
      <c r="A5" s="246"/>
      <c r="B5" s="370">
        <v>1930</v>
      </c>
      <c r="C5" s="371">
        <v>0.93237143361255825</v>
      </c>
      <c r="D5" s="371">
        <v>1.1208916514363192</v>
      </c>
      <c r="E5" s="364"/>
      <c r="F5" s="364"/>
      <c r="G5" s="371">
        <f>D5-C5</f>
        <v>0.18852021782376094</v>
      </c>
      <c r="H5" s="372"/>
      <c r="I5" s="364"/>
      <c r="J5" s="364"/>
      <c r="K5" s="364"/>
      <c r="L5" s="364"/>
      <c r="M5" s="364"/>
      <c r="N5" s="364"/>
      <c r="O5" s="364"/>
      <c r="P5" s="364"/>
      <c r="Q5" s="364"/>
      <c r="R5" s="364"/>
      <c r="S5" s="364"/>
      <c r="T5" s="364"/>
      <c r="U5" s="364"/>
      <c r="V5" s="364"/>
      <c r="W5" s="364"/>
      <c r="X5" s="364"/>
      <c r="Y5" s="364"/>
      <c r="Z5" s="364"/>
      <c r="AA5" s="364"/>
      <c r="AB5" s="364"/>
      <c r="AC5" s="364"/>
      <c r="AD5" s="364"/>
      <c r="AE5" s="364"/>
      <c r="AF5" s="364"/>
      <c r="AG5" s="364"/>
      <c r="AH5" s="364"/>
      <c r="AI5" s="364"/>
      <c r="AJ5" s="364"/>
      <c r="AK5" s="364"/>
      <c r="AL5" s="364"/>
      <c r="AM5" s="364"/>
      <c r="AN5" s="364"/>
      <c r="AO5" s="364"/>
      <c r="AP5" s="364"/>
      <c r="AQ5" s="364"/>
      <c r="AR5" s="364"/>
      <c r="AS5" s="364"/>
      <c r="AT5" s="364"/>
      <c r="AU5" s="364"/>
      <c r="AV5" s="364"/>
      <c r="AW5" s="364"/>
      <c r="AX5" s="364"/>
      <c r="AY5" s="364"/>
      <c r="AZ5" s="364"/>
      <c r="BA5" s="364"/>
      <c r="BB5" s="364"/>
      <c r="BC5" s="364"/>
      <c r="BD5" s="364"/>
      <c r="BE5" s="364"/>
      <c r="BF5" s="364"/>
      <c r="BG5" s="364"/>
      <c r="BH5" s="364"/>
      <c r="BI5" s="364"/>
      <c r="BJ5" s="364"/>
      <c r="BK5" s="364"/>
      <c r="BL5" s="364"/>
      <c r="BM5" s="364"/>
      <c r="BN5" s="364"/>
      <c r="BO5" s="364"/>
      <c r="BP5" s="364"/>
      <c r="BQ5" s="364"/>
      <c r="BR5" s="364"/>
      <c r="BS5" s="364"/>
      <c r="BT5" s="364"/>
      <c r="BU5" s="364"/>
      <c r="BV5" s="364"/>
      <c r="BW5" s="364"/>
      <c r="BX5" s="364"/>
      <c r="BY5" s="364"/>
      <c r="BZ5" s="364"/>
      <c r="CA5" s="364"/>
      <c r="CB5" s="364"/>
      <c r="CC5" s="364"/>
      <c r="CD5" s="364"/>
      <c r="CE5" s="364"/>
      <c r="CF5" s="364"/>
      <c r="CG5" s="364"/>
      <c r="CH5" s="364"/>
      <c r="CI5" s="364"/>
      <c r="CJ5" s="364"/>
      <c r="CK5" s="364"/>
      <c r="CL5" s="364"/>
    </row>
    <row r="6" spans="1:91" s="365" customFormat="1">
      <c r="A6" s="246"/>
      <c r="B6" s="373">
        <v>1931</v>
      </c>
      <c r="C6" s="371"/>
      <c r="D6" s="371"/>
      <c r="E6" s="364"/>
      <c r="F6" s="364"/>
      <c r="G6" s="374"/>
      <c r="H6" s="372"/>
      <c r="I6" s="364"/>
      <c r="J6" s="364"/>
      <c r="K6" s="364"/>
      <c r="L6" s="364"/>
      <c r="M6" s="364"/>
      <c r="N6" s="364"/>
      <c r="O6" s="364"/>
      <c r="P6" s="364"/>
      <c r="Q6" s="364"/>
      <c r="R6" s="364"/>
      <c r="S6" s="364"/>
      <c r="T6" s="364"/>
      <c r="U6" s="364"/>
      <c r="V6" s="364"/>
      <c r="W6" s="364"/>
      <c r="X6" s="364"/>
      <c r="Y6" s="364"/>
      <c r="Z6" s="364"/>
      <c r="AA6" s="364"/>
      <c r="AB6" s="364"/>
      <c r="AC6" s="364"/>
      <c r="AD6" s="364"/>
      <c r="AE6" s="364"/>
      <c r="AF6" s="364"/>
      <c r="AG6" s="364"/>
      <c r="AH6" s="364"/>
      <c r="AI6" s="364"/>
      <c r="AJ6" s="364"/>
      <c r="AK6" s="364"/>
      <c r="AL6" s="364"/>
      <c r="AM6" s="364"/>
      <c r="AN6" s="364"/>
      <c r="AO6" s="364"/>
      <c r="AP6" s="364"/>
      <c r="AQ6" s="364"/>
      <c r="AR6" s="364"/>
      <c r="AS6" s="364"/>
      <c r="AT6" s="364"/>
      <c r="AU6" s="364"/>
      <c r="AV6" s="364"/>
      <c r="AW6" s="364"/>
      <c r="AX6" s="364"/>
      <c r="AY6" s="364"/>
      <c r="AZ6" s="364"/>
      <c r="BA6" s="364"/>
      <c r="BB6" s="364"/>
      <c r="BC6" s="364"/>
      <c r="BD6" s="364"/>
      <c r="BE6" s="364"/>
      <c r="BF6" s="364"/>
      <c r="BG6" s="364"/>
      <c r="BH6" s="364"/>
      <c r="BI6" s="364"/>
      <c r="BJ6" s="364"/>
      <c r="BK6" s="364"/>
      <c r="BL6" s="364"/>
      <c r="BM6" s="364"/>
      <c r="BN6" s="364"/>
      <c r="BO6" s="364"/>
      <c r="BP6" s="364"/>
      <c r="BQ6" s="364"/>
      <c r="BR6" s="364"/>
      <c r="BS6" s="364"/>
      <c r="BT6" s="364"/>
      <c r="BU6" s="364"/>
      <c r="BV6" s="364"/>
      <c r="BW6" s="364"/>
      <c r="BX6" s="364"/>
      <c r="BY6" s="364"/>
      <c r="BZ6" s="364"/>
      <c r="CA6" s="364"/>
      <c r="CB6" s="364"/>
      <c r="CC6" s="364"/>
      <c r="CD6" s="364"/>
      <c r="CE6" s="364"/>
      <c r="CF6" s="364"/>
      <c r="CG6" s="364"/>
      <c r="CH6" s="364"/>
      <c r="CI6" s="364"/>
      <c r="CJ6" s="364"/>
      <c r="CK6" s="364"/>
      <c r="CL6" s="364"/>
    </row>
    <row r="7" spans="1:91" s="365" customFormat="1">
      <c r="A7" s="246"/>
      <c r="B7" s="373">
        <v>1932</v>
      </c>
      <c r="C7" s="371">
        <v>0.93248770004875492</v>
      </c>
      <c r="D7" s="371">
        <v>1.1099489727119878</v>
      </c>
      <c r="E7" s="364"/>
      <c r="F7" s="364"/>
      <c r="G7" s="374">
        <f t="shared" ref="G7:G70" si="0">D7-C7</f>
        <v>0.17746127266323286</v>
      </c>
      <c r="H7" s="372"/>
      <c r="I7" s="364"/>
      <c r="J7" s="364"/>
      <c r="K7" s="364"/>
      <c r="L7" s="364"/>
      <c r="M7" s="364"/>
      <c r="N7" s="364"/>
      <c r="O7" s="364"/>
      <c r="P7" s="364"/>
      <c r="Q7" s="364"/>
      <c r="R7" s="364"/>
      <c r="S7" s="364"/>
      <c r="T7" s="364"/>
      <c r="U7" s="364"/>
      <c r="V7" s="364"/>
      <c r="W7" s="364"/>
      <c r="X7" s="364"/>
      <c r="Y7" s="364"/>
      <c r="Z7" s="364"/>
      <c r="AA7" s="364"/>
      <c r="AB7" s="364"/>
      <c r="AC7" s="364"/>
      <c r="AD7" s="364"/>
      <c r="AE7" s="364"/>
      <c r="AF7" s="364"/>
      <c r="AG7" s="364"/>
      <c r="AH7" s="364"/>
      <c r="AI7" s="364"/>
      <c r="AJ7" s="364"/>
      <c r="AK7" s="364"/>
      <c r="AL7" s="364"/>
      <c r="AM7" s="364"/>
      <c r="AN7" s="364"/>
      <c r="AO7" s="364"/>
      <c r="AP7" s="364"/>
      <c r="AQ7" s="364"/>
      <c r="AR7" s="364"/>
      <c r="AS7" s="364"/>
      <c r="AT7" s="364"/>
      <c r="AU7" s="364"/>
      <c r="AV7" s="364"/>
      <c r="AW7" s="364"/>
      <c r="AX7" s="364"/>
      <c r="AY7" s="364"/>
      <c r="AZ7" s="364"/>
      <c r="BA7" s="364"/>
      <c r="BB7" s="364"/>
      <c r="BC7" s="364"/>
      <c r="BD7" s="364"/>
      <c r="BE7" s="364"/>
      <c r="BF7" s="364"/>
      <c r="BG7" s="364"/>
      <c r="BH7" s="364"/>
      <c r="BI7" s="364"/>
      <c r="BJ7" s="364"/>
      <c r="BK7" s="364"/>
      <c r="BL7" s="364"/>
      <c r="BM7" s="364"/>
      <c r="BN7" s="364"/>
      <c r="BO7" s="364"/>
      <c r="BP7" s="364"/>
      <c r="BQ7" s="364"/>
      <c r="BR7" s="364"/>
      <c r="BS7" s="364"/>
      <c r="BT7" s="364"/>
      <c r="BU7" s="364"/>
      <c r="BV7" s="364"/>
      <c r="BW7" s="364"/>
      <c r="BX7" s="364"/>
      <c r="BY7" s="364"/>
      <c r="BZ7" s="364"/>
      <c r="CA7" s="364"/>
      <c r="CB7" s="364"/>
      <c r="CC7" s="364"/>
      <c r="CD7" s="364"/>
      <c r="CE7" s="364"/>
      <c r="CF7" s="364"/>
      <c r="CG7" s="364"/>
      <c r="CH7" s="364"/>
      <c r="CI7" s="364"/>
      <c r="CJ7" s="364"/>
      <c r="CK7" s="364"/>
      <c r="CL7" s="364"/>
    </row>
    <row r="8" spans="1:91" s="365" customFormat="1">
      <c r="A8" s="246"/>
      <c r="B8" s="373">
        <v>1933</v>
      </c>
      <c r="C8" s="371"/>
      <c r="D8" s="371"/>
      <c r="E8" s="364"/>
      <c r="F8" s="364"/>
      <c r="G8" s="374"/>
      <c r="H8" s="372"/>
      <c r="I8" s="364"/>
      <c r="J8" s="364"/>
      <c r="K8" s="364"/>
      <c r="L8" s="364"/>
      <c r="M8" s="364"/>
      <c r="N8" s="364"/>
      <c r="O8" s="364"/>
      <c r="P8" s="364"/>
      <c r="Q8" s="364"/>
      <c r="R8" s="364"/>
      <c r="S8" s="364"/>
      <c r="T8" s="364"/>
      <c r="U8" s="364"/>
      <c r="V8" s="364"/>
      <c r="W8" s="364"/>
      <c r="X8" s="364"/>
      <c r="Y8" s="364"/>
      <c r="Z8" s="364"/>
      <c r="AA8" s="364"/>
      <c r="AB8" s="364"/>
      <c r="AC8" s="364"/>
      <c r="AD8" s="364"/>
      <c r="AE8" s="364"/>
      <c r="AF8" s="364"/>
      <c r="AG8" s="364"/>
      <c r="AH8" s="364"/>
      <c r="AI8" s="364"/>
      <c r="AJ8" s="364"/>
      <c r="AK8" s="364"/>
      <c r="AL8" s="364"/>
      <c r="AM8" s="364"/>
      <c r="AN8" s="364"/>
      <c r="AO8" s="364"/>
      <c r="AP8" s="364"/>
      <c r="AQ8" s="364"/>
      <c r="AR8" s="364"/>
      <c r="AS8" s="364"/>
      <c r="AT8" s="364"/>
      <c r="AU8" s="364"/>
      <c r="AV8" s="364"/>
      <c r="AW8" s="364"/>
      <c r="AX8" s="364"/>
      <c r="AY8" s="364"/>
      <c r="AZ8" s="364"/>
      <c r="BA8" s="364"/>
      <c r="BB8" s="364"/>
      <c r="BC8" s="364"/>
      <c r="BD8" s="364"/>
      <c r="BE8" s="364"/>
      <c r="BF8" s="364"/>
      <c r="BG8" s="364"/>
      <c r="BH8" s="364"/>
      <c r="BI8" s="364"/>
      <c r="BJ8" s="364"/>
      <c r="BK8" s="364"/>
      <c r="BL8" s="364"/>
      <c r="BM8" s="364"/>
      <c r="BN8" s="364"/>
      <c r="BO8" s="364"/>
      <c r="BP8" s="364"/>
      <c r="BQ8" s="364"/>
      <c r="BR8" s="364"/>
      <c r="BS8" s="364"/>
      <c r="BT8" s="364"/>
      <c r="BU8" s="364"/>
      <c r="BV8" s="364"/>
      <c r="BW8" s="364"/>
      <c r="BX8" s="364"/>
      <c r="BY8" s="364"/>
      <c r="BZ8" s="364"/>
      <c r="CA8" s="364"/>
      <c r="CB8" s="364"/>
      <c r="CC8" s="364"/>
      <c r="CD8" s="364"/>
      <c r="CE8" s="364"/>
      <c r="CF8" s="364"/>
      <c r="CG8" s="364"/>
      <c r="CH8" s="364"/>
      <c r="CI8" s="364"/>
      <c r="CJ8" s="364"/>
      <c r="CK8" s="364"/>
      <c r="CL8" s="364"/>
    </row>
    <row r="9" spans="1:91" s="365" customFormat="1">
      <c r="A9" s="246"/>
      <c r="B9" s="373">
        <v>1934</v>
      </c>
      <c r="C9" s="371">
        <v>0.93177497091781514</v>
      </c>
      <c r="D9" s="371">
        <v>1.0998449627792828</v>
      </c>
      <c r="E9" s="364"/>
      <c r="F9" s="364"/>
      <c r="G9" s="374">
        <f t="shared" si="0"/>
        <v>0.16806999186146765</v>
      </c>
      <c r="H9" s="372"/>
      <c r="I9" s="364"/>
      <c r="J9" s="364"/>
      <c r="K9" s="364"/>
      <c r="L9" s="364"/>
      <c r="M9" s="364"/>
      <c r="N9" s="364"/>
      <c r="O9" s="364"/>
      <c r="P9" s="364"/>
      <c r="Q9" s="364"/>
      <c r="R9" s="364"/>
      <c r="S9" s="364"/>
      <c r="T9" s="364"/>
      <c r="U9" s="364"/>
      <c r="V9" s="364"/>
      <c r="W9" s="364"/>
      <c r="X9" s="364"/>
      <c r="Y9" s="364"/>
      <c r="Z9" s="364"/>
      <c r="AA9" s="364"/>
      <c r="AB9" s="364"/>
      <c r="AC9" s="364"/>
      <c r="AD9" s="364"/>
      <c r="AE9" s="364"/>
      <c r="AF9" s="364"/>
      <c r="AG9" s="364"/>
      <c r="AH9" s="364"/>
      <c r="AI9" s="364"/>
      <c r="AJ9" s="364"/>
      <c r="AK9" s="364"/>
      <c r="AL9" s="364"/>
      <c r="AM9" s="364"/>
      <c r="AN9" s="364"/>
      <c r="AO9" s="364"/>
      <c r="AP9" s="364"/>
      <c r="AQ9" s="364"/>
      <c r="AR9" s="364"/>
      <c r="AS9" s="364"/>
      <c r="AT9" s="364"/>
      <c r="AU9" s="364"/>
      <c r="AV9" s="364"/>
      <c r="AW9" s="364"/>
      <c r="AX9" s="364"/>
      <c r="AY9" s="364"/>
      <c r="AZ9" s="364"/>
      <c r="BA9" s="364"/>
      <c r="BB9" s="364"/>
      <c r="BC9" s="364"/>
      <c r="BD9" s="364"/>
      <c r="BE9" s="364"/>
      <c r="BF9" s="364"/>
      <c r="BG9" s="364"/>
      <c r="BH9" s="364"/>
      <c r="BI9" s="364"/>
      <c r="BJ9" s="364"/>
      <c r="BK9" s="364"/>
      <c r="BL9" s="364"/>
      <c r="BM9" s="364"/>
      <c r="BN9" s="364"/>
      <c r="BO9" s="364"/>
      <c r="BP9" s="364"/>
      <c r="BQ9" s="364"/>
      <c r="BR9" s="364"/>
      <c r="BS9" s="364"/>
      <c r="BT9" s="364"/>
      <c r="BU9" s="364"/>
      <c r="BV9" s="364"/>
      <c r="BW9" s="364"/>
      <c r="BX9" s="364"/>
      <c r="BY9" s="364"/>
      <c r="BZ9" s="364"/>
      <c r="CA9" s="364"/>
      <c r="CB9" s="364"/>
      <c r="CC9" s="364"/>
      <c r="CD9" s="364"/>
      <c r="CE9" s="364"/>
      <c r="CF9" s="364"/>
      <c r="CG9" s="364"/>
      <c r="CH9" s="364"/>
      <c r="CI9" s="364"/>
      <c r="CJ9" s="364"/>
      <c r="CK9" s="364"/>
      <c r="CL9" s="364"/>
    </row>
    <row r="10" spans="1:91" s="365" customFormat="1">
      <c r="A10" s="246"/>
      <c r="B10" s="373">
        <v>1935</v>
      </c>
      <c r="C10" s="371"/>
      <c r="D10" s="371"/>
      <c r="E10" s="364"/>
      <c r="F10" s="364"/>
      <c r="G10" s="374"/>
      <c r="H10" s="372"/>
      <c r="I10" s="364"/>
      <c r="J10" s="364"/>
      <c r="K10" s="364"/>
      <c r="L10" s="364"/>
      <c r="M10" s="364"/>
      <c r="N10" s="364"/>
      <c r="O10" s="364"/>
      <c r="P10" s="364"/>
      <c r="Q10" s="364"/>
      <c r="R10" s="364"/>
      <c r="S10" s="364"/>
      <c r="T10" s="364"/>
      <c r="U10" s="364"/>
      <c r="V10" s="364"/>
      <c r="W10" s="364"/>
      <c r="X10" s="364"/>
      <c r="Y10" s="364"/>
      <c r="Z10" s="364"/>
      <c r="AA10" s="364"/>
      <c r="AB10" s="364"/>
      <c r="AC10" s="364"/>
      <c r="AD10" s="364"/>
      <c r="AE10" s="364"/>
      <c r="AF10" s="364"/>
      <c r="AG10" s="364"/>
      <c r="AH10" s="364"/>
      <c r="AI10" s="364"/>
      <c r="AJ10" s="364"/>
      <c r="AK10" s="364"/>
      <c r="AL10" s="364"/>
      <c r="AM10" s="364"/>
      <c r="AN10" s="364"/>
      <c r="AO10" s="364"/>
      <c r="AP10" s="364"/>
      <c r="AQ10" s="364"/>
      <c r="AR10" s="364"/>
      <c r="AS10" s="364"/>
      <c r="AT10" s="364"/>
      <c r="AU10" s="364"/>
      <c r="AV10" s="364"/>
      <c r="AW10" s="364"/>
      <c r="AX10" s="364"/>
      <c r="AY10" s="364"/>
      <c r="AZ10" s="364"/>
      <c r="BA10" s="364"/>
      <c r="BB10" s="364"/>
      <c r="BC10" s="364"/>
      <c r="BD10" s="364"/>
      <c r="BE10" s="364"/>
      <c r="BF10" s="364"/>
      <c r="BG10" s="364"/>
      <c r="BH10" s="364"/>
      <c r="BI10" s="364"/>
      <c r="BJ10" s="364"/>
      <c r="BK10" s="364"/>
      <c r="BL10" s="364"/>
      <c r="BM10" s="364"/>
      <c r="BN10" s="364"/>
      <c r="BO10" s="364"/>
      <c r="BP10" s="364"/>
      <c r="BQ10" s="364"/>
      <c r="BR10" s="364"/>
      <c r="BS10" s="364"/>
      <c r="BT10" s="364"/>
      <c r="BU10" s="364"/>
      <c r="BV10" s="364"/>
      <c r="BW10" s="364"/>
      <c r="BX10" s="364"/>
      <c r="BY10" s="364"/>
      <c r="BZ10" s="364"/>
      <c r="CA10" s="364"/>
      <c r="CB10" s="364"/>
      <c r="CC10" s="364"/>
      <c r="CD10" s="364"/>
      <c r="CE10" s="364"/>
      <c r="CF10" s="364"/>
      <c r="CG10" s="364"/>
      <c r="CH10" s="364"/>
      <c r="CI10" s="364"/>
      <c r="CJ10" s="364"/>
      <c r="CK10" s="364"/>
      <c r="CL10" s="364"/>
    </row>
    <row r="11" spans="1:91" s="365" customFormat="1">
      <c r="A11" s="246"/>
      <c r="B11" s="373">
        <v>1936</v>
      </c>
      <c r="C11" s="371">
        <v>0.93641416306147707</v>
      </c>
      <c r="D11" s="371">
        <v>1.0958298982693933</v>
      </c>
      <c r="E11" s="364"/>
      <c r="F11" s="364"/>
      <c r="G11" s="374">
        <f t="shared" si="0"/>
        <v>0.15941573520791619</v>
      </c>
      <c r="H11" s="372"/>
      <c r="I11" s="364"/>
      <c r="J11" s="364"/>
      <c r="K11" s="364"/>
      <c r="L11" s="364"/>
      <c r="M11" s="364"/>
      <c r="N11" s="364"/>
      <c r="O11" s="364"/>
      <c r="P11" s="364"/>
      <c r="Q11" s="364"/>
      <c r="R11" s="364"/>
      <c r="S11" s="364"/>
      <c r="T11" s="364"/>
      <c r="U11" s="364"/>
      <c r="V11" s="364"/>
      <c r="W11" s="364"/>
      <c r="X11" s="364"/>
      <c r="Y11" s="364"/>
      <c r="Z11" s="364"/>
      <c r="AA11" s="364"/>
      <c r="AB11" s="364"/>
      <c r="AC11" s="364"/>
      <c r="AD11" s="364"/>
      <c r="AE11" s="364"/>
      <c r="AF11" s="364"/>
      <c r="AG11" s="364"/>
      <c r="AH11" s="364"/>
      <c r="AI11" s="364"/>
      <c r="AJ11" s="364"/>
      <c r="AK11" s="364"/>
      <c r="AL11" s="364"/>
      <c r="AM11" s="364"/>
      <c r="AN11" s="364"/>
      <c r="AO11" s="364"/>
      <c r="AP11" s="364"/>
      <c r="AQ11" s="364"/>
      <c r="AR11" s="364"/>
      <c r="AS11" s="364"/>
      <c r="AT11" s="364"/>
      <c r="AU11" s="364"/>
      <c r="AV11" s="364"/>
      <c r="AW11" s="364"/>
      <c r="AX11" s="364"/>
      <c r="AY11" s="364"/>
      <c r="AZ11" s="364"/>
      <c r="BA11" s="364"/>
      <c r="BB11" s="364"/>
      <c r="BC11" s="364"/>
      <c r="BD11" s="364"/>
      <c r="BE11" s="364"/>
      <c r="BF11" s="364"/>
      <c r="BG11" s="364"/>
      <c r="BH11" s="364"/>
      <c r="BI11" s="364"/>
      <c r="BJ11" s="364"/>
      <c r="BK11" s="364"/>
      <c r="BL11" s="364"/>
      <c r="BM11" s="364"/>
      <c r="BN11" s="364"/>
      <c r="BO11" s="364"/>
      <c r="BP11" s="364"/>
      <c r="BQ11" s="364"/>
      <c r="BR11" s="364"/>
      <c r="BS11" s="364"/>
      <c r="BT11" s="364"/>
      <c r="BU11" s="364"/>
      <c r="BV11" s="364"/>
      <c r="BW11" s="364"/>
      <c r="BX11" s="364"/>
      <c r="BY11" s="364"/>
      <c r="BZ11" s="364"/>
      <c r="CA11" s="364"/>
      <c r="CB11" s="364"/>
      <c r="CC11" s="364"/>
      <c r="CD11" s="364"/>
      <c r="CE11" s="364"/>
      <c r="CF11" s="364"/>
      <c r="CG11" s="364"/>
      <c r="CH11" s="364"/>
      <c r="CI11" s="364"/>
      <c r="CJ11" s="364"/>
      <c r="CK11" s="364"/>
      <c r="CL11" s="364"/>
    </row>
    <row r="12" spans="1:91" s="365" customFormat="1">
      <c r="A12" s="246"/>
      <c r="B12" s="373">
        <v>1937</v>
      </c>
      <c r="C12" s="371"/>
      <c r="D12" s="371"/>
      <c r="E12" s="364"/>
      <c r="F12" s="364"/>
      <c r="G12" s="374"/>
      <c r="H12" s="372"/>
      <c r="I12" s="364"/>
      <c r="J12" s="364"/>
      <c r="K12" s="364"/>
      <c r="L12" s="364"/>
      <c r="M12" s="364"/>
      <c r="N12" s="364"/>
      <c r="O12" s="364"/>
      <c r="P12" s="364"/>
      <c r="Q12" s="364"/>
      <c r="R12" s="364"/>
      <c r="S12" s="364"/>
      <c r="T12" s="364"/>
      <c r="U12" s="364"/>
      <c r="V12" s="364"/>
      <c r="W12" s="364"/>
      <c r="X12" s="364"/>
      <c r="Y12" s="364"/>
      <c r="Z12" s="364"/>
      <c r="AA12" s="364"/>
      <c r="AB12" s="364"/>
      <c r="AC12" s="364"/>
      <c r="AD12" s="364"/>
      <c r="AE12" s="364"/>
      <c r="AF12" s="364"/>
      <c r="AG12" s="364"/>
      <c r="AH12" s="364"/>
      <c r="AI12" s="364"/>
      <c r="AJ12" s="364"/>
      <c r="AK12" s="364"/>
      <c r="AL12" s="364"/>
      <c r="AM12" s="364"/>
      <c r="AN12" s="364"/>
      <c r="AO12" s="364"/>
      <c r="AP12" s="364"/>
      <c r="AQ12" s="364"/>
      <c r="AR12" s="364"/>
      <c r="AS12" s="364"/>
      <c r="AT12" s="364"/>
      <c r="AU12" s="364"/>
      <c r="AV12" s="364"/>
      <c r="AW12" s="364"/>
      <c r="AX12" s="364"/>
      <c r="AY12" s="364"/>
      <c r="AZ12" s="364"/>
      <c r="BA12" s="364"/>
      <c r="BB12" s="364"/>
      <c r="BC12" s="364"/>
      <c r="BD12" s="364"/>
      <c r="BE12" s="364"/>
      <c r="BF12" s="364"/>
      <c r="BG12" s="364"/>
      <c r="BH12" s="364"/>
      <c r="BI12" s="364"/>
      <c r="BJ12" s="364"/>
      <c r="BK12" s="364"/>
      <c r="BL12" s="364"/>
      <c r="BM12" s="364"/>
      <c r="BN12" s="364"/>
      <c r="BO12" s="364"/>
      <c r="BP12" s="364"/>
      <c r="BQ12" s="364"/>
      <c r="BR12" s="364"/>
      <c r="BS12" s="364"/>
      <c r="BT12" s="364"/>
      <c r="BU12" s="364"/>
      <c r="BV12" s="364"/>
      <c r="BW12" s="364"/>
      <c r="BX12" s="364"/>
      <c r="BY12" s="364"/>
      <c r="BZ12" s="364"/>
      <c r="CA12" s="364"/>
      <c r="CB12" s="364"/>
      <c r="CC12" s="364"/>
      <c r="CD12" s="364"/>
      <c r="CE12" s="364"/>
      <c r="CF12" s="364"/>
      <c r="CG12" s="364"/>
      <c r="CH12" s="364"/>
      <c r="CI12" s="364"/>
      <c r="CJ12" s="364"/>
      <c r="CK12" s="364"/>
      <c r="CL12" s="364"/>
    </row>
    <row r="13" spans="1:91" s="365" customFormat="1">
      <c r="A13" s="246"/>
      <c r="B13" s="373">
        <v>1938</v>
      </c>
      <c r="C13" s="371">
        <v>0.94569435187786233</v>
      </c>
      <c r="D13" s="371">
        <v>1.0986363449265169</v>
      </c>
      <c r="E13" s="364"/>
      <c r="F13" s="364"/>
      <c r="G13" s="374">
        <f t="shared" si="0"/>
        <v>0.15294199304865452</v>
      </c>
      <c r="H13" s="372"/>
      <c r="I13" s="364"/>
      <c r="J13" s="364"/>
      <c r="K13" s="364"/>
      <c r="L13" s="364"/>
      <c r="M13" s="364"/>
      <c r="N13" s="364"/>
      <c r="O13" s="364"/>
      <c r="P13" s="364"/>
      <c r="Q13" s="364"/>
      <c r="R13" s="364"/>
      <c r="S13" s="364"/>
      <c r="T13" s="364"/>
      <c r="U13" s="364"/>
      <c r="V13" s="364"/>
      <c r="W13" s="364"/>
      <c r="X13" s="364"/>
      <c r="Y13" s="364"/>
      <c r="Z13" s="364"/>
      <c r="AA13" s="364"/>
      <c r="AB13" s="364"/>
      <c r="AC13" s="364"/>
      <c r="AD13" s="364"/>
      <c r="AE13" s="364"/>
      <c r="AF13" s="364"/>
      <c r="AG13" s="364"/>
      <c r="AH13" s="364"/>
      <c r="AI13" s="364"/>
      <c r="AJ13" s="364"/>
      <c r="AK13" s="364"/>
      <c r="AL13" s="364"/>
      <c r="AM13" s="364"/>
      <c r="AN13" s="364"/>
      <c r="AO13" s="364"/>
      <c r="AP13" s="364"/>
      <c r="AQ13" s="364"/>
      <c r="AR13" s="364"/>
      <c r="AS13" s="364"/>
      <c r="AT13" s="364"/>
      <c r="AU13" s="364"/>
      <c r="AV13" s="364"/>
      <c r="AW13" s="364"/>
      <c r="AX13" s="364"/>
      <c r="AY13" s="364"/>
      <c r="AZ13" s="364"/>
      <c r="BA13" s="364"/>
      <c r="BB13" s="364"/>
      <c r="BC13" s="364"/>
      <c r="BD13" s="364"/>
      <c r="BE13" s="364"/>
      <c r="BF13" s="364"/>
      <c r="BG13" s="364"/>
      <c r="BH13" s="364"/>
      <c r="BI13" s="364"/>
      <c r="BJ13" s="364"/>
      <c r="BK13" s="364"/>
      <c r="BL13" s="364"/>
      <c r="BM13" s="364"/>
      <c r="BN13" s="364"/>
      <c r="BO13" s="364"/>
      <c r="BP13" s="364"/>
      <c r="BQ13" s="364"/>
      <c r="BR13" s="364"/>
      <c r="BS13" s="364"/>
      <c r="BT13" s="364"/>
      <c r="BU13" s="364"/>
      <c r="BV13" s="364"/>
      <c r="BW13" s="364"/>
      <c r="BX13" s="364"/>
      <c r="BY13" s="364"/>
      <c r="BZ13" s="364"/>
      <c r="CA13" s="364"/>
      <c r="CB13" s="364"/>
      <c r="CC13" s="364"/>
      <c r="CD13" s="364"/>
      <c r="CE13" s="364"/>
      <c r="CF13" s="364"/>
      <c r="CG13" s="364"/>
      <c r="CH13" s="364"/>
      <c r="CI13" s="364"/>
      <c r="CJ13" s="364"/>
      <c r="CK13" s="364"/>
      <c r="CL13" s="364"/>
    </row>
    <row r="14" spans="1:91" s="365" customFormat="1">
      <c r="A14" s="246"/>
      <c r="B14" s="373">
        <v>1939</v>
      </c>
      <c r="C14" s="371"/>
      <c r="D14" s="371"/>
      <c r="E14" s="364"/>
      <c r="F14" s="364"/>
      <c r="G14" s="374"/>
      <c r="H14" s="372"/>
      <c r="I14" s="364"/>
      <c r="J14" s="364"/>
      <c r="K14" s="364"/>
      <c r="L14" s="364"/>
      <c r="M14" s="364"/>
      <c r="N14" s="364"/>
      <c r="O14" s="364"/>
      <c r="P14" s="364"/>
      <c r="Q14" s="364"/>
      <c r="R14" s="364"/>
      <c r="S14" s="364"/>
      <c r="T14" s="364"/>
      <c r="U14" s="364"/>
      <c r="V14" s="364"/>
      <c r="W14" s="364"/>
      <c r="X14" s="364"/>
      <c r="Y14" s="364"/>
      <c r="Z14" s="364"/>
      <c r="AA14" s="364"/>
      <c r="AB14" s="364"/>
      <c r="AC14" s="364"/>
      <c r="AD14" s="364"/>
      <c r="AE14" s="364"/>
      <c r="AF14" s="364"/>
      <c r="AG14" s="364"/>
      <c r="AH14" s="364"/>
      <c r="AI14" s="364"/>
      <c r="AJ14" s="364"/>
      <c r="AK14" s="364"/>
      <c r="AL14" s="364"/>
      <c r="AM14" s="364"/>
      <c r="AN14" s="364"/>
      <c r="AO14" s="364"/>
      <c r="AP14" s="364"/>
      <c r="AQ14" s="364"/>
      <c r="AR14" s="364"/>
      <c r="AS14" s="364"/>
      <c r="AT14" s="364"/>
      <c r="AU14" s="364"/>
      <c r="AV14" s="364"/>
      <c r="AW14" s="364"/>
      <c r="AX14" s="364"/>
      <c r="AY14" s="364"/>
      <c r="AZ14" s="364"/>
      <c r="BA14" s="364"/>
      <c r="BB14" s="364"/>
      <c r="BC14" s="364"/>
      <c r="BD14" s="364"/>
      <c r="BE14" s="364"/>
      <c r="BF14" s="364"/>
      <c r="BG14" s="364"/>
      <c r="BH14" s="364"/>
      <c r="BI14" s="364"/>
      <c r="BJ14" s="364"/>
      <c r="BK14" s="364"/>
      <c r="BL14" s="364"/>
      <c r="BM14" s="364"/>
      <c r="BN14" s="364"/>
      <c r="BO14" s="364"/>
      <c r="BP14" s="364"/>
      <c r="BQ14" s="364"/>
      <c r="BR14" s="364"/>
      <c r="BS14" s="364"/>
      <c r="BT14" s="364"/>
      <c r="BU14" s="364"/>
      <c r="BV14" s="364"/>
      <c r="BW14" s="364"/>
      <c r="BX14" s="364"/>
      <c r="BY14" s="364"/>
      <c r="BZ14" s="364"/>
      <c r="CA14" s="364"/>
      <c r="CB14" s="364"/>
      <c r="CC14" s="364"/>
      <c r="CD14" s="364"/>
      <c r="CE14" s="364"/>
      <c r="CF14" s="364"/>
      <c r="CG14" s="364"/>
      <c r="CH14" s="364"/>
      <c r="CI14" s="364"/>
      <c r="CJ14" s="364"/>
      <c r="CK14" s="364"/>
      <c r="CL14" s="364"/>
    </row>
    <row r="15" spans="1:91" s="365" customFormat="1">
      <c r="A15" s="246"/>
      <c r="B15" s="373">
        <v>1940</v>
      </c>
      <c r="C15" s="371">
        <v>0.95564256539496195</v>
      </c>
      <c r="D15" s="371">
        <v>1.1061113445077912</v>
      </c>
      <c r="E15" s="364"/>
      <c r="F15" s="364"/>
      <c r="G15" s="374">
        <f t="shared" si="0"/>
        <v>0.1504687791128293</v>
      </c>
      <c r="H15" s="372"/>
      <c r="I15" s="364"/>
      <c r="J15" s="364"/>
      <c r="K15" s="364"/>
      <c r="L15" s="364"/>
      <c r="M15" s="364"/>
      <c r="N15" s="364"/>
      <c r="O15" s="364"/>
      <c r="P15" s="364"/>
      <c r="Q15" s="364"/>
      <c r="R15" s="364"/>
      <c r="S15" s="364"/>
      <c r="T15" s="364"/>
      <c r="U15" s="364"/>
      <c r="V15" s="364"/>
      <c r="W15" s="364"/>
      <c r="X15" s="364"/>
      <c r="Y15" s="364"/>
      <c r="Z15" s="364"/>
      <c r="AA15" s="364"/>
      <c r="AB15" s="364"/>
      <c r="AC15" s="364"/>
      <c r="AD15" s="364"/>
      <c r="AE15" s="364"/>
      <c r="AF15" s="364"/>
      <c r="AG15" s="364"/>
      <c r="AH15" s="364"/>
      <c r="AI15" s="364"/>
      <c r="AJ15" s="364"/>
      <c r="AK15" s="364"/>
      <c r="AL15" s="364"/>
      <c r="AM15" s="364"/>
      <c r="AN15" s="364"/>
      <c r="AO15" s="364"/>
      <c r="AP15" s="364"/>
      <c r="AQ15" s="364"/>
      <c r="AR15" s="364"/>
      <c r="AS15" s="364"/>
      <c r="AT15" s="364"/>
      <c r="AU15" s="364"/>
      <c r="AV15" s="364"/>
      <c r="AW15" s="364"/>
      <c r="AX15" s="364"/>
      <c r="AY15" s="364"/>
      <c r="AZ15" s="364"/>
      <c r="BA15" s="364"/>
      <c r="BB15" s="364"/>
      <c r="BC15" s="364"/>
      <c r="BD15" s="364"/>
      <c r="BE15" s="364"/>
      <c r="BF15" s="364"/>
      <c r="BG15" s="364"/>
      <c r="BH15" s="364"/>
      <c r="BI15" s="364"/>
      <c r="BJ15" s="364"/>
      <c r="BK15" s="364"/>
      <c r="BL15" s="364"/>
      <c r="BM15" s="364"/>
      <c r="BN15" s="364"/>
      <c r="BO15" s="364"/>
      <c r="BP15" s="364"/>
      <c r="BQ15" s="364"/>
      <c r="BR15" s="364"/>
      <c r="BS15" s="364"/>
      <c r="BT15" s="364"/>
      <c r="BU15" s="364"/>
      <c r="BV15" s="364"/>
      <c r="BW15" s="364"/>
      <c r="BX15" s="364"/>
      <c r="BY15" s="364"/>
      <c r="BZ15" s="364"/>
      <c r="CA15" s="364"/>
      <c r="CB15" s="364"/>
      <c r="CC15" s="364"/>
      <c r="CD15" s="364"/>
      <c r="CE15" s="364"/>
      <c r="CF15" s="364"/>
      <c r="CG15" s="364"/>
      <c r="CH15" s="364"/>
      <c r="CI15" s="364"/>
      <c r="CJ15" s="364"/>
      <c r="CK15" s="364"/>
      <c r="CL15" s="364"/>
    </row>
    <row r="16" spans="1:91" s="365" customFormat="1">
      <c r="A16" s="246"/>
      <c r="B16" s="373">
        <v>1941</v>
      </c>
      <c r="C16" s="371"/>
      <c r="D16" s="371"/>
      <c r="E16" s="364"/>
      <c r="F16" s="364"/>
      <c r="G16" s="374"/>
      <c r="H16" s="372"/>
      <c r="I16" s="364"/>
      <c r="J16" s="364"/>
      <c r="K16" s="364"/>
      <c r="L16" s="364"/>
      <c r="M16" s="364"/>
      <c r="N16" s="364"/>
      <c r="O16" s="364"/>
      <c r="P16" s="364"/>
      <c r="Q16" s="364"/>
      <c r="R16" s="364"/>
      <c r="S16" s="364"/>
      <c r="T16" s="364"/>
      <c r="U16" s="364"/>
      <c r="V16" s="364"/>
      <c r="W16" s="364"/>
      <c r="X16" s="364"/>
      <c r="Y16" s="364"/>
      <c r="Z16" s="364"/>
      <c r="AA16" s="364"/>
      <c r="AB16" s="364"/>
      <c r="AC16" s="364"/>
      <c r="AD16" s="364"/>
      <c r="AE16" s="364"/>
      <c r="AF16" s="364"/>
      <c r="AG16" s="364"/>
      <c r="AH16" s="364"/>
      <c r="AI16" s="364"/>
      <c r="AJ16" s="364"/>
      <c r="AK16" s="364"/>
      <c r="AL16" s="364"/>
      <c r="AM16" s="364"/>
      <c r="AN16" s="364"/>
      <c r="AO16" s="364"/>
      <c r="AP16" s="364"/>
      <c r="AQ16" s="364"/>
      <c r="AR16" s="364"/>
      <c r="AS16" s="364"/>
      <c r="AT16" s="364"/>
      <c r="AU16" s="364"/>
      <c r="AV16" s="364"/>
      <c r="AW16" s="364"/>
      <c r="AX16" s="364"/>
      <c r="AY16" s="364"/>
      <c r="AZ16" s="364"/>
      <c r="BA16" s="364"/>
      <c r="BB16" s="364"/>
      <c r="BC16" s="364"/>
      <c r="BD16" s="364"/>
      <c r="BE16" s="364"/>
      <c r="BF16" s="364"/>
      <c r="BG16" s="364"/>
      <c r="BH16" s="364"/>
      <c r="BI16" s="364"/>
      <c r="BJ16" s="364"/>
      <c r="BK16" s="364"/>
      <c r="BL16" s="364"/>
      <c r="BM16" s="364"/>
      <c r="BN16" s="364"/>
      <c r="BO16" s="364"/>
      <c r="BP16" s="364"/>
      <c r="BQ16" s="364"/>
      <c r="BR16" s="364"/>
      <c r="BS16" s="364"/>
      <c r="BT16" s="364"/>
      <c r="BU16" s="364"/>
      <c r="BV16" s="364"/>
      <c r="BW16" s="364"/>
      <c r="BX16" s="364"/>
      <c r="BY16" s="364"/>
      <c r="BZ16" s="364"/>
      <c r="CA16" s="364"/>
      <c r="CB16" s="364"/>
      <c r="CC16" s="364"/>
      <c r="CD16" s="364"/>
      <c r="CE16" s="364"/>
      <c r="CF16" s="364"/>
      <c r="CG16" s="364"/>
      <c r="CH16" s="364"/>
      <c r="CI16" s="364"/>
      <c r="CJ16" s="364"/>
      <c r="CK16" s="364"/>
      <c r="CL16" s="364"/>
    </row>
    <row r="17" spans="1:90" s="365" customFormat="1">
      <c r="A17" s="246"/>
      <c r="B17" s="373">
        <v>1942</v>
      </c>
      <c r="C17" s="371">
        <v>0.96405126254129014</v>
      </c>
      <c r="D17" s="371">
        <v>1.1101661816072641</v>
      </c>
      <c r="E17" s="364"/>
      <c r="F17" s="364"/>
      <c r="G17" s="374">
        <f t="shared" si="0"/>
        <v>0.14611491906597396</v>
      </c>
      <c r="H17" s="372"/>
      <c r="I17" s="364"/>
      <c r="J17" s="364"/>
      <c r="K17" s="364"/>
      <c r="L17" s="364"/>
      <c r="M17" s="364"/>
      <c r="N17" s="364"/>
      <c r="O17" s="364"/>
      <c r="P17" s="364"/>
      <c r="Q17" s="364"/>
      <c r="R17" s="364"/>
      <c r="S17" s="364"/>
      <c r="T17" s="364"/>
      <c r="U17" s="364"/>
      <c r="V17" s="364"/>
      <c r="W17" s="364"/>
      <c r="X17" s="364"/>
      <c r="Y17" s="364"/>
      <c r="Z17" s="364"/>
      <c r="AA17" s="364"/>
      <c r="AB17" s="364"/>
      <c r="AC17" s="364"/>
      <c r="AD17" s="364"/>
      <c r="AE17" s="364"/>
      <c r="AF17" s="364"/>
      <c r="AG17" s="364"/>
      <c r="AH17" s="364"/>
      <c r="AI17" s="364"/>
      <c r="AJ17" s="364"/>
      <c r="AK17" s="364"/>
      <c r="AL17" s="364"/>
      <c r="AM17" s="364"/>
      <c r="AN17" s="364"/>
      <c r="AO17" s="364"/>
      <c r="AP17" s="364"/>
      <c r="AQ17" s="364"/>
      <c r="AR17" s="364"/>
      <c r="AS17" s="364"/>
      <c r="AT17" s="364"/>
      <c r="AU17" s="364"/>
      <c r="AV17" s="364"/>
      <c r="AW17" s="364"/>
      <c r="AX17" s="364"/>
      <c r="AY17" s="364"/>
      <c r="AZ17" s="364"/>
      <c r="BA17" s="364"/>
      <c r="BB17" s="364"/>
      <c r="BC17" s="364"/>
      <c r="BD17" s="364"/>
      <c r="BE17" s="364"/>
      <c r="BF17" s="364"/>
      <c r="BG17" s="364"/>
      <c r="BH17" s="364"/>
      <c r="BI17" s="364"/>
      <c r="BJ17" s="364"/>
      <c r="BK17" s="364"/>
      <c r="BL17" s="364"/>
      <c r="BM17" s="364"/>
      <c r="BN17" s="364"/>
      <c r="BO17" s="364"/>
      <c r="BP17" s="364"/>
      <c r="BQ17" s="364"/>
      <c r="BR17" s="364"/>
      <c r="BS17" s="364"/>
      <c r="BT17" s="364"/>
      <c r="BU17" s="364"/>
      <c r="BV17" s="364"/>
      <c r="BW17" s="364"/>
      <c r="BX17" s="364"/>
      <c r="BY17" s="364"/>
      <c r="BZ17" s="364"/>
      <c r="CA17" s="364"/>
      <c r="CB17" s="364"/>
      <c r="CC17" s="364"/>
      <c r="CD17" s="364"/>
      <c r="CE17" s="364"/>
      <c r="CF17" s="364"/>
      <c r="CG17" s="364"/>
      <c r="CH17" s="364"/>
      <c r="CI17" s="364"/>
      <c r="CJ17" s="364"/>
      <c r="CK17" s="364"/>
      <c r="CL17" s="364"/>
    </row>
    <row r="18" spans="1:90" s="365" customFormat="1">
      <c r="A18" s="246"/>
      <c r="B18" s="373">
        <v>1943</v>
      </c>
      <c r="C18" s="371">
        <v>0.9677469189576805</v>
      </c>
      <c r="D18" s="371">
        <v>1.1129655696261762</v>
      </c>
      <c r="E18" s="364"/>
      <c r="F18" s="364"/>
      <c r="G18" s="374">
        <f t="shared" si="0"/>
        <v>0.14521865066849571</v>
      </c>
      <c r="H18" s="372"/>
      <c r="I18" s="364"/>
      <c r="J18" s="364"/>
      <c r="K18" s="364"/>
      <c r="L18" s="364"/>
      <c r="M18" s="364"/>
      <c r="N18" s="364"/>
      <c r="O18" s="364"/>
      <c r="P18" s="364"/>
      <c r="Q18" s="364"/>
      <c r="R18" s="364"/>
      <c r="S18" s="364"/>
      <c r="T18" s="364"/>
      <c r="U18" s="364"/>
      <c r="V18" s="364"/>
      <c r="W18" s="364"/>
      <c r="X18" s="364"/>
      <c r="Y18" s="364"/>
      <c r="Z18" s="364"/>
      <c r="AA18" s="364"/>
      <c r="AB18" s="364"/>
      <c r="AC18" s="364"/>
      <c r="AD18" s="364"/>
      <c r="AE18" s="364"/>
      <c r="AF18" s="364"/>
      <c r="AG18" s="364"/>
      <c r="AH18" s="364"/>
      <c r="AI18" s="364"/>
      <c r="AJ18" s="364"/>
      <c r="AK18" s="364"/>
      <c r="AL18" s="364"/>
      <c r="AM18" s="364"/>
      <c r="AN18" s="364"/>
      <c r="AO18" s="364"/>
      <c r="AP18" s="364"/>
      <c r="AQ18" s="364"/>
      <c r="AR18" s="364"/>
      <c r="AS18" s="364"/>
      <c r="AT18" s="364"/>
      <c r="AU18" s="364"/>
      <c r="AV18" s="364"/>
      <c r="AW18" s="364"/>
      <c r="AX18" s="364"/>
      <c r="AY18" s="364"/>
      <c r="AZ18" s="364"/>
      <c r="BA18" s="364"/>
      <c r="BB18" s="364"/>
      <c r="BC18" s="364"/>
      <c r="BD18" s="364"/>
      <c r="BE18" s="364"/>
      <c r="BF18" s="364"/>
      <c r="BG18" s="364"/>
      <c r="BH18" s="364"/>
      <c r="BI18" s="364"/>
      <c r="BJ18" s="364"/>
      <c r="BK18" s="364"/>
      <c r="BL18" s="364"/>
      <c r="BM18" s="364"/>
      <c r="BN18" s="364"/>
      <c r="BO18" s="364"/>
      <c r="BP18" s="364"/>
      <c r="BQ18" s="364"/>
      <c r="BR18" s="364"/>
      <c r="BS18" s="364"/>
      <c r="BT18" s="364"/>
      <c r="BU18" s="364"/>
      <c r="BV18" s="364"/>
      <c r="BW18" s="364"/>
      <c r="BX18" s="364"/>
      <c r="BY18" s="364"/>
      <c r="BZ18" s="364"/>
      <c r="CA18" s="364"/>
      <c r="CB18" s="364"/>
      <c r="CC18" s="364"/>
      <c r="CD18" s="364"/>
      <c r="CE18" s="364"/>
      <c r="CF18" s="364"/>
      <c r="CG18" s="364"/>
      <c r="CH18" s="364"/>
      <c r="CI18" s="364"/>
      <c r="CJ18" s="364"/>
      <c r="CK18" s="364"/>
      <c r="CL18" s="364"/>
    </row>
    <row r="19" spans="1:90" s="365" customFormat="1">
      <c r="A19" s="246"/>
      <c r="B19" s="373">
        <v>1944</v>
      </c>
      <c r="C19" s="371">
        <v>0.96883335364537038</v>
      </c>
      <c r="D19" s="371">
        <v>1.1125658825670126</v>
      </c>
      <c r="E19" s="364"/>
      <c r="F19" s="364"/>
      <c r="G19" s="374">
        <f t="shared" si="0"/>
        <v>0.14373252892164223</v>
      </c>
      <c r="H19" s="372"/>
      <c r="I19" s="364"/>
      <c r="J19" s="364"/>
      <c r="K19" s="364"/>
      <c r="L19" s="364"/>
      <c r="M19" s="364"/>
      <c r="N19" s="364"/>
      <c r="O19" s="364"/>
      <c r="P19" s="364"/>
      <c r="Q19" s="364"/>
      <c r="R19" s="364"/>
      <c r="S19" s="364"/>
      <c r="T19" s="364"/>
      <c r="U19" s="364"/>
      <c r="V19" s="364"/>
      <c r="W19" s="364"/>
      <c r="X19" s="364"/>
      <c r="Y19" s="364"/>
      <c r="Z19" s="364"/>
      <c r="AA19" s="364"/>
      <c r="AB19" s="364"/>
      <c r="AC19" s="364"/>
      <c r="AD19" s="364"/>
      <c r="AE19" s="364"/>
      <c r="AF19" s="364"/>
      <c r="AG19" s="364"/>
      <c r="AH19" s="364"/>
      <c r="AI19" s="364"/>
      <c r="AJ19" s="364"/>
      <c r="AK19" s="364"/>
      <c r="AL19" s="364"/>
      <c r="AM19" s="364"/>
      <c r="AN19" s="364"/>
      <c r="AO19" s="364"/>
      <c r="AP19" s="364"/>
      <c r="AQ19" s="364"/>
      <c r="AR19" s="364"/>
      <c r="AS19" s="364"/>
      <c r="AT19" s="364"/>
      <c r="AU19" s="364"/>
      <c r="AV19" s="364"/>
      <c r="AW19" s="364"/>
      <c r="AX19" s="364"/>
      <c r="AY19" s="364"/>
      <c r="AZ19" s="364"/>
      <c r="BA19" s="364"/>
      <c r="BB19" s="364"/>
      <c r="BC19" s="364"/>
      <c r="BD19" s="364"/>
      <c r="BE19" s="364"/>
      <c r="BF19" s="364"/>
      <c r="BG19" s="364"/>
      <c r="BH19" s="364"/>
      <c r="BI19" s="364"/>
      <c r="BJ19" s="364"/>
      <c r="BK19" s="364"/>
      <c r="BL19" s="364"/>
      <c r="BM19" s="364"/>
      <c r="BN19" s="364"/>
      <c r="BO19" s="364"/>
      <c r="BP19" s="364"/>
      <c r="BQ19" s="364"/>
      <c r="BR19" s="364"/>
      <c r="BS19" s="364"/>
      <c r="BT19" s="364"/>
      <c r="BU19" s="364"/>
      <c r="BV19" s="364"/>
      <c r="BW19" s="364"/>
      <c r="BX19" s="364"/>
      <c r="BY19" s="364"/>
      <c r="BZ19" s="364"/>
      <c r="CA19" s="364"/>
      <c r="CB19" s="364"/>
      <c r="CC19" s="364"/>
      <c r="CD19" s="364"/>
      <c r="CE19" s="364"/>
      <c r="CF19" s="364"/>
      <c r="CG19" s="364"/>
      <c r="CH19" s="364"/>
      <c r="CI19" s="364"/>
      <c r="CJ19" s="364"/>
      <c r="CK19" s="364"/>
      <c r="CL19" s="364"/>
    </row>
    <row r="20" spans="1:90" s="365" customFormat="1">
      <c r="A20" s="246"/>
      <c r="B20" s="373">
        <v>1945</v>
      </c>
      <c r="C20" s="371">
        <v>0.96644455444149124</v>
      </c>
      <c r="D20" s="371">
        <v>1.1074821139679691</v>
      </c>
      <c r="E20" s="364"/>
      <c r="F20" s="364"/>
      <c r="G20" s="374">
        <f t="shared" si="0"/>
        <v>0.1410375595264779</v>
      </c>
      <c r="H20" s="372"/>
      <c r="I20" s="364"/>
      <c r="J20" s="364"/>
      <c r="K20" s="364"/>
      <c r="L20" s="364"/>
      <c r="M20" s="364"/>
      <c r="N20" s="364"/>
      <c r="O20" s="364"/>
      <c r="P20" s="364"/>
      <c r="Q20" s="364"/>
      <c r="R20" s="364"/>
      <c r="S20" s="364"/>
      <c r="T20" s="364"/>
      <c r="U20" s="364"/>
      <c r="V20" s="364"/>
      <c r="W20" s="364"/>
      <c r="X20" s="364"/>
      <c r="Y20" s="364"/>
      <c r="Z20" s="364"/>
      <c r="AA20" s="364"/>
      <c r="AB20" s="364"/>
      <c r="AC20" s="364"/>
      <c r="AD20" s="364"/>
      <c r="AE20" s="364"/>
      <c r="AF20" s="364"/>
      <c r="AG20" s="364"/>
      <c r="AH20" s="364"/>
      <c r="AI20" s="364"/>
      <c r="AJ20" s="364"/>
      <c r="AK20" s="364"/>
      <c r="AL20" s="364"/>
      <c r="AM20" s="364"/>
      <c r="AN20" s="364"/>
      <c r="AO20" s="364"/>
      <c r="AP20" s="364"/>
      <c r="AQ20" s="364"/>
      <c r="AR20" s="364"/>
      <c r="AS20" s="364"/>
      <c r="AT20" s="364"/>
      <c r="AU20" s="364"/>
      <c r="AV20" s="364"/>
      <c r="AW20" s="364"/>
      <c r="AX20" s="364"/>
      <c r="AY20" s="364"/>
      <c r="AZ20" s="364"/>
      <c r="BA20" s="364"/>
      <c r="BB20" s="364"/>
      <c r="BC20" s="364"/>
      <c r="BD20" s="364"/>
      <c r="BE20" s="364"/>
      <c r="BF20" s="364"/>
      <c r="BG20" s="364"/>
      <c r="BH20" s="364"/>
      <c r="BI20" s="364"/>
      <c r="BJ20" s="364"/>
      <c r="BK20" s="364"/>
      <c r="BL20" s="364"/>
      <c r="BM20" s="364"/>
      <c r="BN20" s="364"/>
      <c r="BO20" s="364"/>
      <c r="BP20" s="364"/>
      <c r="BQ20" s="364"/>
      <c r="BR20" s="364"/>
      <c r="BS20" s="364"/>
      <c r="BT20" s="364"/>
      <c r="BU20" s="364"/>
      <c r="BV20" s="364"/>
      <c r="BW20" s="364"/>
      <c r="BX20" s="364"/>
      <c r="BY20" s="364"/>
      <c r="BZ20" s="364"/>
      <c r="CA20" s="364"/>
      <c r="CB20" s="364"/>
      <c r="CC20" s="364"/>
      <c r="CD20" s="364"/>
      <c r="CE20" s="364"/>
      <c r="CF20" s="364"/>
      <c r="CG20" s="364"/>
      <c r="CH20" s="364"/>
      <c r="CI20" s="364"/>
      <c r="CJ20" s="364"/>
      <c r="CK20" s="364"/>
      <c r="CL20" s="364"/>
    </row>
    <row r="21" spans="1:90" s="365" customFormat="1">
      <c r="A21" s="246"/>
      <c r="B21" s="373">
        <v>1946</v>
      </c>
      <c r="C21" s="371">
        <v>0.96632364685388517</v>
      </c>
      <c r="D21" s="371">
        <v>1.1033844208768508</v>
      </c>
      <c r="E21" s="364"/>
      <c r="F21" s="364"/>
      <c r="G21" s="374">
        <f t="shared" si="0"/>
        <v>0.13706077402296568</v>
      </c>
      <c r="H21" s="372"/>
      <c r="I21" s="364"/>
      <c r="J21" s="364"/>
      <c r="K21" s="364"/>
      <c r="L21" s="364"/>
      <c r="M21" s="364"/>
      <c r="N21" s="364"/>
      <c r="O21" s="364"/>
      <c r="P21" s="364"/>
      <c r="Q21" s="364"/>
      <c r="R21" s="364"/>
      <c r="S21" s="364"/>
      <c r="T21" s="364"/>
      <c r="U21" s="364"/>
      <c r="V21" s="364"/>
      <c r="W21" s="364"/>
      <c r="X21" s="364"/>
      <c r="Y21" s="364"/>
      <c r="Z21" s="364"/>
      <c r="AA21" s="364"/>
      <c r="AB21" s="364"/>
      <c r="AC21" s="364"/>
      <c r="AD21" s="364"/>
      <c r="AE21" s="364"/>
      <c r="AF21" s="364"/>
      <c r="AG21" s="364"/>
      <c r="AH21" s="364"/>
      <c r="AI21" s="364"/>
      <c r="AJ21" s="364"/>
      <c r="AK21" s="364"/>
      <c r="AL21" s="364"/>
      <c r="AM21" s="364"/>
      <c r="AN21" s="364"/>
      <c r="AO21" s="364"/>
      <c r="AP21" s="364"/>
      <c r="AQ21" s="364"/>
      <c r="AR21" s="364"/>
      <c r="AS21" s="364"/>
      <c r="AT21" s="364"/>
      <c r="AU21" s="364"/>
      <c r="AV21" s="364"/>
      <c r="AW21" s="364"/>
      <c r="AX21" s="364"/>
      <c r="AY21" s="364"/>
      <c r="AZ21" s="364"/>
      <c r="BA21" s="364"/>
      <c r="BB21" s="364"/>
      <c r="BC21" s="364"/>
      <c r="BD21" s="364"/>
      <c r="BE21" s="364"/>
      <c r="BF21" s="364"/>
      <c r="BG21" s="364"/>
      <c r="BH21" s="364"/>
      <c r="BI21" s="364"/>
      <c r="BJ21" s="364"/>
      <c r="BK21" s="364"/>
      <c r="BL21" s="364"/>
      <c r="BM21" s="364"/>
      <c r="BN21" s="364"/>
      <c r="BO21" s="364"/>
      <c r="BP21" s="364"/>
      <c r="BQ21" s="364"/>
      <c r="BR21" s="364"/>
      <c r="BS21" s="364"/>
      <c r="BT21" s="364"/>
      <c r="BU21" s="364"/>
      <c r="BV21" s="364"/>
      <c r="BW21" s="364"/>
      <c r="BX21" s="364"/>
      <c r="BY21" s="364"/>
      <c r="BZ21" s="364"/>
      <c r="CA21" s="364"/>
      <c r="CB21" s="364"/>
      <c r="CC21" s="364"/>
      <c r="CD21" s="364"/>
      <c r="CE21" s="364"/>
      <c r="CF21" s="364"/>
      <c r="CG21" s="364"/>
      <c r="CH21" s="364"/>
      <c r="CI21" s="364"/>
      <c r="CJ21" s="364"/>
      <c r="CK21" s="364"/>
      <c r="CL21" s="364"/>
    </row>
    <row r="22" spans="1:90" s="365" customFormat="1">
      <c r="A22" s="246"/>
      <c r="B22" s="373">
        <v>1947</v>
      </c>
      <c r="C22" s="371">
        <v>0.96565606881106036</v>
      </c>
      <c r="D22" s="371">
        <v>1.0999851196206654</v>
      </c>
      <c r="E22" s="364"/>
      <c r="F22" s="364"/>
      <c r="G22" s="374">
        <f t="shared" si="0"/>
        <v>0.134329050809605</v>
      </c>
      <c r="H22" s="372"/>
      <c r="I22" s="364"/>
      <c r="J22" s="364"/>
      <c r="K22" s="364"/>
      <c r="L22" s="364"/>
      <c r="M22" s="364"/>
      <c r="N22" s="364"/>
      <c r="O22" s="364"/>
      <c r="P22" s="364"/>
      <c r="Q22" s="364"/>
      <c r="R22" s="364"/>
      <c r="S22" s="364"/>
      <c r="T22" s="364"/>
      <c r="U22" s="364"/>
      <c r="V22" s="364"/>
      <c r="W22" s="364"/>
      <c r="X22" s="364"/>
      <c r="Y22" s="364"/>
      <c r="Z22" s="364"/>
      <c r="AA22" s="364"/>
      <c r="AB22" s="364"/>
      <c r="AC22" s="364"/>
      <c r="AD22" s="364"/>
      <c r="AE22" s="364"/>
      <c r="AF22" s="364"/>
      <c r="AG22" s="364"/>
      <c r="AH22" s="364"/>
      <c r="AI22" s="364"/>
      <c r="AJ22" s="364"/>
      <c r="AK22" s="364"/>
      <c r="AL22" s="364"/>
      <c r="AM22" s="364"/>
      <c r="AN22" s="364"/>
      <c r="AO22" s="364"/>
      <c r="AP22" s="364"/>
      <c r="AQ22" s="364"/>
      <c r="AR22" s="364"/>
      <c r="AS22" s="364"/>
      <c r="AT22" s="364"/>
      <c r="AU22" s="364"/>
      <c r="AV22" s="364"/>
      <c r="AW22" s="364"/>
      <c r="AX22" s="364"/>
      <c r="AY22" s="364"/>
      <c r="AZ22" s="364"/>
      <c r="BA22" s="364"/>
      <c r="BB22" s="364"/>
      <c r="BC22" s="364"/>
      <c r="BD22" s="364"/>
      <c r="BE22" s="364"/>
      <c r="BF22" s="364"/>
      <c r="BG22" s="364"/>
      <c r="BH22" s="364"/>
      <c r="BI22" s="364"/>
      <c r="BJ22" s="364"/>
      <c r="BK22" s="364"/>
      <c r="BL22" s="364"/>
      <c r="BM22" s="364"/>
      <c r="BN22" s="364"/>
      <c r="BO22" s="364"/>
      <c r="BP22" s="364"/>
      <c r="BQ22" s="364"/>
      <c r="BR22" s="364"/>
      <c r="BS22" s="364"/>
      <c r="BT22" s="364"/>
      <c r="BU22" s="364"/>
      <c r="BV22" s="364"/>
      <c r="BW22" s="364"/>
      <c r="BX22" s="364"/>
      <c r="BY22" s="364"/>
      <c r="BZ22" s="364"/>
      <c r="CA22" s="364"/>
      <c r="CB22" s="364"/>
      <c r="CC22" s="364"/>
      <c r="CD22" s="364"/>
      <c r="CE22" s="364"/>
      <c r="CF22" s="364"/>
      <c r="CG22" s="364"/>
      <c r="CH22" s="364"/>
      <c r="CI22" s="364"/>
      <c r="CJ22" s="364"/>
      <c r="CK22" s="364"/>
      <c r="CL22" s="364"/>
    </row>
    <row r="23" spans="1:90" s="365" customFormat="1">
      <c r="A23" s="246"/>
      <c r="B23" s="373">
        <v>1948</v>
      </c>
      <c r="C23" s="371">
        <v>0.96502554650213512</v>
      </c>
      <c r="D23" s="371">
        <v>1.097751568834173</v>
      </c>
      <c r="E23" s="364"/>
      <c r="F23" s="364"/>
      <c r="G23" s="374">
        <f t="shared" si="0"/>
        <v>0.1327260223320379</v>
      </c>
      <c r="H23" s="372"/>
      <c r="I23" s="364"/>
      <c r="J23" s="364"/>
      <c r="K23" s="364"/>
      <c r="L23" s="364"/>
      <c r="M23" s="364"/>
      <c r="N23" s="364"/>
      <c r="O23" s="364"/>
      <c r="P23" s="364"/>
      <c r="Q23" s="364"/>
      <c r="R23" s="364"/>
      <c r="S23" s="364"/>
      <c r="T23" s="364"/>
      <c r="U23" s="364"/>
      <c r="V23" s="364"/>
      <c r="W23" s="364"/>
      <c r="X23" s="364"/>
      <c r="Y23" s="364"/>
      <c r="Z23" s="364"/>
      <c r="AA23" s="364"/>
      <c r="AB23" s="364"/>
      <c r="AC23" s="364"/>
      <c r="AD23" s="364"/>
      <c r="AE23" s="364"/>
      <c r="AF23" s="364"/>
      <c r="AG23" s="364"/>
      <c r="AH23" s="364"/>
      <c r="AI23" s="364"/>
      <c r="AJ23" s="364"/>
      <c r="AK23" s="364"/>
      <c r="AL23" s="364"/>
      <c r="AM23" s="364"/>
      <c r="AN23" s="364"/>
      <c r="AO23" s="364"/>
      <c r="AP23" s="364"/>
      <c r="AQ23" s="364"/>
      <c r="AR23" s="364"/>
      <c r="AS23" s="364"/>
      <c r="AT23" s="364"/>
      <c r="AU23" s="364"/>
      <c r="AV23" s="364"/>
      <c r="AW23" s="364"/>
      <c r="AX23" s="364"/>
      <c r="AY23" s="364"/>
      <c r="AZ23" s="364"/>
      <c r="BA23" s="364"/>
      <c r="BB23" s="364"/>
      <c r="BC23" s="364"/>
      <c r="BD23" s="364"/>
      <c r="BE23" s="364"/>
      <c r="BF23" s="364"/>
      <c r="BG23" s="364"/>
      <c r="BH23" s="364"/>
      <c r="BI23" s="364"/>
      <c r="BJ23" s="364"/>
      <c r="BK23" s="364"/>
      <c r="BL23" s="364"/>
      <c r="BM23" s="364"/>
      <c r="BN23" s="364"/>
      <c r="BO23" s="364"/>
      <c r="BP23" s="364"/>
      <c r="BQ23" s="364"/>
      <c r="BR23" s="364"/>
      <c r="BS23" s="364"/>
      <c r="BT23" s="364"/>
      <c r="BU23" s="364"/>
      <c r="BV23" s="364"/>
      <c r="BW23" s="364"/>
      <c r="BX23" s="364"/>
      <c r="BY23" s="364"/>
      <c r="BZ23" s="364"/>
      <c r="CA23" s="364"/>
      <c r="CB23" s="364"/>
      <c r="CC23" s="364"/>
      <c r="CD23" s="364"/>
      <c r="CE23" s="364"/>
      <c r="CF23" s="364"/>
      <c r="CG23" s="364"/>
      <c r="CH23" s="364"/>
      <c r="CI23" s="364"/>
      <c r="CJ23" s="364"/>
      <c r="CK23" s="364"/>
      <c r="CL23" s="364"/>
    </row>
    <row r="24" spans="1:90" s="365" customFormat="1">
      <c r="A24" s="246"/>
      <c r="B24" s="373">
        <v>1949</v>
      </c>
      <c r="C24" s="371">
        <v>0.96559007862657931</v>
      </c>
      <c r="D24" s="371">
        <v>1.0971340396694762</v>
      </c>
      <c r="E24" s="364"/>
      <c r="F24" s="364"/>
      <c r="G24" s="374">
        <f t="shared" si="0"/>
        <v>0.1315439610428969</v>
      </c>
      <c r="H24" s="372"/>
      <c r="I24" s="364"/>
      <c r="J24" s="364"/>
      <c r="K24" s="364"/>
      <c r="L24" s="364"/>
      <c r="M24" s="364"/>
      <c r="N24" s="364"/>
      <c r="O24" s="364"/>
      <c r="P24" s="364"/>
      <c r="Q24" s="364"/>
      <c r="R24" s="364"/>
      <c r="S24" s="364"/>
      <c r="T24" s="364"/>
      <c r="U24" s="364"/>
      <c r="V24" s="364"/>
      <c r="W24" s="364"/>
      <c r="X24" s="364"/>
      <c r="Y24" s="364"/>
      <c r="Z24" s="364"/>
      <c r="AA24" s="364"/>
      <c r="AB24" s="364"/>
      <c r="AC24" s="364"/>
      <c r="AD24" s="364"/>
      <c r="AE24" s="364"/>
      <c r="AF24" s="364"/>
      <c r="AG24" s="364"/>
      <c r="AH24" s="364"/>
      <c r="AI24" s="364"/>
      <c r="AJ24" s="364"/>
      <c r="AK24" s="364"/>
      <c r="AL24" s="364"/>
      <c r="AM24" s="364"/>
      <c r="AN24" s="364"/>
      <c r="AO24" s="364"/>
      <c r="AP24" s="364"/>
      <c r="AQ24" s="364"/>
      <c r="AR24" s="364"/>
      <c r="AS24" s="364"/>
      <c r="AT24" s="364"/>
      <c r="AU24" s="364"/>
      <c r="AV24" s="364"/>
      <c r="AW24" s="364"/>
      <c r="AX24" s="364"/>
      <c r="AY24" s="364"/>
      <c r="AZ24" s="364"/>
      <c r="BA24" s="364"/>
      <c r="BB24" s="364"/>
      <c r="BC24" s="364"/>
      <c r="BD24" s="364"/>
      <c r="BE24" s="364"/>
      <c r="BF24" s="364"/>
      <c r="BG24" s="364"/>
      <c r="BH24" s="364"/>
      <c r="BI24" s="364"/>
      <c r="BJ24" s="364"/>
      <c r="BK24" s="364"/>
      <c r="BL24" s="364"/>
      <c r="BM24" s="364"/>
      <c r="BN24" s="364"/>
      <c r="BO24" s="364"/>
      <c r="BP24" s="364"/>
      <c r="BQ24" s="364"/>
      <c r="BR24" s="364"/>
      <c r="BS24" s="364"/>
      <c r="BT24" s="364"/>
      <c r="BU24" s="364"/>
      <c r="BV24" s="364"/>
      <c r="BW24" s="364"/>
      <c r="BX24" s="364"/>
      <c r="BY24" s="364"/>
      <c r="BZ24" s="364"/>
      <c r="CA24" s="364"/>
      <c r="CB24" s="364"/>
      <c r="CC24" s="364"/>
      <c r="CD24" s="364"/>
      <c r="CE24" s="364"/>
      <c r="CF24" s="364"/>
      <c r="CG24" s="364"/>
      <c r="CH24" s="364"/>
      <c r="CI24" s="364"/>
      <c r="CJ24" s="364"/>
      <c r="CK24" s="364"/>
      <c r="CL24" s="364"/>
    </row>
    <row r="25" spans="1:90" s="365" customFormat="1">
      <c r="A25" s="246"/>
      <c r="B25" s="375">
        <v>1950</v>
      </c>
      <c r="C25" s="371">
        <v>0.97204279842737606</v>
      </c>
      <c r="D25" s="371">
        <v>1.1025762988496159</v>
      </c>
      <c r="E25" s="364"/>
      <c r="F25" s="364"/>
      <c r="G25" s="376">
        <f t="shared" si="0"/>
        <v>0.13053350042223988</v>
      </c>
      <c r="H25" s="372"/>
      <c r="I25" s="364"/>
      <c r="J25" s="364"/>
      <c r="K25" s="364"/>
      <c r="L25" s="364"/>
      <c r="M25" s="364"/>
      <c r="N25" s="364"/>
      <c r="O25" s="364"/>
      <c r="P25" s="364"/>
      <c r="Q25" s="364"/>
      <c r="R25" s="364"/>
      <c r="S25" s="364"/>
      <c r="T25" s="364"/>
      <c r="U25" s="364"/>
      <c r="V25" s="364"/>
      <c r="W25" s="364"/>
      <c r="X25" s="364"/>
      <c r="Y25" s="364"/>
      <c r="Z25" s="364"/>
      <c r="AA25" s="364"/>
      <c r="AB25" s="364"/>
      <c r="AC25" s="364"/>
      <c r="AD25" s="364"/>
      <c r="AE25" s="364"/>
      <c r="AF25" s="364"/>
      <c r="AG25" s="364"/>
      <c r="AH25" s="364"/>
      <c r="AI25" s="364"/>
      <c r="AJ25" s="364"/>
      <c r="AK25" s="364"/>
      <c r="AL25" s="364"/>
      <c r="AM25" s="364"/>
      <c r="AN25" s="364"/>
      <c r="AO25" s="364"/>
      <c r="AP25" s="364"/>
      <c r="AQ25" s="364"/>
      <c r="AR25" s="364"/>
      <c r="AS25" s="364"/>
      <c r="AT25" s="364"/>
      <c r="AU25" s="364"/>
      <c r="AV25" s="364"/>
      <c r="AW25" s="364"/>
      <c r="AX25" s="364"/>
      <c r="AY25" s="364"/>
      <c r="AZ25" s="364"/>
      <c r="BA25" s="364"/>
      <c r="BB25" s="364"/>
      <c r="BC25" s="364"/>
      <c r="BD25" s="364"/>
      <c r="BE25" s="364"/>
      <c r="BF25" s="364"/>
      <c r="BG25" s="364"/>
      <c r="BH25" s="364"/>
      <c r="BI25" s="364"/>
      <c r="BJ25" s="364"/>
      <c r="BK25" s="364"/>
      <c r="BL25" s="364"/>
      <c r="BM25" s="364"/>
      <c r="BN25" s="364"/>
      <c r="BO25" s="364"/>
      <c r="BP25" s="364"/>
      <c r="BQ25" s="364"/>
      <c r="BR25" s="364"/>
      <c r="BS25" s="364"/>
      <c r="BT25" s="364"/>
      <c r="BU25" s="364"/>
      <c r="BV25" s="364"/>
      <c r="BW25" s="364"/>
      <c r="BX25" s="364"/>
      <c r="BY25" s="364"/>
      <c r="BZ25" s="364"/>
      <c r="CA25" s="364"/>
      <c r="CB25" s="364"/>
      <c r="CC25" s="364"/>
      <c r="CD25" s="364"/>
      <c r="CE25" s="364"/>
      <c r="CF25" s="364"/>
      <c r="CG25" s="364"/>
      <c r="CH25" s="364"/>
      <c r="CI25" s="364"/>
      <c r="CJ25" s="364"/>
      <c r="CK25" s="364"/>
      <c r="CL25" s="364"/>
    </row>
    <row r="26" spans="1:90" s="365" customFormat="1">
      <c r="A26" s="246"/>
      <c r="B26" s="373">
        <v>1951</v>
      </c>
      <c r="C26" s="371">
        <v>0.96826308230499913</v>
      </c>
      <c r="D26" s="371">
        <v>1.0987484453727656</v>
      </c>
      <c r="E26" s="364"/>
      <c r="F26" s="364"/>
      <c r="G26" s="374">
        <f t="shared" si="0"/>
        <v>0.13048536306776648</v>
      </c>
      <c r="H26" s="372"/>
      <c r="I26" s="364"/>
      <c r="J26" s="364"/>
      <c r="K26" s="364"/>
      <c r="L26" s="364"/>
      <c r="M26" s="364"/>
      <c r="N26" s="364"/>
      <c r="O26" s="364"/>
      <c r="P26" s="364"/>
      <c r="Q26" s="364"/>
      <c r="R26" s="364"/>
      <c r="S26" s="364"/>
      <c r="T26" s="364"/>
      <c r="U26" s="364"/>
      <c r="V26" s="364"/>
      <c r="W26" s="364"/>
      <c r="X26" s="364"/>
      <c r="Y26" s="364"/>
      <c r="Z26" s="364"/>
      <c r="AA26" s="364"/>
      <c r="AB26" s="364"/>
      <c r="AC26" s="364"/>
      <c r="AD26" s="364"/>
      <c r="AE26" s="364"/>
      <c r="AF26" s="364"/>
      <c r="AG26" s="364"/>
      <c r="AH26" s="364"/>
      <c r="AI26" s="364"/>
      <c r="AJ26" s="364"/>
      <c r="AK26" s="364"/>
      <c r="AL26" s="364"/>
      <c r="AM26" s="364"/>
      <c r="AN26" s="364"/>
      <c r="AO26" s="364"/>
      <c r="AP26" s="364"/>
      <c r="AQ26" s="364"/>
      <c r="AR26" s="364"/>
      <c r="AS26" s="364"/>
      <c r="AT26" s="364"/>
      <c r="AU26" s="364"/>
      <c r="AV26" s="364"/>
      <c r="AW26" s="364"/>
      <c r="AX26" s="364"/>
      <c r="AY26" s="364"/>
      <c r="AZ26" s="364"/>
      <c r="BA26" s="364"/>
      <c r="BB26" s="364"/>
      <c r="BC26" s="364"/>
      <c r="BD26" s="364"/>
      <c r="BE26" s="364"/>
      <c r="BF26" s="364"/>
      <c r="BG26" s="364"/>
      <c r="BH26" s="364"/>
      <c r="BI26" s="364"/>
      <c r="BJ26" s="364"/>
      <c r="BK26" s="364"/>
      <c r="BL26" s="364"/>
      <c r="BM26" s="364"/>
      <c r="BN26" s="364"/>
      <c r="BO26" s="364"/>
      <c r="BP26" s="364"/>
      <c r="BQ26" s="364"/>
      <c r="BR26" s="364"/>
      <c r="BS26" s="364"/>
      <c r="BT26" s="364"/>
      <c r="BU26" s="364"/>
      <c r="BV26" s="364"/>
      <c r="BW26" s="364"/>
      <c r="BX26" s="364"/>
      <c r="BY26" s="364"/>
      <c r="BZ26" s="364"/>
      <c r="CA26" s="364"/>
      <c r="CB26" s="364"/>
      <c r="CC26" s="364"/>
      <c r="CD26" s="364"/>
      <c r="CE26" s="364"/>
      <c r="CF26" s="364"/>
      <c r="CG26" s="364"/>
      <c r="CH26" s="364"/>
      <c r="CI26" s="364"/>
      <c r="CJ26" s="364"/>
      <c r="CK26" s="364"/>
      <c r="CL26" s="364"/>
    </row>
    <row r="27" spans="1:90" s="365" customFormat="1">
      <c r="A27" s="246"/>
      <c r="B27" s="375">
        <v>1952</v>
      </c>
      <c r="C27" s="371">
        <v>0.96579975535120743</v>
      </c>
      <c r="D27" s="371">
        <v>1.0973318111362333</v>
      </c>
      <c r="E27" s="364"/>
      <c r="F27" s="364"/>
      <c r="G27" s="374">
        <f t="shared" si="0"/>
        <v>0.13153205578502591</v>
      </c>
      <c r="H27" s="372"/>
      <c r="I27" s="364"/>
      <c r="J27" s="364"/>
      <c r="K27" s="364"/>
      <c r="L27" s="364"/>
      <c r="M27" s="364"/>
      <c r="N27" s="364"/>
      <c r="O27" s="364"/>
      <c r="P27" s="364"/>
      <c r="Q27" s="364"/>
      <c r="R27" s="364"/>
      <c r="S27" s="364"/>
      <c r="T27" s="364"/>
      <c r="U27" s="364"/>
      <c r="V27" s="364"/>
      <c r="W27" s="364"/>
      <c r="X27" s="364"/>
      <c r="Y27" s="364"/>
      <c r="Z27" s="364"/>
      <c r="AA27" s="364"/>
      <c r="AB27" s="364"/>
      <c r="AC27" s="364"/>
      <c r="AD27" s="364"/>
      <c r="AE27" s="364"/>
      <c r="AF27" s="364"/>
      <c r="AG27" s="364"/>
      <c r="AH27" s="364"/>
      <c r="AI27" s="364"/>
      <c r="AJ27" s="364"/>
      <c r="AK27" s="364"/>
      <c r="AL27" s="364"/>
      <c r="AM27" s="364"/>
      <c r="AN27" s="364"/>
      <c r="AO27" s="364"/>
      <c r="AP27" s="364"/>
      <c r="AQ27" s="364"/>
      <c r="AR27" s="364"/>
      <c r="AS27" s="364"/>
      <c r="AT27" s="364"/>
      <c r="AU27" s="364"/>
      <c r="AV27" s="364"/>
      <c r="AW27" s="364"/>
      <c r="AX27" s="364"/>
      <c r="AY27" s="364"/>
      <c r="AZ27" s="364"/>
      <c r="BA27" s="364"/>
      <c r="BB27" s="364"/>
      <c r="BC27" s="364"/>
      <c r="BD27" s="364"/>
      <c r="BE27" s="364"/>
      <c r="BF27" s="364"/>
      <c r="BG27" s="364"/>
      <c r="BH27" s="364"/>
      <c r="BI27" s="364"/>
      <c r="BJ27" s="364"/>
      <c r="BK27" s="364"/>
      <c r="BL27" s="364"/>
      <c r="BM27" s="364"/>
      <c r="BN27" s="364"/>
      <c r="BO27" s="364"/>
      <c r="BP27" s="364"/>
      <c r="BQ27" s="364"/>
      <c r="BR27" s="364"/>
      <c r="BS27" s="364"/>
      <c r="BT27" s="364"/>
      <c r="BU27" s="364"/>
      <c r="BV27" s="364"/>
      <c r="BW27" s="364"/>
      <c r="BX27" s="364"/>
      <c r="BY27" s="364"/>
      <c r="BZ27" s="364"/>
      <c r="CA27" s="364"/>
      <c r="CB27" s="364"/>
      <c r="CC27" s="364"/>
      <c r="CD27" s="364"/>
      <c r="CE27" s="364"/>
      <c r="CF27" s="364"/>
      <c r="CG27" s="364"/>
      <c r="CH27" s="364"/>
      <c r="CI27" s="364"/>
      <c r="CJ27" s="364"/>
      <c r="CK27" s="364"/>
      <c r="CL27" s="364"/>
    </row>
    <row r="28" spans="1:90" s="365" customFormat="1">
      <c r="A28" s="246"/>
      <c r="B28" s="373">
        <v>1953</v>
      </c>
      <c r="C28" s="371">
        <v>0.97082470431595003</v>
      </c>
      <c r="D28" s="371">
        <v>1.1039214681258585</v>
      </c>
      <c r="E28" s="364"/>
      <c r="F28" s="364"/>
      <c r="G28" s="374">
        <f t="shared" si="0"/>
        <v>0.13309676380990842</v>
      </c>
      <c r="H28" s="372"/>
      <c r="I28" s="364"/>
      <c r="J28" s="364"/>
      <c r="K28" s="364"/>
      <c r="L28" s="364"/>
      <c r="M28" s="364"/>
      <c r="N28" s="364"/>
      <c r="O28" s="364"/>
      <c r="P28" s="364"/>
      <c r="Q28" s="364"/>
      <c r="R28" s="364"/>
      <c r="S28" s="364"/>
      <c r="T28" s="364"/>
      <c r="U28" s="364"/>
      <c r="V28" s="364"/>
      <c r="W28" s="364"/>
      <c r="X28" s="364"/>
      <c r="Y28" s="364"/>
      <c r="Z28" s="364"/>
      <c r="AA28" s="364"/>
      <c r="AB28" s="364"/>
      <c r="AC28" s="364"/>
      <c r="AD28" s="364"/>
      <c r="AE28" s="364"/>
      <c r="AF28" s="364"/>
      <c r="AG28" s="364"/>
      <c r="AH28" s="364"/>
      <c r="AI28" s="364"/>
      <c r="AJ28" s="364"/>
      <c r="AK28" s="364"/>
      <c r="AL28" s="364"/>
      <c r="AM28" s="364"/>
      <c r="AN28" s="364"/>
      <c r="AO28" s="364"/>
      <c r="AP28" s="364"/>
      <c r="AQ28" s="364"/>
      <c r="AR28" s="364"/>
      <c r="AS28" s="364"/>
      <c r="AT28" s="364"/>
      <c r="AU28" s="364"/>
      <c r="AV28" s="364"/>
      <c r="AW28" s="364"/>
      <c r="AX28" s="364"/>
      <c r="AY28" s="364"/>
      <c r="AZ28" s="364"/>
      <c r="BA28" s="364"/>
      <c r="BB28" s="364"/>
      <c r="BC28" s="364"/>
      <c r="BD28" s="364"/>
      <c r="BE28" s="364"/>
      <c r="BF28" s="364"/>
      <c r="BG28" s="364"/>
      <c r="BH28" s="364"/>
      <c r="BI28" s="364"/>
      <c r="BJ28" s="364"/>
      <c r="BK28" s="364"/>
      <c r="BL28" s="364"/>
      <c r="BM28" s="364"/>
      <c r="BN28" s="364"/>
      <c r="BO28" s="364"/>
      <c r="BP28" s="364"/>
      <c r="BQ28" s="364"/>
      <c r="BR28" s="364"/>
      <c r="BS28" s="364"/>
      <c r="BT28" s="364"/>
      <c r="BU28" s="364"/>
      <c r="BV28" s="364"/>
      <c r="BW28" s="364"/>
      <c r="BX28" s="364"/>
      <c r="BY28" s="364"/>
      <c r="BZ28" s="364"/>
      <c r="CA28" s="364"/>
      <c r="CB28" s="364"/>
      <c r="CC28" s="364"/>
      <c r="CD28" s="364"/>
      <c r="CE28" s="364"/>
      <c r="CF28" s="364"/>
      <c r="CG28" s="364"/>
      <c r="CH28" s="364"/>
      <c r="CI28" s="364"/>
      <c r="CJ28" s="364"/>
      <c r="CK28" s="364"/>
      <c r="CL28" s="364"/>
    </row>
    <row r="29" spans="1:90" s="365" customFormat="1">
      <c r="A29" s="246"/>
      <c r="B29" s="375">
        <v>1954</v>
      </c>
      <c r="C29" s="371">
        <v>0.97172500504355552</v>
      </c>
      <c r="D29" s="371">
        <v>1.1006614634713558</v>
      </c>
      <c r="E29" s="364"/>
      <c r="F29" s="364"/>
      <c r="G29" s="374">
        <f t="shared" si="0"/>
        <v>0.12893645842780033</v>
      </c>
      <c r="H29" s="372"/>
      <c r="I29" s="364"/>
      <c r="J29" s="364"/>
      <c r="K29" s="364"/>
      <c r="L29" s="364"/>
      <c r="M29" s="364"/>
      <c r="N29" s="364"/>
      <c r="O29" s="364"/>
      <c r="P29" s="364"/>
      <c r="Q29" s="364"/>
      <c r="R29" s="364"/>
      <c r="S29" s="364"/>
      <c r="T29" s="364"/>
      <c r="U29" s="364"/>
      <c r="V29" s="364"/>
      <c r="W29" s="364"/>
      <c r="X29" s="364"/>
      <c r="Y29" s="364"/>
      <c r="Z29" s="364"/>
      <c r="AA29" s="364"/>
      <c r="AB29" s="364"/>
      <c r="AC29" s="364"/>
      <c r="AD29" s="364"/>
      <c r="AE29" s="364"/>
      <c r="AF29" s="364"/>
      <c r="AG29" s="364"/>
      <c r="AH29" s="364"/>
      <c r="AI29" s="364"/>
      <c r="AJ29" s="364"/>
      <c r="AK29" s="364"/>
      <c r="AL29" s="364"/>
      <c r="AM29" s="364"/>
      <c r="AN29" s="364"/>
      <c r="AO29" s="364"/>
      <c r="AP29" s="364"/>
      <c r="AQ29" s="364"/>
      <c r="AR29" s="364"/>
      <c r="AS29" s="364"/>
      <c r="AT29" s="364"/>
      <c r="AU29" s="364"/>
      <c r="AV29" s="364"/>
      <c r="AW29" s="364"/>
      <c r="AX29" s="364"/>
      <c r="AY29" s="364"/>
      <c r="AZ29" s="364"/>
      <c r="BA29" s="364"/>
      <c r="BB29" s="364"/>
      <c r="BC29" s="364"/>
      <c r="BD29" s="364"/>
      <c r="BE29" s="364"/>
      <c r="BF29" s="364"/>
      <c r="BG29" s="364"/>
      <c r="BH29" s="364"/>
      <c r="BI29" s="364"/>
      <c r="BJ29" s="364"/>
      <c r="BK29" s="364"/>
      <c r="BL29" s="364"/>
      <c r="BM29" s="364"/>
      <c r="BN29" s="364"/>
      <c r="BO29" s="364"/>
      <c r="BP29" s="364"/>
      <c r="BQ29" s="364"/>
      <c r="BR29" s="364"/>
      <c r="BS29" s="364"/>
      <c r="BT29" s="364"/>
      <c r="BU29" s="364"/>
      <c r="BV29" s="364"/>
      <c r="BW29" s="364"/>
      <c r="BX29" s="364"/>
      <c r="BY29" s="364"/>
      <c r="BZ29" s="364"/>
      <c r="CA29" s="364"/>
      <c r="CB29" s="364"/>
      <c r="CC29" s="364"/>
      <c r="CD29" s="364"/>
      <c r="CE29" s="364"/>
      <c r="CF29" s="364"/>
      <c r="CG29" s="364"/>
      <c r="CH29" s="364"/>
      <c r="CI29" s="364"/>
      <c r="CJ29" s="364"/>
      <c r="CK29" s="364"/>
      <c r="CL29" s="364"/>
    </row>
    <row r="30" spans="1:90" s="365" customFormat="1">
      <c r="A30" s="246"/>
      <c r="B30" s="373">
        <v>1955</v>
      </c>
      <c r="C30" s="371">
        <v>0.97128967038776692</v>
      </c>
      <c r="D30" s="371">
        <v>1.0966775168713034</v>
      </c>
      <c r="E30" s="364"/>
      <c r="F30" s="364"/>
      <c r="G30" s="374">
        <f t="shared" si="0"/>
        <v>0.12538784648353651</v>
      </c>
      <c r="H30" s="372"/>
      <c r="I30" s="364"/>
      <c r="J30" s="364"/>
      <c r="K30" s="364"/>
      <c r="L30" s="364"/>
      <c r="M30" s="364"/>
      <c r="N30" s="364"/>
      <c r="O30" s="364"/>
      <c r="P30" s="364"/>
      <c r="Q30" s="364"/>
      <c r="R30" s="364"/>
      <c r="S30" s="364"/>
      <c r="T30" s="364"/>
      <c r="U30" s="364"/>
      <c r="V30" s="364"/>
      <c r="W30" s="364"/>
      <c r="X30" s="364"/>
      <c r="Y30" s="364"/>
      <c r="Z30" s="364"/>
      <c r="AA30" s="364"/>
      <c r="AB30" s="364"/>
      <c r="AC30" s="364"/>
      <c r="AD30" s="364"/>
      <c r="AE30" s="364"/>
      <c r="AF30" s="364"/>
      <c r="AG30" s="364"/>
      <c r="AH30" s="364"/>
      <c r="AI30" s="364"/>
      <c r="AJ30" s="364"/>
      <c r="AK30" s="364"/>
      <c r="AL30" s="364"/>
      <c r="AM30" s="364"/>
      <c r="AN30" s="364"/>
      <c r="AO30" s="364"/>
      <c r="AP30" s="364"/>
      <c r="AQ30" s="364"/>
      <c r="AR30" s="364"/>
      <c r="AS30" s="364"/>
      <c r="AT30" s="364"/>
      <c r="AU30" s="364"/>
      <c r="AV30" s="364"/>
      <c r="AW30" s="364"/>
      <c r="AX30" s="364"/>
      <c r="AY30" s="364"/>
      <c r="AZ30" s="364"/>
      <c r="BA30" s="364"/>
      <c r="BB30" s="364"/>
      <c r="BC30" s="364"/>
      <c r="BD30" s="364"/>
      <c r="BE30" s="364"/>
      <c r="BF30" s="364"/>
      <c r="BG30" s="364"/>
      <c r="BH30" s="364"/>
      <c r="BI30" s="364"/>
      <c r="BJ30" s="364"/>
      <c r="BK30" s="364"/>
      <c r="BL30" s="364"/>
      <c r="BM30" s="364"/>
      <c r="BN30" s="364"/>
      <c r="BO30" s="364"/>
      <c r="BP30" s="364"/>
      <c r="BQ30" s="364"/>
      <c r="BR30" s="364"/>
      <c r="BS30" s="364"/>
      <c r="BT30" s="364"/>
      <c r="BU30" s="364"/>
      <c r="BV30" s="364"/>
      <c r="BW30" s="364"/>
      <c r="BX30" s="364"/>
      <c r="BY30" s="364"/>
      <c r="BZ30" s="364"/>
      <c r="CA30" s="364"/>
      <c r="CB30" s="364"/>
      <c r="CC30" s="364"/>
      <c r="CD30" s="364"/>
      <c r="CE30" s="364"/>
      <c r="CF30" s="364"/>
      <c r="CG30" s="364"/>
      <c r="CH30" s="364"/>
      <c r="CI30" s="364"/>
      <c r="CJ30" s="364"/>
      <c r="CK30" s="364"/>
      <c r="CL30" s="364"/>
    </row>
    <row r="31" spans="1:90" s="365" customFormat="1">
      <c r="A31" s="246"/>
      <c r="B31" s="375">
        <v>1956</v>
      </c>
      <c r="C31" s="371">
        <v>0.96783823417744064</v>
      </c>
      <c r="D31" s="371">
        <v>1.0877612351453736</v>
      </c>
      <c r="E31" s="364"/>
      <c r="F31" s="364"/>
      <c r="G31" s="374">
        <f t="shared" si="0"/>
        <v>0.11992300096793296</v>
      </c>
      <c r="H31" s="372"/>
      <c r="I31" s="364"/>
      <c r="J31" s="364"/>
      <c r="K31" s="364"/>
      <c r="L31" s="364"/>
      <c r="M31" s="364"/>
      <c r="N31" s="364"/>
      <c r="O31" s="364"/>
      <c r="P31" s="364"/>
      <c r="Q31" s="364"/>
      <c r="R31" s="364"/>
      <c r="S31" s="364"/>
      <c r="T31" s="364"/>
      <c r="U31" s="364"/>
      <c r="V31" s="364"/>
      <c r="W31" s="364"/>
      <c r="X31" s="364"/>
      <c r="Y31" s="364"/>
      <c r="Z31" s="364"/>
      <c r="AA31" s="364"/>
      <c r="AB31" s="364"/>
      <c r="AC31" s="364"/>
      <c r="AD31" s="364"/>
      <c r="AE31" s="364"/>
      <c r="AF31" s="364"/>
      <c r="AG31" s="364"/>
      <c r="AH31" s="364"/>
      <c r="AI31" s="364"/>
      <c r="AJ31" s="364"/>
      <c r="AK31" s="364"/>
      <c r="AL31" s="364"/>
      <c r="AM31" s="364"/>
      <c r="AN31" s="364"/>
      <c r="AO31" s="364"/>
      <c r="AP31" s="364"/>
      <c r="AQ31" s="364"/>
      <c r="AR31" s="364"/>
      <c r="AS31" s="364"/>
      <c r="AT31" s="364"/>
      <c r="AU31" s="364"/>
      <c r="AV31" s="364"/>
      <c r="AW31" s="364"/>
      <c r="AX31" s="364"/>
      <c r="AY31" s="364"/>
      <c r="AZ31" s="364"/>
      <c r="BA31" s="364"/>
      <c r="BB31" s="364"/>
      <c r="BC31" s="364"/>
      <c r="BD31" s="364"/>
      <c r="BE31" s="364"/>
      <c r="BF31" s="364"/>
      <c r="BG31" s="364"/>
      <c r="BH31" s="364"/>
      <c r="BI31" s="364"/>
      <c r="BJ31" s="364"/>
      <c r="BK31" s="364"/>
      <c r="BL31" s="364"/>
      <c r="BM31" s="364"/>
      <c r="BN31" s="364"/>
      <c r="BO31" s="364"/>
      <c r="BP31" s="364"/>
      <c r="BQ31" s="364"/>
      <c r="BR31" s="364"/>
      <c r="BS31" s="364"/>
      <c r="BT31" s="364"/>
      <c r="BU31" s="364"/>
      <c r="BV31" s="364"/>
      <c r="BW31" s="364"/>
      <c r="BX31" s="364"/>
      <c r="BY31" s="364"/>
      <c r="BZ31" s="364"/>
      <c r="CA31" s="364"/>
      <c r="CB31" s="364"/>
      <c r="CC31" s="364"/>
      <c r="CD31" s="364"/>
      <c r="CE31" s="364"/>
      <c r="CF31" s="364"/>
      <c r="CG31" s="364"/>
      <c r="CH31" s="364"/>
      <c r="CI31" s="364"/>
      <c r="CJ31" s="364"/>
      <c r="CK31" s="364"/>
      <c r="CL31" s="364"/>
    </row>
    <row r="32" spans="1:90" s="365" customFormat="1">
      <c r="A32" s="246"/>
      <c r="B32" s="373">
        <v>1957</v>
      </c>
      <c r="C32" s="371">
        <v>0.97373049550988611</v>
      </c>
      <c r="D32" s="371">
        <v>1.0930758366048736</v>
      </c>
      <c r="E32" s="364"/>
      <c r="F32" s="364"/>
      <c r="G32" s="374">
        <f t="shared" si="0"/>
        <v>0.11934534109498751</v>
      </c>
      <c r="H32" s="372"/>
      <c r="I32" s="364"/>
      <c r="J32" s="364"/>
      <c r="K32" s="364"/>
      <c r="L32" s="364"/>
      <c r="M32" s="364"/>
      <c r="N32" s="364"/>
      <c r="O32" s="364"/>
      <c r="P32" s="364"/>
      <c r="Q32" s="364"/>
      <c r="R32" s="364"/>
      <c r="S32" s="364"/>
      <c r="T32" s="364"/>
      <c r="U32" s="364"/>
      <c r="V32" s="364"/>
      <c r="W32" s="364"/>
      <c r="X32" s="364"/>
      <c r="Y32" s="364"/>
      <c r="Z32" s="364"/>
      <c r="AA32" s="364"/>
      <c r="AB32" s="364"/>
      <c r="AC32" s="364"/>
      <c r="AD32" s="364"/>
      <c r="AE32" s="364"/>
      <c r="AF32" s="364"/>
      <c r="AG32" s="364"/>
      <c r="AH32" s="364"/>
      <c r="AI32" s="364"/>
      <c r="AJ32" s="364"/>
      <c r="AK32" s="364"/>
      <c r="AL32" s="364"/>
      <c r="AM32" s="364"/>
      <c r="AN32" s="364"/>
      <c r="AO32" s="364"/>
      <c r="AP32" s="364"/>
      <c r="AQ32" s="364"/>
      <c r="AR32" s="364"/>
      <c r="AS32" s="364"/>
      <c r="AT32" s="364"/>
      <c r="AU32" s="364"/>
      <c r="AV32" s="364"/>
      <c r="AW32" s="364"/>
      <c r="AX32" s="364"/>
      <c r="AY32" s="364"/>
      <c r="AZ32" s="364"/>
      <c r="BA32" s="364"/>
      <c r="BB32" s="364"/>
      <c r="BC32" s="364"/>
      <c r="BD32" s="364"/>
      <c r="BE32" s="364"/>
      <c r="BF32" s="364"/>
      <c r="BG32" s="364"/>
      <c r="BH32" s="364"/>
      <c r="BI32" s="364"/>
      <c r="BJ32" s="364"/>
      <c r="BK32" s="364"/>
      <c r="BL32" s="364"/>
      <c r="BM32" s="364"/>
      <c r="BN32" s="364"/>
      <c r="BO32" s="364"/>
      <c r="BP32" s="364"/>
      <c r="BQ32" s="364"/>
      <c r="BR32" s="364"/>
      <c r="BS32" s="364"/>
      <c r="BT32" s="364"/>
      <c r="BU32" s="364"/>
      <c r="BV32" s="364"/>
      <c r="BW32" s="364"/>
      <c r="BX32" s="364"/>
      <c r="BY32" s="364"/>
      <c r="BZ32" s="364"/>
      <c r="CA32" s="364"/>
      <c r="CB32" s="364"/>
      <c r="CC32" s="364"/>
      <c r="CD32" s="364"/>
      <c r="CE32" s="364"/>
      <c r="CF32" s="364"/>
      <c r="CG32" s="364"/>
      <c r="CH32" s="364"/>
      <c r="CI32" s="364"/>
      <c r="CJ32" s="364"/>
      <c r="CK32" s="364"/>
      <c r="CL32" s="364"/>
    </row>
    <row r="33" spans="1:90" s="365" customFormat="1">
      <c r="A33" s="246"/>
      <c r="B33" s="375">
        <v>1958</v>
      </c>
      <c r="C33" s="371">
        <v>0.97315192097679648</v>
      </c>
      <c r="D33" s="371">
        <v>1.0899598627440923</v>
      </c>
      <c r="E33" s="364"/>
      <c r="F33" s="364"/>
      <c r="G33" s="374">
        <f t="shared" si="0"/>
        <v>0.11680794176729581</v>
      </c>
      <c r="H33" s="372"/>
      <c r="I33" s="364"/>
      <c r="J33" s="364"/>
      <c r="K33" s="364"/>
      <c r="L33" s="364"/>
      <c r="M33" s="364"/>
      <c r="N33" s="364"/>
      <c r="O33" s="364"/>
      <c r="P33" s="364"/>
      <c r="Q33" s="364"/>
      <c r="R33" s="364"/>
      <c r="S33" s="364"/>
      <c r="T33" s="364"/>
      <c r="U33" s="364"/>
      <c r="V33" s="364"/>
      <c r="W33" s="364"/>
      <c r="X33" s="364"/>
      <c r="Y33" s="364"/>
      <c r="Z33" s="364"/>
      <c r="AA33" s="364"/>
      <c r="AB33" s="364"/>
      <c r="AC33" s="364"/>
      <c r="AD33" s="364"/>
      <c r="AE33" s="364"/>
      <c r="AF33" s="364"/>
      <c r="AG33" s="364"/>
      <c r="AH33" s="364"/>
      <c r="AI33" s="364"/>
      <c r="AJ33" s="364"/>
      <c r="AK33" s="364"/>
      <c r="AL33" s="364"/>
      <c r="AM33" s="364"/>
      <c r="AN33" s="364"/>
      <c r="AO33" s="364"/>
      <c r="AP33" s="364"/>
      <c r="AQ33" s="364"/>
      <c r="AR33" s="364"/>
      <c r="AS33" s="364"/>
      <c r="AT33" s="364"/>
      <c r="AU33" s="364"/>
      <c r="AV33" s="364"/>
      <c r="AW33" s="364"/>
      <c r="AX33" s="364"/>
      <c r="AY33" s="364"/>
      <c r="AZ33" s="364"/>
      <c r="BA33" s="364"/>
      <c r="BB33" s="364"/>
      <c r="BC33" s="364"/>
      <c r="BD33" s="364"/>
      <c r="BE33" s="364"/>
      <c r="BF33" s="364"/>
      <c r="BG33" s="364"/>
      <c r="BH33" s="364"/>
      <c r="BI33" s="364"/>
      <c r="BJ33" s="364"/>
      <c r="BK33" s="364"/>
      <c r="BL33" s="364"/>
      <c r="BM33" s="364"/>
      <c r="BN33" s="364"/>
      <c r="BO33" s="364"/>
      <c r="BP33" s="364"/>
      <c r="BQ33" s="364"/>
      <c r="BR33" s="364"/>
      <c r="BS33" s="364"/>
      <c r="BT33" s="364"/>
      <c r="BU33" s="364"/>
      <c r="BV33" s="364"/>
      <c r="BW33" s="364"/>
      <c r="BX33" s="364"/>
      <c r="BY33" s="364"/>
      <c r="BZ33" s="364"/>
      <c r="CA33" s="364"/>
      <c r="CB33" s="364"/>
      <c r="CC33" s="364"/>
      <c r="CD33" s="364"/>
      <c r="CE33" s="364"/>
      <c r="CF33" s="364"/>
      <c r="CG33" s="364"/>
      <c r="CH33" s="364"/>
      <c r="CI33" s="364"/>
      <c r="CJ33" s="364"/>
      <c r="CK33" s="364"/>
      <c r="CL33" s="364"/>
    </row>
    <row r="34" spans="1:90" s="365" customFormat="1">
      <c r="A34" s="246"/>
      <c r="B34" s="373">
        <v>1959</v>
      </c>
      <c r="C34" s="371">
        <v>0.96858008392308881</v>
      </c>
      <c r="D34" s="371">
        <v>1.0830688702619071</v>
      </c>
      <c r="E34" s="364"/>
      <c r="F34" s="364"/>
      <c r="G34" s="374">
        <f t="shared" si="0"/>
        <v>0.11448878633881832</v>
      </c>
      <c r="H34" s="372"/>
      <c r="I34" s="364"/>
      <c r="J34" s="364"/>
      <c r="K34" s="364"/>
      <c r="L34" s="364"/>
      <c r="M34" s="364"/>
      <c r="N34" s="364"/>
      <c r="O34" s="364"/>
      <c r="P34" s="364"/>
      <c r="Q34" s="364"/>
      <c r="R34" s="364"/>
      <c r="S34" s="364"/>
      <c r="T34" s="364"/>
      <c r="U34" s="364"/>
      <c r="V34" s="364"/>
      <c r="W34" s="364"/>
      <c r="X34" s="364"/>
      <c r="Y34" s="364"/>
      <c r="Z34" s="364"/>
      <c r="AA34" s="364"/>
      <c r="AB34" s="364"/>
      <c r="AC34" s="364"/>
      <c r="AD34" s="364"/>
      <c r="AE34" s="364"/>
      <c r="AF34" s="364"/>
      <c r="AG34" s="364"/>
      <c r="AH34" s="364"/>
      <c r="AI34" s="364"/>
      <c r="AJ34" s="364"/>
      <c r="AK34" s="364"/>
      <c r="AL34" s="364"/>
      <c r="AM34" s="364"/>
      <c r="AN34" s="364"/>
      <c r="AO34" s="364"/>
      <c r="AP34" s="364"/>
      <c r="AQ34" s="364"/>
      <c r="AR34" s="364"/>
      <c r="AS34" s="364"/>
      <c r="AT34" s="364"/>
      <c r="AU34" s="364"/>
      <c r="AV34" s="364"/>
      <c r="AW34" s="364"/>
      <c r="AX34" s="364"/>
      <c r="AY34" s="364"/>
      <c r="AZ34" s="364"/>
      <c r="BA34" s="364"/>
      <c r="BB34" s="364"/>
      <c r="BC34" s="364"/>
      <c r="BD34" s="364"/>
      <c r="BE34" s="364"/>
      <c r="BF34" s="364"/>
      <c r="BG34" s="364"/>
      <c r="BH34" s="364"/>
      <c r="BI34" s="364"/>
      <c r="BJ34" s="364"/>
      <c r="BK34" s="364"/>
      <c r="BL34" s="364"/>
      <c r="BM34" s="364"/>
      <c r="BN34" s="364"/>
      <c r="BO34" s="364"/>
      <c r="BP34" s="364"/>
      <c r="BQ34" s="364"/>
      <c r="BR34" s="364"/>
      <c r="BS34" s="364"/>
      <c r="BT34" s="364"/>
      <c r="BU34" s="364"/>
      <c r="BV34" s="364"/>
      <c r="BW34" s="364"/>
      <c r="BX34" s="364"/>
      <c r="BY34" s="364"/>
      <c r="BZ34" s="364"/>
      <c r="CA34" s="364"/>
      <c r="CB34" s="364"/>
      <c r="CC34" s="364"/>
      <c r="CD34" s="364"/>
      <c r="CE34" s="364"/>
      <c r="CF34" s="364"/>
      <c r="CG34" s="364"/>
      <c r="CH34" s="364"/>
      <c r="CI34" s="364"/>
      <c r="CJ34" s="364"/>
      <c r="CK34" s="364"/>
      <c r="CL34" s="364"/>
    </row>
    <row r="35" spans="1:90" s="365" customFormat="1">
      <c r="A35" s="246"/>
      <c r="B35" s="375">
        <v>1960</v>
      </c>
      <c r="C35" s="371">
        <v>0.97283820663398168</v>
      </c>
      <c r="D35" s="371">
        <v>1.0858253934051008</v>
      </c>
      <c r="E35" s="364"/>
      <c r="F35" s="364"/>
      <c r="G35" s="374">
        <f t="shared" si="0"/>
        <v>0.11298718677111907</v>
      </c>
      <c r="H35" s="372"/>
      <c r="I35" s="364"/>
      <c r="J35" s="364"/>
      <c r="K35" s="364"/>
      <c r="L35" s="364"/>
      <c r="M35" s="364"/>
      <c r="N35" s="364"/>
      <c r="O35" s="364"/>
      <c r="P35" s="364"/>
      <c r="Q35" s="364"/>
      <c r="R35" s="364"/>
      <c r="S35" s="364"/>
      <c r="T35" s="364"/>
      <c r="U35" s="364"/>
      <c r="V35" s="364"/>
      <c r="W35" s="364"/>
      <c r="X35" s="364"/>
      <c r="Y35" s="364"/>
      <c r="Z35" s="364"/>
      <c r="AA35" s="364"/>
      <c r="AB35" s="364"/>
      <c r="AC35" s="364"/>
      <c r="AD35" s="364"/>
      <c r="AE35" s="364"/>
      <c r="AF35" s="364"/>
      <c r="AG35" s="364"/>
      <c r="AH35" s="364"/>
      <c r="AI35" s="364"/>
      <c r="AJ35" s="364"/>
      <c r="AK35" s="364"/>
      <c r="AL35" s="364"/>
      <c r="AM35" s="364"/>
      <c r="AN35" s="364"/>
      <c r="AO35" s="364"/>
      <c r="AP35" s="364"/>
      <c r="AQ35" s="364"/>
      <c r="AR35" s="364"/>
      <c r="AS35" s="364"/>
      <c r="AT35" s="364"/>
      <c r="AU35" s="364"/>
      <c r="AV35" s="364"/>
      <c r="AW35" s="364"/>
      <c r="AX35" s="364"/>
      <c r="AY35" s="364"/>
      <c r="AZ35" s="364"/>
      <c r="BA35" s="364"/>
      <c r="BB35" s="364"/>
      <c r="BC35" s="364"/>
      <c r="BD35" s="364"/>
      <c r="BE35" s="364"/>
      <c r="BF35" s="364"/>
      <c r="BG35" s="364"/>
      <c r="BH35" s="364"/>
      <c r="BI35" s="364"/>
      <c r="BJ35" s="364"/>
      <c r="BK35" s="364"/>
      <c r="BL35" s="364"/>
      <c r="BM35" s="364"/>
      <c r="BN35" s="364"/>
      <c r="BO35" s="364"/>
      <c r="BP35" s="364"/>
      <c r="BQ35" s="364"/>
      <c r="BR35" s="364"/>
      <c r="BS35" s="364"/>
      <c r="BT35" s="364"/>
      <c r="BU35" s="364"/>
      <c r="BV35" s="364"/>
      <c r="BW35" s="364"/>
      <c r="BX35" s="364"/>
      <c r="BY35" s="364"/>
      <c r="BZ35" s="364"/>
      <c r="CA35" s="364"/>
      <c r="CB35" s="364"/>
      <c r="CC35" s="364"/>
      <c r="CD35" s="364"/>
      <c r="CE35" s="364"/>
      <c r="CF35" s="364"/>
      <c r="CG35" s="364"/>
      <c r="CH35" s="364"/>
      <c r="CI35" s="364"/>
      <c r="CJ35" s="364"/>
      <c r="CK35" s="364"/>
      <c r="CL35" s="364"/>
    </row>
    <row r="36" spans="1:90" s="365" customFormat="1">
      <c r="A36" s="246"/>
      <c r="B36" s="373">
        <v>1961</v>
      </c>
      <c r="C36" s="371">
        <v>0.97532652608195103</v>
      </c>
      <c r="D36" s="371">
        <v>1.0870131407018839</v>
      </c>
      <c r="E36" s="364"/>
      <c r="F36" s="364"/>
      <c r="G36" s="374">
        <f t="shared" si="0"/>
        <v>0.1116866146199329</v>
      </c>
      <c r="H36" s="372"/>
      <c r="I36" s="364"/>
      <c r="J36" s="364"/>
      <c r="K36" s="364"/>
      <c r="L36" s="364"/>
      <c r="M36" s="364"/>
      <c r="N36" s="364"/>
      <c r="O36" s="364"/>
      <c r="P36" s="364"/>
      <c r="Q36" s="364"/>
      <c r="R36" s="364"/>
      <c r="S36" s="364"/>
      <c r="T36" s="364"/>
      <c r="U36" s="364"/>
      <c r="V36" s="364"/>
      <c r="W36" s="364"/>
      <c r="X36" s="364"/>
      <c r="Y36" s="364"/>
      <c r="Z36" s="364"/>
      <c r="AA36" s="364"/>
      <c r="AB36" s="364"/>
      <c r="AC36" s="364"/>
      <c r="AD36" s="364"/>
      <c r="AE36" s="364"/>
      <c r="AF36" s="364"/>
      <c r="AG36" s="364"/>
      <c r="AH36" s="364"/>
      <c r="AI36" s="364"/>
      <c r="AJ36" s="364"/>
      <c r="AK36" s="364"/>
      <c r="AL36" s="364"/>
      <c r="AM36" s="364"/>
      <c r="AN36" s="364"/>
      <c r="AO36" s="364"/>
      <c r="AP36" s="364"/>
      <c r="AQ36" s="364"/>
      <c r="AR36" s="364"/>
      <c r="AS36" s="364"/>
      <c r="AT36" s="364"/>
      <c r="AU36" s="364"/>
      <c r="AV36" s="364"/>
      <c r="AW36" s="364"/>
      <c r="AX36" s="364"/>
      <c r="AY36" s="364"/>
      <c r="AZ36" s="364"/>
      <c r="BA36" s="364"/>
      <c r="BB36" s="364"/>
      <c r="BC36" s="364"/>
      <c r="BD36" s="364"/>
      <c r="BE36" s="364"/>
      <c r="BF36" s="364"/>
      <c r="BG36" s="364"/>
      <c r="BH36" s="364"/>
      <c r="BI36" s="364"/>
      <c r="BJ36" s="364"/>
      <c r="BK36" s="364"/>
      <c r="BL36" s="364"/>
      <c r="BM36" s="364"/>
      <c r="BN36" s="364"/>
      <c r="BO36" s="364"/>
      <c r="BP36" s="364"/>
      <c r="BQ36" s="364"/>
      <c r="BR36" s="364"/>
      <c r="BS36" s="364"/>
      <c r="BT36" s="364"/>
      <c r="BU36" s="364"/>
      <c r="BV36" s="364"/>
      <c r="BW36" s="364"/>
      <c r="BX36" s="364"/>
      <c r="BY36" s="364"/>
      <c r="BZ36" s="364"/>
      <c r="CA36" s="364"/>
      <c r="CB36" s="364"/>
      <c r="CC36" s="364"/>
      <c r="CD36" s="364"/>
      <c r="CE36" s="364"/>
      <c r="CF36" s="364"/>
      <c r="CG36" s="364"/>
      <c r="CH36" s="364"/>
      <c r="CI36" s="364"/>
      <c r="CJ36" s="364"/>
      <c r="CK36" s="364"/>
      <c r="CL36" s="364"/>
    </row>
    <row r="37" spans="1:90" s="365" customFormat="1">
      <c r="A37" s="246"/>
      <c r="B37" s="375">
        <v>1962</v>
      </c>
      <c r="C37" s="371">
        <v>0.97566522961427626</v>
      </c>
      <c r="D37" s="371">
        <v>1.0864291974038311</v>
      </c>
      <c r="E37" s="364"/>
      <c r="F37" s="364"/>
      <c r="G37" s="374">
        <f t="shared" si="0"/>
        <v>0.11076396778955488</v>
      </c>
      <c r="H37" s="372"/>
      <c r="I37" s="364"/>
      <c r="J37" s="364"/>
      <c r="K37" s="364"/>
      <c r="L37" s="364"/>
      <c r="M37" s="364"/>
      <c r="N37" s="364"/>
      <c r="O37" s="364"/>
      <c r="P37" s="364"/>
      <c r="Q37" s="364"/>
      <c r="R37" s="364"/>
      <c r="S37" s="364"/>
      <c r="T37" s="364"/>
      <c r="U37" s="364"/>
      <c r="V37" s="364"/>
      <c r="W37" s="364"/>
      <c r="X37" s="364"/>
      <c r="Y37" s="364"/>
      <c r="Z37" s="364"/>
      <c r="AA37" s="364"/>
      <c r="AB37" s="364"/>
      <c r="AC37" s="364"/>
      <c r="AD37" s="364"/>
      <c r="AE37" s="364"/>
      <c r="AF37" s="364"/>
      <c r="AG37" s="364"/>
      <c r="AH37" s="364"/>
      <c r="AI37" s="364"/>
      <c r="AJ37" s="364"/>
      <c r="AK37" s="364"/>
      <c r="AL37" s="364"/>
      <c r="AM37" s="364"/>
      <c r="AN37" s="364"/>
      <c r="AO37" s="364"/>
      <c r="AP37" s="364"/>
      <c r="AQ37" s="364"/>
      <c r="AR37" s="364"/>
      <c r="AS37" s="364"/>
      <c r="AT37" s="364"/>
      <c r="AU37" s="364"/>
      <c r="AV37" s="364"/>
      <c r="AW37" s="364"/>
      <c r="AX37" s="364"/>
      <c r="AY37" s="364"/>
      <c r="AZ37" s="364"/>
      <c r="BA37" s="364"/>
      <c r="BB37" s="364"/>
      <c r="BC37" s="364"/>
      <c r="BD37" s="364"/>
      <c r="BE37" s="364"/>
      <c r="BF37" s="364"/>
      <c r="BG37" s="364"/>
      <c r="BH37" s="364"/>
      <c r="BI37" s="364"/>
      <c r="BJ37" s="364"/>
      <c r="BK37" s="364"/>
      <c r="BL37" s="364"/>
      <c r="BM37" s="364"/>
      <c r="BN37" s="364"/>
      <c r="BO37" s="364"/>
      <c r="BP37" s="364"/>
      <c r="BQ37" s="364"/>
      <c r="BR37" s="364"/>
      <c r="BS37" s="364"/>
      <c r="BT37" s="364"/>
      <c r="BU37" s="364"/>
      <c r="BV37" s="364"/>
      <c r="BW37" s="364"/>
      <c r="BX37" s="364"/>
      <c r="BY37" s="364"/>
      <c r="BZ37" s="364"/>
      <c r="CA37" s="364"/>
      <c r="CB37" s="364"/>
      <c r="CC37" s="364"/>
      <c r="CD37" s="364"/>
      <c r="CE37" s="364"/>
      <c r="CF37" s="364"/>
      <c r="CG37" s="364"/>
      <c r="CH37" s="364"/>
      <c r="CI37" s="364"/>
      <c r="CJ37" s="364"/>
      <c r="CK37" s="364"/>
      <c r="CL37" s="364"/>
    </row>
    <row r="38" spans="1:90" s="365" customFormat="1">
      <c r="A38" s="246"/>
      <c r="B38" s="373">
        <v>1963</v>
      </c>
      <c r="C38" s="371">
        <v>0.97609859762306894</v>
      </c>
      <c r="D38" s="371">
        <v>1.0853090841585302</v>
      </c>
      <c r="E38" s="364"/>
      <c r="F38" s="364"/>
      <c r="G38" s="374">
        <f t="shared" si="0"/>
        <v>0.10921048653546128</v>
      </c>
      <c r="H38" s="372"/>
      <c r="I38" s="364"/>
      <c r="J38" s="364"/>
      <c r="K38" s="364"/>
      <c r="L38" s="364"/>
      <c r="M38" s="364"/>
      <c r="N38" s="364"/>
      <c r="O38" s="364"/>
      <c r="P38" s="364"/>
      <c r="Q38" s="364"/>
      <c r="R38" s="364"/>
      <c r="S38" s="364"/>
      <c r="T38" s="364"/>
      <c r="U38" s="364"/>
      <c r="V38" s="364"/>
      <c r="W38" s="364"/>
      <c r="X38" s="364"/>
      <c r="Y38" s="364"/>
      <c r="Z38" s="364"/>
      <c r="AA38" s="364"/>
      <c r="AB38" s="364"/>
      <c r="AC38" s="364"/>
      <c r="AD38" s="364"/>
      <c r="AE38" s="364"/>
      <c r="AF38" s="364"/>
      <c r="AG38" s="364"/>
      <c r="AH38" s="364"/>
      <c r="AI38" s="364"/>
      <c r="AJ38" s="364"/>
      <c r="AK38" s="364"/>
      <c r="AL38" s="364"/>
      <c r="AM38" s="364"/>
      <c r="AN38" s="364"/>
      <c r="AO38" s="364"/>
      <c r="AP38" s="364"/>
      <c r="AQ38" s="364"/>
      <c r="AR38" s="364"/>
      <c r="AS38" s="364"/>
      <c r="AT38" s="364"/>
      <c r="AU38" s="364"/>
      <c r="AV38" s="364"/>
      <c r="AW38" s="364"/>
      <c r="AX38" s="364"/>
      <c r="AY38" s="364"/>
      <c r="AZ38" s="364"/>
      <c r="BA38" s="364"/>
      <c r="BB38" s="364"/>
      <c r="BC38" s="364"/>
      <c r="BD38" s="364"/>
      <c r="BE38" s="364"/>
      <c r="BF38" s="364"/>
      <c r="BG38" s="364"/>
      <c r="BH38" s="364"/>
      <c r="BI38" s="364"/>
      <c r="BJ38" s="364"/>
      <c r="BK38" s="364"/>
      <c r="BL38" s="364"/>
      <c r="BM38" s="364"/>
      <c r="BN38" s="364"/>
      <c r="BO38" s="364"/>
      <c r="BP38" s="364"/>
      <c r="BQ38" s="364"/>
      <c r="BR38" s="364"/>
      <c r="BS38" s="364"/>
      <c r="BT38" s="364"/>
      <c r="BU38" s="364"/>
      <c r="BV38" s="364"/>
      <c r="BW38" s="364"/>
      <c r="BX38" s="364"/>
      <c r="BY38" s="364"/>
      <c r="BZ38" s="364"/>
      <c r="CA38" s="364"/>
      <c r="CB38" s="364"/>
      <c r="CC38" s="364"/>
      <c r="CD38" s="364"/>
      <c r="CE38" s="364"/>
      <c r="CF38" s="364"/>
      <c r="CG38" s="364"/>
      <c r="CH38" s="364"/>
      <c r="CI38" s="364"/>
      <c r="CJ38" s="364"/>
      <c r="CK38" s="364"/>
      <c r="CL38" s="364"/>
    </row>
    <row r="39" spans="1:90" s="365" customFormat="1">
      <c r="A39" s="246"/>
      <c r="B39" s="375">
        <v>1964</v>
      </c>
      <c r="C39" s="371">
        <v>0.97799445767874993</v>
      </c>
      <c r="D39" s="371">
        <v>1.0863256020277332</v>
      </c>
      <c r="E39" s="364"/>
      <c r="F39" s="364"/>
      <c r="G39" s="374">
        <f t="shared" si="0"/>
        <v>0.10833114434898328</v>
      </c>
      <c r="H39" s="372"/>
      <c r="I39" s="364"/>
      <c r="J39" s="364"/>
      <c r="K39" s="364"/>
      <c r="L39" s="364"/>
      <c r="M39" s="364"/>
      <c r="N39" s="364"/>
      <c r="O39" s="364"/>
      <c r="P39" s="364"/>
      <c r="Q39" s="364"/>
      <c r="R39" s="364"/>
      <c r="S39" s="364"/>
      <c r="T39" s="364"/>
      <c r="U39" s="364"/>
      <c r="V39" s="364"/>
      <c r="W39" s="364"/>
      <c r="X39" s="364"/>
      <c r="Y39" s="364"/>
      <c r="Z39" s="364"/>
      <c r="AA39" s="364"/>
      <c r="AB39" s="364"/>
      <c r="AC39" s="364"/>
      <c r="AD39" s="364"/>
      <c r="AE39" s="364"/>
      <c r="AF39" s="364"/>
      <c r="AG39" s="364"/>
      <c r="AH39" s="364"/>
      <c r="AI39" s="364"/>
      <c r="AJ39" s="364"/>
      <c r="AK39" s="364"/>
      <c r="AL39" s="364"/>
      <c r="AM39" s="364"/>
      <c r="AN39" s="364"/>
      <c r="AO39" s="364"/>
      <c r="AP39" s="364"/>
      <c r="AQ39" s="364"/>
      <c r="AR39" s="364"/>
      <c r="AS39" s="364"/>
      <c r="AT39" s="364"/>
      <c r="AU39" s="364"/>
      <c r="AV39" s="364"/>
      <c r="AW39" s="364"/>
      <c r="AX39" s="364"/>
      <c r="AY39" s="364"/>
      <c r="AZ39" s="364"/>
      <c r="BA39" s="364"/>
      <c r="BB39" s="364"/>
      <c r="BC39" s="364"/>
      <c r="BD39" s="364"/>
      <c r="BE39" s="364"/>
      <c r="BF39" s="364"/>
      <c r="BG39" s="364"/>
      <c r="BH39" s="364"/>
      <c r="BI39" s="364"/>
      <c r="BJ39" s="364"/>
      <c r="BK39" s="364"/>
      <c r="BL39" s="364"/>
      <c r="BM39" s="364"/>
      <c r="BN39" s="364"/>
      <c r="BO39" s="364"/>
      <c r="BP39" s="364"/>
      <c r="BQ39" s="364"/>
      <c r="BR39" s="364"/>
      <c r="BS39" s="364"/>
      <c r="BT39" s="364"/>
      <c r="BU39" s="364"/>
      <c r="BV39" s="364"/>
      <c r="BW39" s="364"/>
      <c r="BX39" s="364"/>
      <c r="BY39" s="364"/>
      <c r="BZ39" s="364"/>
      <c r="CA39" s="364"/>
      <c r="CB39" s="364"/>
      <c r="CC39" s="364"/>
      <c r="CD39" s="364"/>
      <c r="CE39" s="364"/>
      <c r="CF39" s="364"/>
      <c r="CG39" s="364"/>
      <c r="CH39" s="364"/>
      <c r="CI39" s="364"/>
      <c r="CJ39" s="364"/>
      <c r="CK39" s="364"/>
      <c r="CL39" s="364"/>
    </row>
    <row r="40" spans="1:90" s="365" customFormat="1">
      <c r="A40" s="246"/>
      <c r="B40" s="373">
        <v>1965</v>
      </c>
      <c r="C40" s="371">
        <v>0.98028451193003097</v>
      </c>
      <c r="D40" s="371">
        <v>1.0875538720241325</v>
      </c>
      <c r="E40" s="364"/>
      <c r="F40" s="364"/>
      <c r="G40" s="374">
        <f t="shared" si="0"/>
        <v>0.10726936009410148</v>
      </c>
      <c r="H40" s="372"/>
      <c r="I40" s="364"/>
      <c r="J40" s="364"/>
      <c r="K40" s="364"/>
      <c r="L40" s="364"/>
      <c r="M40" s="364"/>
      <c r="N40" s="364"/>
      <c r="O40" s="364"/>
      <c r="P40" s="364"/>
      <c r="Q40" s="364"/>
      <c r="R40" s="364"/>
      <c r="S40" s="364"/>
      <c r="T40" s="364"/>
      <c r="U40" s="364"/>
      <c r="V40" s="364"/>
      <c r="W40" s="364"/>
      <c r="X40" s="364"/>
      <c r="Y40" s="364"/>
      <c r="Z40" s="364"/>
      <c r="AA40" s="364"/>
      <c r="AB40" s="364"/>
      <c r="AC40" s="364"/>
      <c r="AD40" s="364"/>
      <c r="AE40" s="364"/>
      <c r="AF40" s="364"/>
      <c r="AG40" s="364"/>
      <c r="AH40" s="364"/>
      <c r="AI40" s="364"/>
      <c r="AJ40" s="364"/>
      <c r="AK40" s="364"/>
      <c r="AL40" s="364"/>
      <c r="AM40" s="364"/>
      <c r="AN40" s="364"/>
      <c r="AO40" s="364"/>
      <c r="AP40" s="364"/>
      <c r="AQ40" s="364"/>
      <c r="AR40" s="364"/>
      <c r="AS40" s="364"/>
      <c r="AT40" s="364"/>
      <c r="AU40" s="364"/>
      <c r="AV40" s="364"/>
      <c r="AW40" s="364"/>
      <c r="AX40" s="364"/>
      <c r="AY40" s="364"/>
      <c r="AZ40" s="364"/>
      <c r="BA40" s="364"/>
      <c r="BB40" s="364"/>
      <c r="BC40" s="364"/>
      <c r="BD40" s="364"/>
      <c r="BE40" s="364"/>
      <c r="BF40" s="364"/>
      <c r="BG40" s="364"/>
      <c r="BH40" s="364"/>
      <c r="BI40" s="364"/>
      <c r="BJ40" s="364"/>
      <c r="BK40" s="364"/>
      <c r="BL40" s="364"/>
      <c r="BM40" s="364"/>
      <c r="BN40" s="364"/>
      <c r="BO40" s="364"/>
      <c r="BP40" s="364"/>
      <c r="BQ40" s="364"/>
      <c r="BR40" s="364"/>
      <c r="BS40" s="364"/>
      <c r="BT40" s="364"/>
      <c r="BU40" s="364"/>
      <c r="BV40" s="364"/>
      <c r="BW40" s="364"/>
      <c r="BX40" s="364"/>
      <c r="BY40" s="364"/>
      <c r="BZ40" s="364"/>
      <c r="CA40" s="364"/>
      <c r="CB40" s="364"/>
      <c r="CC40" s="364"/>
      <c r="CD40" s="364"/>
      <c r="CE40" s="364"/>
      <c r="CF40" s="364"/>
      <c r="CG40" s="364"/>
      <c r="CH40" s="364"/>
      <c r="CI40" s="364"/>
      <c r="CJ40" s="364"/>
      <c r="CK40" s="364"/>
      <c r="CL40" s="364"/>
    </row>
    <row r="41" spans="1:90" s="365" customFormat="1">
      <c r="A41" s="246"/>
      <c r="B41" s="375">
        <v>1966</v>
      </c>
      <c r="C41" s="371">
        <v>0.98424167113567429</v>
      </c>
      <c r="D41" s="371">
        <v>1.090789463721628</v>
      </c>
      <c r="E41" s="364"/>
      <c r="F41" s="364"/>
      <c r="G41" s="374">
        <f t="shared" si="0"/>
        <v>0.1065477925859537</v>
      </c>
      <c r="H41" s="372"/>
      <c r="I41" s="364"/>
      <c r="J41" s="364"/>
      <c r="K41" s="364"/>
      <c r="L41" s="364"/>
      <c r="M41" s="364"/>
      <c r="N41" s="364"/>
      <c r="O41" s="364"/>
      <c r="P41" s="364"/>
      <c r="Q41" s="364"/>
      <c r="R41" s="364"/>
      <c r="S41" s="364"/>
      <c r="T41" s="364"/>
      <c r="U41" s="364"/>
      <c r="V41" s="364"/>
      <c r="W41" s="364"/>
      <c r="X41" s="364"/>
      <c r="Y41" s="364"/>
      <c r="Z41" s="364"/>
      <c r="AA41" s="364"/>
      <c r="AB41" s="364"/>
      <c r="AC41" s="364"/>
      <c r="AD41" s="364"/>
      <c r="AE41" s="364"/>
      <c r="AF41" s="364"/>
      <c r="AG41" s="364"/>
      <c r="AH41" s="364"/>
      <c r="AI41" s="364"/>
      <c r="AJ41" s="364"/>
      <c r="AK41" s="364"/>
      <c r="AL41" s="364"/>
      <c r="AM41" s="364"/>
      <c r="AN41" s="364"/>
      <c r="AO41" s="364"/>
      <c r="AP41" s="364"/>
      <c r="AQ41" s="364"/>
      <c r="AR41" s="364"/>
      <c r="AS41" s="364"/>
      <c r="AT41" s="364"/>
      <c r="AU41" s="364"/>
      <c r="AV41" s="364"/>
      <c r="AW41" s="364"/>
      <c r="AX41" s="364"/>
      <c r="AY41" s="364"/>
      <c r="AZ41" s="364"/>
      <c r="BA41" s="364"/>
      <c r="BB41" s="364"/>
      <c r="BC41" s="364"/>
      <c r="BD41" s="364"/>
      <c r="BE41" s="364"/>
      <c r="BF41" s="364"/>
      <c r="BG41" s="364"/>
      <c r="BH41" s="364"/>
      <c r="BI41" s="364"/>
      <c r="BJ41" s="364"/>
      <c r="BK41" s="364"/>
      <c r="BL41" s="364"/>
      <c r="BM41" s="364"/>
      <c r="BN41" s="364"/>
      <c r="BO41" s="364"/>
      <c r="BP41" s="364"/>
      <c r="BQ41" s="364"/>
      <c r="BR41" s="364"/>
      <c r="BS41" s="364"/>
      <c r="BT41" s="364"/>
      <c r="BU41" s="364"/>
      <c r="BV41" s="364"/>
      <c r="BW41" s="364"/>
      <c r="BX41" s="364"/>
      <c r="BY41" s="364"/>
      <c r="BZ41" s="364"/>
      <c r="CA41" s="364"/>
      <c r="CB41" s="364"/>
      <c r="CC41" s="364"/>
      <c r="CD41" s="364"/>
      <c r="CE41" s="364"/>
      <c r="CF41" s="364"/>
      <c r="CG41" s="364"/>
      <c r="CH41" s="364"/>
      <c r="CI41" s="364"/>
      <c r="CJ41" s="364"/>
      <c r="CK41" s="364"/>
      <c r="CL41" s="364"/>
    </row>
    <row r="42" spans="1:90" s="365" customFormat="1">
      <c r="A42" s="246"/>
      <c r="B42" s="373">
        <v>1967</v>
      </c>
      <c r="C42" s="371">
        <v>0.98582677038518329</v>
      </c>
      <c r="D42" s="371">
        <v>1.0913996219440867</v>
      </c>
      <c r="E42" s="364"/>
      <c r="F42" s="364"/>
      <c r="G42" s="374">
        <f t="shared" si="0"/>
        <v>0.10557285155890339</v>
      </c>
      <c r="H42" s="372"/>
      <c r="I42" s="364"/>
      <c r="J42" s="364"/>
      <c r="K42" s="364"/>
      <c r="L42" s="364"/>
      <c r="M42" s="364"/>
      <c r="N42" s="364"/>
      <c r="O42" s="364"/>
      <c r="P42" s="364"/>
      <c r="Q42" s="364"/>
      <c r="R42" s="364"/>
      <c r="S42" s="364"/>
      <c r="T42" s="364"/>
      <c r="U42" s="364"/>
      <c r="V42" s="364"/>
      <c r="W42" s="364"/>
      <c r="X42" s="364"/>
      <c r="Y42" s="364"/>
      <c r="Z42" s="364"/>
      <c r="AA42" s="364"/>
      <c r="AB42" s="364"/>
      <c r="AC42" s="364"/>
      <c r="AD42" s="364"/>
      <c r="AE42" s="364"/>
      <c r="AF42" s="364"/>
      <c r="AG42" s="364"/>
      <c r="AH42" s="364"/>
      <c r="AI42" s="364"/>
      <c r="AJ42" s="364"/>
      <c r="AK42" s="364"/>
      <c r="AL42" s="364"/>
      <c r="AM42" s="364"/>
      <c r="AN42" s="364"/>
      <c r="AO42" s="364"/>
      <c r="AP42" s="364"/>
      <c r="AQ42" s="364"/>
      <c r="AR42" s="364"/>
      <c r="AS42" s="364"/>
      <c r="AT42" s="364"/>
      <c r="AU42" s="364"/>
      <c r="AV42" s="364"/>
      <c r="AW42" s="364"/>
      <c r="AX42" s="364"/>
      <c r="AY42" s="364"/>
      <c r="AZ42" s="364"/>
      <c r="BA42" s="364"/>
      <c r="BB42" s="364"/>
      <c r="BC42" s="364"/>
      <c r="BD42" s="364"/>
      <c r="BE42" s="364"/>
      <c r="BF42" s="364"/>
      <c r="BG42" s="364"/>
      <c r="BH42" s="364"/>
      <c r="BI42" s="364"/>
      <c r="BJ42" s="364"/>
      <c r="BK42" s="364"/>
      <c r="BL42" s="364"/>
      <c r="BM42" s="364"/>
      <c r="BN42" s="364"/>
      <c r="BO42" s="364"/>
      <c r="BP42" s="364"/>
      <c r="BQ42" s="364"/>
      <c r="BR42" s="364"/>
      <c r="BS42" s="364"/>
      <c r="BT42" s="364"/>
      <c r="BU42" s="364"/>
      <c r="BV42" s="364"/>
      <c r="BW42" s="364"/>
      <c r="BX42" s="364"/>
      <c r="BY42" s="364"/>
      <c r="BZ42" s="364"/>
      <c r="CA42" s="364"/>
      <c r="CB42" s="364"/>
      <c r="CC42" s="364"/>
      <c r="CD42" s="364"/>
      <c r="CE42" s="364"/>
      <c r="CF42" s="364"/>
      <c r="CG42" s="364"/>
      <c r="CH42" s="364"/>
      <c r="CI42" s="364"/>
      <c r="CJ42" s="364"/>
      <c r="CK42" s="364"/>
      <c r="CL42" s="364"/>
    </row>
    <row r="43" spans="1:90" s="365" customFormat="1">
      <c r="A43" s="246"/>
      <c r="B43" s="375">
        <v>1968</v>
      </c>
      <c r="C43" s="371">
        <v>0.98745951932219944</v>
      </c>
      <c r="D43" s="371">
        <v>1.091806747362384</v>
      </c>
      <c r="E43" s="364"/>
      <c r="F43" s="364"/>
      <c r="G43" s="374">
        <f t="shared" si="0"/>
        <v>0.10434722804018459</v>
      </c>
      <c r="H43" s="372"/>
      <c r="I43" s="364"/>
      <c r="J43" s="364"/>
      <c r="K43" s="364"/>
      <c r="L43" s="364"/>
      <c r="M43" s="364"/>
      <c r="N43" s="364"/>
      <c r="O43" s="364"/>
      <c r="P43" s="364"/>
      <c r="Q43" s="364"/>
      <c r="R43" s="364"/>
      <c r="S43" s="364"/>
      <c r="T43" s="364"/>
      <c r="U43" s="364"/>
      <c r="V43" s="364"/>
      <c r="W43" s="364"/>
      <c r="X43" s="364"/>
      <c r="Y43" s="364"/>
      <c r="Z43" s="364"/>
      <c r="AA43" s="364"/>
      <c r="AB43" s="364"/>
      <c r="AC43" s="364"/>
      <c r="AD43" s="364"/>
      <c r="AE43" s="364"/>
      <c r="AF43" s="364"/>
      <c r="AG43" s="364"/>
      <c r="AH43" s="364"/>
      <c r="AI43" s="364"/>
      <c r="AJ43" s="364"/>
      <c r="AK43" s="364"/>
      <c r="AL43" s="364"/>
      <c r="AM43" s="364"/>
      <c r="AN43" s="364"/>
      <c r="AO43" s="364"/>
      <c r="AP43" s="364"/>
      <c r="AQ43" s="364"/>
      <c r="AR43" s="364"/>
      <c r="AS43" s="364"/>
      <c r="AT43" s="364"/>
      <c r="AU43" s="364"/>
      <c r="AV43" s="364"/>
      <c r="AW43" s="364"/>
      <c r="AX43" s="364"/>
      <c r="AY43" s="364"/>
      <c r="AZ43" s="364"/>
      <c r="BA43" s="364"/>
      <c r="BB43" s="364"/>
      <c r="BC43" s="364"/>
      <c r="BD43" s="364"/>
      <c r="BE43" s="364"/>
      <c r="BF43" s="364"/>
      <c r="BG43" s="364"/>
      <c r="BH43" s="364"/>
      <c r="BI43" s="364"/>
      <c r="BJ43" s="364"/>
      <c r="BK43" s="364"/>
      <c r="BL43" s="364"/>
      <c r="BM43" s="364"/>
      <c r="BN43" s="364"/>
      <c r="BO43" s="364"/>
      <c r="BP43" s="364"/>
      <c r="BQ43" s="364"/>
      <c r="BR43" s="364"/>
      <c r="BS43" s="364"/>
      <c r="BT43" s="364"/>
      <c r="BU43" s="364"/>
      <c r="BV43" s="364"/>
      <c r="BW43" s="364"/>
      <c r="BX43" s="364"/>
      <c r="BY43" s="364"/>
      <c r="BZ43" s="364"/>
      <c r="CA43" s="364"/>
      <c r="CB43" s="364"/>
      <c r="CC43" s="364"/>
      <c r="CD43" s="364"/>
      <c r="CE43" s="364"/>
      <c r="CF43" s="364"/>
      <c r="CG43" s="364"/>
      <c r="CH43" s="364"/>
      <c r="CI43" s="364"/>
      <c r="CJ43" s="364"/>
      <c r="CK43" s="364"/>
      <c r="CL43" s="364"/>
    </row>
    <row r="44" spans="1:90" s="365" customFormat="1">
      <c r="A44" s="246"/>
      <c r="B44" s="373">
        <v>1969</v>
      </c>
      <c r="C44" s="371">
        <v>0.98880167568999588</v>
      </c>
      <c r="D44" s="371">
        <v>1.0914606974935619</v>
      </c>
      <c r="E44" s="364"/>
      <c r="F44" s="364"/>
      <c r="G44" s="374">
        <f t="shared" si="0"/>
        <v>0.10265902180356601</v>
      </c>
      <c r="H44" s="372"/>
      <c r="I44" s="364"/>
      <c r="J44" s="364"/>
      <c r="K44" s="364"/>
      <c r="L44" s="364"/>
      <c r="M44" s="364"/>
      <c r="N44" s="364"/>
      <c r="O44" s="364"/>
      <c r="P44" s="364"/>
      <c r="Q44" s="364"/>
      <c r="R44" s="364"/>
      <c r="S44" s="364"/>
      <c r="T44" s="364"/>
      <c r="U44" s="364"/>
      <c r="V44" s="364"/>
      <c r="W44" s="364"/>
      <c r="X44" s="364"/>
      <c r="Y44" s="364"/>
      <c r="Z44" s="364"/>
      <c r="AA44" s="364"/>
      <c r="AB44" s="364"/>
      <c r="AC44" s="364"/>
      <c r="AD44" s="364"/>
      <c r="AE44" s="364"/>
      <c r="AF44" s="364"/>
      <c r="AG44" s="364"/>
      <c r="AH44" s="364"/>
      <c r="AI44" s="364"/>
      <c r="AJ44" s="364"/>
      <c r="AK44" s="364"/>
      <c r="AL44" s="364"/>
      <c r="AM44" s="364"/>
      <c r="AN44" s="364"/>
      <c r="AO44" s="364"/>
      <c r="AP44" s="364"/>
      <c r="AQ44" s="364"/>
      <c r="AR44" s="364"/>
      <c r="AS44" s="364"/>
      <c r="AT44" s="364"/>
      <c r="AU44" s="364"/>
      <c r="AV44" s="364"/>
      <c r="AW44" s="364"/>
      <c r="AX44" s="364"/>
      <c r="AY44" s="364"/>
      <c r="AZ44" s="364"/>
      <c r="BA44" s="364"/>
      <c r="BB44" s="364"/>
      <c r="BC44" s="364"/>
      <c r="BD44" s="364"/>
      <c r="BE44" s="364"/>
      <c r="BF44" s="364"/>
      <c r="BG44" s="364"/>
      <c r="BH44" s="364"/>
      <c r="BI44" s="364"/>
      <c r="BJ44" s="364"/>
      <c r="BK44" s="364"/>
      <c r="BL44" s="364"/>
      <c r="BM44" s="364"/>
      <c r="BN44" s="364"/>
      <c r="BO44" s="364"/>
      <c r="BP44" s="364"/>
      <c r="BQ44" s="364"/>
      <c r="BR44" s="364"/>
      <c r="BS44" s="364"/>
      <c r="BT44" s="364"/>
      <c r="BU44" s="364"/>
      <c r="BV44" s="364"/>
      <c r="BW44" s="364"/>
      <c r="BX44" s="364"/>
      <c r="BY44" s="364"/>
      <c r="BZ44" s="364"/>
      <c r="CA44" s="364"/>
      <c r="CB44" s="364"/>
      <c r="CC44" s="364"/>
      <c r="CD44" s="364"/>
      <c r="CE44" s="364"/>
      <c r="CF44" s="364"/>
      <c r="CG44" s="364"/>
      <c r="CH44" s="364"/>
      <c r="CI44" s="364"/>
      <c r="CJ44" s="364"/>
      <c r="CK44" s="364"/>
      <c r="CL44" s="364"/>
    </row>
    <row r="45" spans="1:90" s="365" customFormat="1">
      <c r="A45" s="246"/>
      <c r="B45" s="375">
        <v>1970</v>
      </c>
      <c r="C45" s="371">
        <v>0.99026261328429732</v>
      </c>
      <c r="D45" s="371">
        <v>1.0918100095961891</v>
      </c>
      <c r="E45" s="364"/>
      <c r="F45" s="364"/>
      <c r="G45" s="374">
        <f t="shared" si="0"/>
        <v>0.1015473963118918</v>
      </c>
      <c r="H45" s="372"/>
      <c r="I45" s="364"/>
      <c r="J45" s="364"/>
      <c r="K45" s="364"/>
      <c r="L45" s="364"/>
      <c r="M45" s="364"/>
      <c r="N45" s="364"/>
      <c r="O45" s="364"/>
      <c r="P45" s="364"/>
      <c r="Q45" s="364"/>
      <c r="R45" s="364"/>
      <c r="S45" s="364"/>
      <c r="T45" s="364"/>
      <c r="U45" s="364"/>
      <c r="V45" s="364"/>
      <c r="W45" s="364"/>
      <c r="X45" s="364"/>
      <c r="Y45" s="364"/>
      <c r="Z45" s="364"/>
      <c r="AA45" s="364"/>
      <c r="AB45" s="364"/>
      <c r="AC45" s="364"/>
      <c r="AD45" s="364"/>
      <c r="AE45" s="364"/>
      <c r="AF45" s="364"/>
      <c r="AG45" s="364"/>
      <c r="AH45" s="364"/>
      <c r="AI45" s="364"/>
      <c r="AJ45" s="364"/>
      <c r="AK45" s="364"/>
      <c r="AL45" s="364"/>
      <c r="AM45" s="364"/>
      <c r="AN45" s="364"/>
      <c r="AO45" s="364"/>
      <c r="AP45" s="364"/>
      <c r="AQ45" s="364"/>
      <c r="AR45" s="364"/>
      <c r="AS45" s="364"/>
      <c r="AT45" s="364"/>
      <c r="AU45" s="364"/>
      <c r="AV45" s="364"/>
      <c r="AW45" s="364"/>
      <c r="AX45" s="364"/>
      <c r="AY45" s="364"/>
      <c r="AZ45" s="364"/>
      <c r="BA45" s="364"/>
      <c r="BB45" s="364"/>
      <c r="BC45" s="364"/>
      <c r="BD45" s="364"/>
      <c r="BE45" s="364"/>
      <c r="BF45" s="364"/>
      <c r="BG45" s="364"/>
      <c r="BH45" s="364"/>
      <c r="BI45" s="364"/>
      <c r="BJ45" s="364"/>
      <c r="BK45" s="364"/>
      <c r="BL45" s="364"/>
      <c r="BM45" s="364"/>
      <c r="BN45" s="364"/>
      <c r="BO45" s="364"/>
      <c r="BP45" s="364"/>
      <c r="BQ45" s="364"/>
      <c r="BR45" s="364"/>
      <c r="BS45" s="364"/>
      <c r="BT45" s="364"/>
      <c r="BU45" s="364"/>
      <c r="BV45" s="364"/>
      <c r="BW45" s="364"/>
      <c r="BX45" s="364"/>
      <c r="BY45" s="364"/>
      <c r="BZ45" s="364"/>
      <c r="CA45" s="364"/>
      <c r="CB45" s="364"/>
      <c r="CC45" s="364"/>
      <c r="CD45" s="364"/>
      <c r="CE45" s="364"/>
      <c r="CF45" s="364"/>
      <c r="CG45" s="364"/>
      <c r="CH45" s="364"/>
      <c r="CI45" s="364"/>
      <c r="CJ45" s="364"/>
      <c r="CK45" s="364"/>
      <c r="CL45" s="364"/>
    </row>
    <row r="46" spans="1:90" s="365" customFormat="1">
      <c r="A46" s="246"/>
      <c r="B46" s="373">
        <v>1971</v>
      </c>
      <c r="C46" s="371">
        <v>0.99151441787819738</v>
      </c>
      <c r="D46" s="371">
        <v>1.091554398999834</v>
      </c>
      <c r="E46" s="364"/>
      <c r="F46" s="364"/>
      <c r="G46" s="374">
        <f t="shared" si="0"/>
        <v>0.10003998112163659</v>
      </c>
      <c r="H46" s="372"/>
      <c r="I46" s="364"/>
      <c r="J46" s="364"/>
      <c r="K46" s="364"/>
      <c r="L46" s="364"/>
      <c r="M46" s="364"/>
      <c r="N46" s="364"/>
      <c r="O46" s="364"/>
      <c r="P46" s="364"/>
      <c r="Q46" s="364"/>
      <c r="R46" s="364"/>
      <c r="S46" s="364"/>
      <c r="T46" s="364"/>
      <c r="U46" s="364"/>
      <c r="V46" s="364"/>
      <c r="W46" s="364"/>
      <c r="X46" s="364"/>
      <c r="Y46" s="364"/>
      <c r="Z46" s="364"/>
      <c r="AA46" s="364"/>
      <c r="AB46" s="364"/>
      <c r="AC46" s="364"/>
      <c r="AD46" s="364"/>
      <c r="AE46" s="364"/>
      <c r="AF46" s="364"/>
      <c r="AG46" s="364"/>
      <c r="AH46" s="364"/>
      <c r="AI46" s="364"/>
      <c r="AJ46" s="364"/>
      <c r="AK46" s="364"/>
      <c r="AL46" s="364"/>
      <c r="AM46" s="364"/>
      <c r="AN46" s="364"/>
      <c r="AO46" s="364"/>
      <c r="AP46" s="364"/>
      <c r="AQ46" s="364"/>
      <c r="AR46" s="364"/>
      <c r="AS46" s="364"/>
      <c r="AT46" s="364"/>
      <c r="AU46" s="364"/>
      <c r="AV46" s="364"/>
      <c r="AW46" s="364"/>
      <c r="AX46" s="364"/>
      <c r="AY46" s="364"/>
      <c r="AZ46" s="364"/>
      <c r="BA46" s="364"/>
      <c r="BB46" s="364"/>
      <c r="BC46" s="364"/>
      <c r="BD46" s="364"/>
      <c r="BE46" s="364"/>
      <c r="BF46" s="364"/>
      <c r="BG46" s="364"/>
      <c r="BH46" s="364"/>
      <c r="BI46" s="364"/>
      <c r="BJ46" s="364"/>
      <c r="BK46" s="364"/>
      <c r="BL46" s="364"/>
      <c r="BM46" s="364"/>
      <c r="BN46" s="364"/>
      <c r="BO46" s="364"/>
      <c r="BP46" s="364"/>
      <c r="BQ46" s="364"/>
      <c r="BR46" s="364"/>
      <c r="BS46" s="364"/>
      <c r="BT46" s="364"/>
      <c r="BU46" s="364"/>
      <c r="BV46" s="364"/>
      <c r="BW46" s="364"/>
      <c r="BX46" s="364"/>
      <c r="BY46" s="364"/>
      <c r="BZ46" s="364"/>
      <c r="CA46" s="364"/>
      <c r="CB46" s="364"/>
      <c r="CC46" s="364"/>
      <c r="CD46" s="364"/>
      <c r="CE46" s="364"/>
      <c r="CF46" s="364"/>
      <c r="CG46" s="364"/>
      <c r="CH46" s="364"/>
      <c r="CI46" s="364"/>
      <c r="CJ46" s="364"/>
      <c r="CK46" s="364"/>
      <c r="CL46" s="364"/>
    </row>
    <row r="47" spans="1:90" s="365" customFormat="1">
      <c r="A47" s="246"/>
      <c r="B47" s="375">
        <v>1972</v>
      </c>
      <c r="C47" s="371">
        <v>0.99193577968025104</v>
      </c>
      <c r="D47" s="371">
        <v>1.0909222981675544</v>
      </c>
      <c r="E47" s="364"/>
      <c r="F47" s="364"/>
      <c r="G47" s="374">
        <f t="shared" si="0"/>
        <v>9.8986518487303332E-2</v>
      </c>
      <c r="H47" s="372"/>
      <c r="I47" s="364"/>
      <c r="J47" s="364"/>
      <c r="K47" s="364"/>
      <c r="L47" s="364"/>
      <c r="M47" s="364"/>
      <c r="N47" s="364"/>
      <c r="O47" s="364"/>
      <c r="P47" s="364"/>
      <c r="Q47" s="364"/>
      <c r="R47" s="364"/>
      <c r="S47" s="364"/>
      <c r="T47" s="364"/>
      <c r="U47" s="364"/>
      <c r="V47" s="364"/>
      <c r="W47" s="364"/>
      <c r="X47" s="364"/>
      <c r="Y47" s="364"/>
      <c r="Z47" s="364"/>
      <c r="AA47" s="364"/>
      <c r="AB47" s="364"/>
      <c r="AC47" s="364"/>
      <c r="AD47" s="364"/>
      <c r="AE47" s="364"/>
      <c r="AF47" s="364"/>
      <c r="AG47" s="364"/>
      <c r="AH47" s="364"/>
      <c r="AI47" s="364"/>
      <c r="AJ47" s="364"/>
      <c r="AK47" s="364"/>
      <c r="AL47" s="364"/>
      <c r="AM47" s="364"/>
      <c r="AN47" s="364"/>
      <c r="AO47" s="364"/>
      <c r="AP47" s="364"/>
      <c r="AQ47" s="364"/>
      <c r="AR47" s="364"/>
      <c r="AS47" s="364"/>
      <c r="AT47" s="364"/>
      <c r="AU47" s="364"/>
      <c r="AV47" s="364"/>
      <c r="AW47" s="364"/>
      <c r="AX47" s="364"/>
      <c r="AY47" s="364"/>
      <c r="AZ47" s="364"/>
      <c r="BA47" s="364"/>
      <c r="BB47" s="364"/>
      <c r="BC47" s="364"/>
      <c r="BD47" s="364"/>
      <c r="BE47" s="364"/>
      <c r="BF47" s="364"/>
      <c r="BG47" s="364"/>
      <c r="BH47" s="364"/>
      <c r="BI47" s="364"/>
      <c r="BJ47" s="364"/>
      <c r="BK47" s="364"/>
      <c r="BL47" s="364"/>
      <c r="BM47" s="364"/>
      <c r="BN47" s="364"/>
      <c r="BO47" s="364"/>
      <c r="BP47" s="364"/>
      <c r="BQ47" s="364"/>
      <c r="BR47" s="364"/>
      <c r="BS47" s="364"/>
      <c r="BT47" s="364"/>
      <c r="BU47" s="364"/>
      <c r="BV47" s="364"/>
      <c r="BW47" s="364"/>
      <c r="BX47" s="364"/>
      <c r="BY47" s="364"/>
      <c r="BZ47" s="364"/>
      <c r="CA47" s="364"/>
      <c r="CB47" s="364"/>
      <c r="CC47" s="364"/>
      <c r="CD47" s="364"/>
      <c r="CE47" s="364"/>
      <c r="CF47" s="364"/>
      <c r="CG47" s="364"/>
      <c r="CH47" s="364"/>
      <c r="CI47" s="364"/>
      <c r="CJ47" s="364"/>
      <c r="CK47" s="364"/>
      <c r="CL47" s="364"/>
    </row>
    <row r="48" spans="1:90" s="365" customFormat="1">
      <c r="A48" s="246"/>
      <c r="B48" s="373">
        <v>1973</v>
      </c>
      <c r="C48" s="371">
        <v>0.99547956436899654</v>
      </c>
      <c r="D48" s="371">
        <v>1.0936459348519556</v>
      </c>
      <c r="E48" s="364"/>
      <c r="F48" s="364"/>
      <c r="G48" s="374">
        <f t="shared" si="0"/>
        <v>9.8166370482959064E-2</v>
      </c>
      <c r="H48" s="372"/>
      <c r="I48" s="364"/>
      <c r="J48" s="364"/>
      <c r="K48" s="364"/>
      <c r="L48" s="364"/>
      <c r="M48" s="364"/>
      <c r="N48" s="364"/>
      <c r="O48" s="364"/>
      <c r="P48" s="364"/>
      <c r="Q48" s="364"/>
      <c r="R48" s="364"/>
      <c r="S48" s="364"/>
      <c r="T48" s="364"/>
      <c r="U48" s="364"/>
      <c r="V48" s="364"/>
      <c r="W48" s="364"/>
      <c r="X48" s="364"/>
      <c r="Y48" s="364"/>
      <c r="Z48" s="364"/>
      <c r="AA48" s="364"/>
      <c r="AB48" s="364"/>
      <c r="AC48" s="364"/>
      <c r="AD48" s="364"/>
      <c r="AE48" s="364"/>
      <c r="AF48" s="364"/>
      <c r="AG48" s="364"/>
      <c r="AH48" s="364"/>
      <c r="AI48" s="364"/>
      <c r="AJ48" s="364"/>
      <c r="AK48" s="364"/>
      <c r="AL48" s="364"/>
      <c r="AM48" s="364"/>
      <c r="AN48" s="364"/>
      <c r="AO48" s="364"/>
      <c r="AP48" s="364"/>
      <c r="AQ48" s="364"/>
      <c r="AR48" s="364"/>
      <c r="AS48" s="364"/>
      <c r="AT48" s="364"/>
      <c r="AU48" s="364"/>
      <c r="AV48" s="364"/>
      <c r="AW48" s="364"/>
      <c r="AX48" s="364"/>
      <c r="AY48" s="364"/>
      <c r="AZ48" s="364"/>
      <c r="BA48" s="364"/>
      <c r="BB48" s="364"/>
      <c r="BC48" s="364"/>
      <c r="BD48" s="364"/>
      <c r="BE48" s="364"/>
      <c r="BF48" s="364"/>
      <c r="BG48" s="364"/>
      <c r="BH48" s="364"/>
      <c r="BI48" s="364"/>
      <c r="BJ48" s="364"/>
      <c r="BK48" s="364"/>
      <c r="BL48" s="364"/>
      <c r="BM48" s="364"/>
      <c r="BN48" s="364"/>
      <c r="BO48" s="364"/>
      <c r="BP48" s="364"/>
      <c r="BQ48" s="364"/>
      <c r="BR48" s="364"/>
      <c r="BS48" s="364"/>
      <c r="BT48" s="364"/>
      <c r="BU48" s="364"/>
      <c r="BV48" s="364"/>
      <c r="BW48" s="364"/>
      <c r="BX48" s="364"/>
      <c r="BY48" s="364"/>
      <c r="BZ48" s="364"/>
      <c r="CA48" s="364"/>
      <c r="CB48" s="364"/>
      <c r="CC48" s="364"/>
      <c r="CD48" s="364"/>
      <c r="CE48" s="364"/>
      <c r="CF48" s="364"/>
      <c r="CG48" s="364"/>
      <c r="CH48" s="364"/>
      <c r="CI48" s="364"/>
      <c r="CJ48" s="364"/>
      <c r="CK48" s="364"/>
      <c r="CL48" s="364"/>
    </row>
    <row r="49" spans="1:90" s="365" customFormat="1">
      <c r="A49" s="246"/>
      <c r="B49" s="375">
        <v>1974</v>
      </c>
      <c r="C49" s="371">
        <v>0.99722795595389013</v>
      </c>
      <c r="D49" s="371">
        <v>1.0942780244977171</v>
      </c>
      <c r="E49" s="364"/>
      <c r="F49" s="364"/>
      <c r="G49" s="374">
        <f t="shared" si="0"/>
        <v>9.7050068543826917E-2</v>
      </c>
      <c r="H49" s="372"/>
      <c r="I49" s="364"/>
      <c r="J49" s="364"/>
      <c r="K49" s="364"/>
      <c r="L49" s="364"/>
      <c r="M49" s="364"/>
      <c r="N49" s="364"/>
      <c r="O49" s="364"/>
      <c r="P49" s="364"/>
      <c r="Q49" s="364"/>
      <c r="R49" s="364"/>
      <c r="S49" s="364"/>
      <c r="T49" s="364"/>
      <c r="U49" s="364"/>
      <c r="V49" s="364"/>
      <c r="W49" s="364"/>
      <c r="X49" s="364"/>
      <c r="Y49" s="364"/>
      <c r="Z49" s="364"/>
      <c r="AA49" s="364"/>
      <c r="AB49" s="364"/>
      <c r="AC49" s="364"/>
      <c r="AD49" s="364"/>
      <c r="AE49" s="364"/>
      <c r="AF49" s="364"/>
      <c r="AG49" s="364"/>
      <c r="AH49" s="364"/>
      <c r="AI49" s="364"/>
      <c r="AJ49" s="364"/>
      <c r="AK49" s="364"/>
      <c r="AL49" s="364"/>
      <c r="AM49" s="364"/>
      <c r="AN49" s="364"/>
      <c r="AO49" s="364"/>
      <c r="AP49" s="364"/>
      <c r="AQ49" s="364"/>
      <c r="AR49" s="364"/>
      <c r="AS49" s="364"/>
      <c r="AT49" s="364"/>
      <c r="AU49" s="364"/>
      <c r="AV49" s="364"/>
      <c r="AW49" s="364"/>
      <c r="AX49" s="364"/>
      <c r="AY49" s="364"/>
      <c r="AZ49" s="364"/>
      <c r="BA49" s="364"/>
      <c r="BB49" s="364"/>
      <c r="BC49" s="364"/>
      <c r="BD49" s="364"/>
      <c r="BE49" s="364"/>
      <c r="BF49" s="364"/>
      <c r="BG49" s="364"/>
      <c r="BH49" s="364"/>
      <c r="BI49" s="364"/>
      <c r="BJ49" s="364"/>
      <c r="BK49" s="364"/>
      <c r="BL49" s="364"/>
      <c r="BM49" s="364"/>
      <c r="BN49" s="364"/>
      <c r="BO49" s="364"/>
      <c r="BP49" s="364"/>
      <c r="BQ49" s="364"/>
      <c r="BR49" s="364"/>
      <c r="BS49" s="364"/>
      <c r="BT49" s="364"/>
      <c r="BU49" s="364"/>
      <c r="BV49" s="364"/>
      <c r="BW49" s="364"/>
      <c r="BX49" s="364"/>
      <c r="BY49" s="364"/>
      <c r="BZ49" s="364"/>
      <c r="CA49" s="364"/>
      <c r="CB49" s="364"/>
      <c r="CC49" s="364"/>
      <c r="CD49" s="364"/>
      <c r="CE49" s="364"/>
      <c r="CF49" s="364"/>
      <c r="CG49" s="364"/>
      <c r="CH49" s="364"/>
      <c r="CI49" s="364"/>
      <c r="CJ49" s="364"/>
      <c r="CK49" s="364"/>
      <c r="CL49" s="364"/>
    </row>
    <row r="50" spans="1:90" s="365" customFormat="1">
      <c r="A50" s="246"/>
      <c r="B50" s="373">
        <v>1975</v>
      </c>
      <c r="C50" s="371">
        <v>0.99751640963020261</v>
      </c>
      <c r="D50" s="371">
        <v>1.0932117829934489</v>
      </c>
      <c r="E50" s="364"/>
      <c r="F50" s="364"/>
      <c r="G50" s="374">
        <f t="shared" si="0"/>
        <v>9.5695373363246294E-2</v>
      </c>
      <c r="H50" s="372"/>
      <c r="I50" s="364"/>
      <c r="J50" s="364"/>
      <c r="K50" s="364"/>
      <c r="L50" s="364"/>
      <c r="M50" s="364"/>
      <c r="N50" s="364"/>
      <c r="O50" s="364"/>
      <c r="P50" s="364"/>
      <c r="Q50" s="364"/>
      <c r="R50" s="364"/>
      <c r="S50" s="364"/>
      <c r="T50" s="364"/>
      <c r="U50" s="364"/>
      <c r="V50" s="364"/>
      <c r="W50" s="364"/>
      <c r="X50" s="364"/>
      <c r="Y50" s="364"/>
      <c r="Z50" s="364"/>
      <c r="AA50" s="364"/>
      <c r="AB50" s="364"/>
      <c r="AC50" s="364"/>
      <c r="AD50" s="364"/>
      <c r="AE50" s="364"/>
      <c r="AF50" s="364"/>
      <c r="AG50" s="364"/>
      <c r="AH50" s="364"/>
      <c r="AI50" s="364"/>
      <c r="AJ50" s="364"/>
      <c r="AK50" s="364"/>
      <c r="AL50" s="364"/>
      <c r="AM50" s="364"/>
      <c r="AN50" s="364"/>
      <c r="AO50" s="364"/>
      <c r="AP50" s="364"/>
      <c r="AQ50" s="364"/>
      <c r="AR50" s="364"/>
      <c r="AS50" s="364"/>
      <c r="AT50" s="364"/>
      <c r="AU50" s="364"/>
      <c r="AV50" s="364"/>
      <c r="AW50" s="364"/>
      <c r="AX50" s="364"/>
      <c r="AY50" s="364"/>
      <c r="AZ50" s="364"/>
      <c r="BA50" s="364"/>
      <c r="BB50" s="364"/>
      <c r="BC50" s="364"/>
      <c r="BD50" s="364"/>
      <c r="BE50" s="364"/>
      <c r="BF50" s="364"/>
      <c r="BG50" s="364"/>
      <c r="BH50" s="364"/>
      <c r="BI50" s="364"/>
      <c r="BJ50" s="364"/>
      <c r="BK50" s="364"/>
      <c r="BL50" s="364"/>
      <c r="BM50" s="364"/>
      <c r="BN50" s="364"/>
      <c r="BO50" s="364"/>
      <c r="BP50" s="364"/>
      <c r="BQ50" s="364"/>
      <c r="BR50" s="364"/>
      <c r="BS50" s="364"/>
      <c r="BT50" s="364"/>
      <c r="BU50" s="364"/>
      <c r="BV50" s="364"/>
      <c r="BW50" s="364"/>
      <c r="BX50" s="364"/>
      <c r="BY50" s="364"/>
      <c r="BZ50" s="364"/>
      <c r="CA50" s="364"/>
      <c r="CB50" s="364"/>
      <c r="CC50" s="364"/>
      <c r="CD50" s="364"/>
      <c r="CE50" s="364"/>
      <c r="CF50" s="364"/>
      <c r="CG50" s="364"/>
      <c r="CH50" s="364"/>
      <c r="CI50" s="364"/>
      <c r="CJ50" s="364"/>
      <c r="CK50" s="364"/>
      <c r="CL50" s="364"/>
    </row>
    <row r="51" spans="1:90" s="365" customFormat="1">
      <c r="A51" s="246"/>
      <c r="B51" s="375">
        <v>1976</v>
      </c>
      <c r="C51" s="371">
        <v>0.99871289441960376</v>
      </c>
      <c r="D51" s="371">
        <v>1.0930812046365674</v>
      </c>
      <c r="E51" s="364"/>
      <c r="F51" s="364"/>
      <c r="G51" s="374">
        <f t="shared" si="0"/>
        <v>9.436831021696368E-2</v>
      </c>
      <c r="H51" s="372"/>
      <c r="I51" s="364"/>
      <c r="J51" s="364"/>
      <c r="K51" s="364"/>
      <c r="L51" s="364"/>
      <c r="M51" s="364"/>
      <c r="N51" s="364"/>
      <c r="O51" s="364"/>
      <c r="P51" s="364"/>
      <c r="Q51" s="364"/>
      <c r="R51" s="364"/>
      <c r="S51" s="364"/>
      <c r="T51" s="364"/>
      <c r="U51" s="364"/>
      <c r="V51" s="364"/>
      <c r="W51" s="364"/>
      <c r="X51" s="364"/>
      <c r="Y51" s="364"/>
      <c r="Z51" s="364"/>
      <c r="AA51" s="364"/>
      <c r="AB51" s="364"/>
      <c r="AC51" s="364"/>
      <c r="AD51" s="364"/>
      <c r="AE51" s="364"/>
      <c r="AF51" s="364"/>
      <c r="AG51" s="364"/>
      <c r="AH51" s="364"/>
      <c r="AI51" s="364"/>
      <c r="AJ51" s="364"/>
      <c r="AK51" s="364"/>
      <c r="AL51" s="364"/>
      <c r="AM51" s="364"/>
      <c r="AN51" s="364"/>
      <c r="AO51" s="364"/>
      <c r="AP51" s="364"/>
      <c r="AQ51" s="364"/>
      <c r="AR51" s="364"/>
      <c r="AS51" s="364"/>
      <c r="AT51" s="364"/>
      <c r="AU51" s="364"/>
      <c r="AV51" s="364"/>
      <c r="AW51" s="364"/>
      <c r="AX51" s="364"/>
      <c r="AY51" s="364"/>
      <c r="AZ51" s="364"/>
      <c r="BA51" s="364"/>
      <c r="BB51" s="364"/>
      <c r="BC51" s="364"/>
      <c r="BD51" s="364"/>
      <c r="BE51" s="364"/>
      <c r="BF51" s="364"/>
      <c r="BG51" s="364"/>
      <c r="BH51" s="364"/>
      <c r="BI51" s="364"/>
      <c r="BJ51" s="364"/>
      <c r="BK51" s="364"/>
      <c r="BL51" s="364"/>
      <c r="BM51" s="364"/>
      <c r="BN51" s="364"/>
      <c r="BO51" s="364"/>
      <c r="BP51" s="364"/>
      <c r="BQ51" s="364"/>
      <c r="BR51" s="364"/>
      <c r="BS51" s="364"/>
      <c r="BT51" s="364"/>
      <c r="BU51" s="364"/>
      <c r="BV51" s="364"/>
      <c r="BW51" s="364"/>
      <c r="BX51" s="364"/>
      <c r="BY51" s="364"/>
      <c r="BZ51" s="364"/>
      <c r="CA51" s="364"/>
      <c r="CB51" s="364"/>
      <c r="CC51" s="364"/>
      <c r="CD51" s="364"/>
      <c r="CE51" s="364"/>
      <c r="CF51" s="364"/>
      <c r="CG51" s="364"/>
      <c r="CH51" s="364"/>
      <c r="CI51" s="364"/>
      <c r="CJ51" s="364"/>
      <c r="CK51" s="364"/>
      <c r="CL51" s="364"/>
    </row>
    <row r="52" spans="1:90" s="365" customFormat="1">
      <c r="A52" s="246"/>
      <c r="B52" s="373">
        <v>1977</v>
      </c>
      <c r="C52" s="371">
        <v>0.99911443831139091</v>
      </c>
      <c r="D52" s="371">
        <v>1.0917395688016349</v>
      </c>
      <c r="E52" s="364"/>
      <c r="F52" s="364"/>
      <c r="G52" s="374">
        <f t="shared" si="0"/>
        <v>9.2625130490244012E-2</v>
      </c>
      <c r="H52" s="372"/>
      <c r="I52" s="364"/>
      <c r="J52" s="364"/>
      <c r="K52" s="364"/>
      <c r="L52" s="364"/>
      <c r="M52" s="364"/>
      <c r="N52" s="364"/>
      <c r="O52" s="364"/>
      <c r="P52" s="364"/>
      <c r="Q52" s="364"/>
      <c r="R52" s="364"/>
      <c r="S52" s="364"/>
      <c r="T52" s="364"/>
      <c r="U52" s="364"/>
      <c r="V52" s="364"/>
      <c r="W52" s="364"/>
      <c r="X52" s="364"/>
      <c r="Y52" s="364"/>
      <c r="Z52" s="364"/>
      <c r="AA52" s="364"/>
      <c r="AB52" s="364"/>
      <c r="AC52" s="364"/>
      <c r="AD52" s="364"/>
      <c r="AE52" s="364"/>
      <c r="AF52" s="364"/>
      <c r="AG52" s="364"/>
      <c r="AH52" s="364"/>
      <c r="AI52" s="364"/>
      <c r="AJ52" s="364"/>
      <c r="AK52" s="364"/>
      <c r="AL52" s="364"/>
      <c r="AM52" s="364"/>
      <c r="AN52" s="364"/>
      <c r="AO52" s="364"/>
      <c r="AP52" s="364"/>
      <c r="AQ52" s="364"/>
      <c r="AR52" s="364"/>
      <c r="AS52" s="364"/>
      <c r="AT52" s="364"/>
      <c r="AU52" s="364"/>
      <c r="AV52" s="364"/>
      <c r="AW52" s="364"/>
      <c r="AX52" s="364"/>
      <c r="AY52" s="364"/>
      <c r="AZ52" s="364"/>
      <c r="BA52" s="364"/>
      <c r="BB52" s="364"/>
      <c r="BC52" s="364"/>
      <c r="BD52" s="364"/>
      <c r="BE52" s="364"/>
      <c r="BF52" s="364"/>
      <c r="BG52" s="364"/>
      <c r="BH52" s="364"/>
      <c r="BI52" s="364"/>
      <c r="BJ52" s="364"/>
      <c r="BK52" s="364"/>
      <c r="BL52" s="364"/>
      <c r="BM52" s="364"/>
      <c r="BN52" s="364"/>
      <c r="BO52" s="364"/>
      <c r="BP52" s="364"/>
      <c r="BQ52" s="364"/>
      <c r="BR52" s="364"/>
      <c r="BS52" s="364"/>
      <c r="BT52" s="364"/>
      <c r="BU52" s="364"/>
      <c r="BV52" s="364"/>
      <c r="BW52" s="364"/>
      <c r="BX52" s="364"/>
      <c r="BY52" s="364"/>
      <c r="BZ52" s="364"/>
      <c r="CA52" s="364"/>
      <c r="CB52" s="364"/>
      <c r="CC52" s="364"/>
      <c r="CD52" s="364"/>
      <c r="CE52" s="364"/>
      <c r="CF52" s="364"/>
      <c r="CG52" s="364"/>
      <c r="CH52" s="364"/>
      <c r="CI52" s="364"/>
      <c r="CJ52" s="364"/>
      <c r="CK52" s="364"/>
      <c r="CL52" s="364"/>
    </row>
    <row r="53" spans="1:90" s="365" customFormat="1">
      <c r="A53" s="246"/>
      <c r="B53" s="375">
        <v>1978</v>
      </c>
      <c r="C53" s="371">
        <v>1.001464672762608</v>
      </c>
      <c r="D53" s="371">
        <v>1.0929656157204373</v>
      </c>
      <c r="E53" s="364"/>
      <c r="F53" s="364"/>
      <c r="G53" s="374">
        <f t="shared" si="0"/>
        <v>9.150094295782929E-2</v>
      </c>
      <c r="H53" s="372"/>
      <c r="I53" s="364"/>
      <c r="J53" s="364"/>
      <c r="K53" s="364"/>
      <c r="L53" s="364"/>
      <c r="M53" s="364"/>
      <c r="N53" s="364"/>
      <c r="O53" s="364"/>
      <c r="P53" s="364"/>
      <c r="Q53" s="364"/>
      <c r="R53" s="364"/>
      <c r="S53" s="364"/>
      <c r="T53" s="364"/>
      <c r="U53" s="364"/>
      <c r="V53" s="364"/>
      <c r="W53" s="364"/>
      <c r="X53" s="364"/>
      <c r="Y53" s="364"/>
      <c r="Z53" s="364"/>
      <c r="AA53" s="364"/>
      <c r="AB53" s="364"/>
      <c r="AC53" s="364"/>
      <c r="AD53" s="364"/>
      <c r="AE53" s="364"/>
      <c r="AF53" s="364"/>
      <c r="AG53" s="364"/>
      <c r="AH53" s="364"/>
      <c r="AI53" s="364"/>
      <c r="AJ53" s="364"/>
      <c r="AK53" s="364"/>
      <c r="AL53" s="364"/>
      <c r="AM53" s="364"/>
      <c r="AN53" s="364"/>
      <c r="AO53" s="364"/>
      <c r="AP53" s="364"/>
      <c r="AQ53" s="364"/>
      <c r="AR53" s="364"/>
      <c r="AS53" s="364"/>
      <c r="AT53" s="364"/>
      <c r="AU53" s="364"/>
      <c r="AV53" s="364"/>
      <c r="AW53" s="364"/>
      <c r="AX53" s="364"/>
      <c r="AY53" s="364"/>
      <c r="AZ53" s="364"/>
      <c r="BA53" s="364"/>
      <c r="BB53" s="364"/>
      <c r="BC53" s="364"/>
      <c r="BD53" s="364"/>
      <c r="BE53" s="364"/>
      <c r="BF53" s="364"/>
      <c r="BG53" s="364"/>
      <c r="BH53" s="364"/>
      <c r="BI53" s="364"/>
      <c r="BJ53" s="364"/>
      <c r="BK53" s="364"/>
      <c r="BL53" s="364"/>
      <c r="BM53" s="364"/>
      <c r="BN53" s="364"/>
      <c r="BO53" s="364"/>
      <c r="BP53" s="364"/>
      <c r="BQ53" s="364"/>
      <c r="BR53" s="364"/>
      <c r="BS53" s="364"/>
      <c r="BT53" s="364"/>
      <c r="BU53" s="364"/>
      <c r="BV53" s="364"/>
      <c r="BW53" s="364"/>
      <c r="BX53" s="364"/>
      <c r="BY53" s="364"/>
      <c r="BZ53" s="364"/>
      <c r="CA53" s="364"/>
      <c r="CB53" s="364"/>
      <c r="CC53" s="364"/>
      <c r="CD53" s="364"/>
      <c r="CE53" s="364"/>
      <c r="CF53" s="364"/>
      <c r="CG53" s="364"/>
      <c r="CH53" s="364"/>
      <c r="CI53" s="364"/>
      <c r="CJ53" s="364"/>
      <c r="CK53" s="364"/>
      <c r="CL53" s="364"/>
    </row>
    <row r="54" spans="1:90" s="365" customFormat="1">
      <c r="A54" s="246"/>
      <c r="B54" s="373">
        <v>1979</v>
      </c>
      <c r="C54" s="371">
        <v>0.99985890893313578</v>
      </c>
      <c r="D54" s="371">
        <v>1.0896600113665287</v>
      </c>
      <c r="E54" s="364"/>
      <c r="F54" s="364"/>
      <c r="G54" s="374">
        <f t="shared" si="0"/>
        <v>8.9801102433392899E-2</v>
      </c>
      <c r="H54" s="372"/>
      <c r="I54" s="364"/>
      <c r="J54" s="364"/>
      <c r="K54" s="364"/>
      <c r="L54" s="364"/>
      <c r="M54" s="364"/>
      <c r="N54" s="364"/>
      <c r="O54" s="364"/>
      <c r="P54" s="364"/>
      <c r="Q54" s="364"/>
      <c r="R54" s="364"/>
      <c r="S54" s="364"/>
      <c r="T54" s="364"/>
      <c r="U54" s="364"/>
      <c r="V54" s="364"/>
      <c r="W54" s="364"/>
      <c r="X54" s="364"/>
      <c r="Y54" s="364"/>
      <c r="Z54" s="364"/>
      <c r="AA54" s="364"/>
      <c r="AB54" s="364"/>
      <c r="AC54" s="364"/>
      <c r="AD54" s="364"/>
      <c r="AE54" s="364"/>
      <c r="AF54" s="364"/>
      <c r="AG54" s="364"/>
      <c r="AH54" s="364"/>
      <c r="AI54" s="364"/>
      <c r="AJ54" s="364"/>
      <c r="AK54" s="364"/>
      <c r="AL54" s="364"/>
      <c r="AM54" s="364"/>
      <c r="AN54" s="364"/>
      <c r="AO54" s="364"/>
      <c r="AP54" s="364"/>
      <c r="AQ54" s="364"/>
      <c r="AR54" s="364"/>
      <c r="AS54" s="364"/>
      <c r="AT54" s="364"/>
      <c r="AU54" s="364"/>
      <c r="AV54" s="364"/>
      <c r="AW54" s="364"/>
      <c r="AX54" s="364"/>
      <c r="AY54" s="364"/>
      <c r="AZ54" s="364"/>
      <c r="BA54" s="364"/>
      <c r="BB54" s="364"/>
      <c r="BC54" s="364"/>
      <c r="BD54" s="364"/>
      <c r="BE54" s="364"/>
      <c r="BF54" s="364"/>
      <c r="BG54" s="364"/>
      <c r="BH54" s="364"/>
      <c r="BI54" s="364"/>
      <c r="BJ54" s="364"/>
      <c r="BK54" s="364"/>
      <c r="BL54" s="364"/>
      <c r="BM54" s="364"/>
      <c r="BN54" s="364"/>
      <c r="BO54" s="364"/>
      <c r="BP54" s="364"/>
      <c r="BQ54" s="364"/>
      <c r="BR54" s="364"/>
      <c r="BS54" s="364"/>
      <c r="BT54" s="364"/>
      <c r="BU54" s="364"/>
      <c r="BV54" s="364"/>
      <c r="BW54" s="364"/>
      <c r="BX54" s="364"/>
      <c r="BY54" s="364"/>
      <c r="BZ54" s="364"/>
      <c r="CA54" s="364"/>
      <c r="CB54" s="364"/>
      <c r="CC54" s="364"/>
      <c r="CD54" s="364"/>
      <c r="CE54" s="364"/>
      <c r="CF54" s="364"/>
      <c r="CG54" s="364"/>
      <c r="CH54" s="364"/>
      <c r="CI54" s="364"/>
      <c r="CJ54" s="364"/>
      <c r="CK54" s="364"/>
      <c r="CL54" s="364"/>
    </row>
    <row r="55" spans="1:90" s="365" customFormat="1">
      <c r="A55" s="246"/>
      <c r="B55" s="375">
        <v>1980</v>
      </c>
      <c r="C55" s="371">
        <v>1.0009551380020627</v>
      </c>
      <c r="D55" s="371">
        <v>1.0892533191750282</v>
      </c>
      <c r="E55" s="364"/>
      <c r="F55" s="364"/>
      <c r="G55" s="374">
        <f t="shared" si="0"/>
        <v>8.8298181172965506E-2</v>
      </c>
      <c r="H55" s="372"/>
      <c r="I55" s="364"/>
      <c r="J55" s="364"/>
      <c r="K55" s="364"/>
      <c r="L55" s="364"/>
      <c r="M55" s="364"/>
      <c r="N55" s="364"/>
      <c r="O55" s="364"/>
      <c r="P55" s="364"/>
      <c r="Q55" s="364"/>
      <c r="R55" s="364"/>
      <c r="S55" s="364"/>
      <c r="T55" s="364"/>
      <c r="U55" s="364"/>
      <c r="V55" s="364"/>
      <c r="W55" s="364"/>
      <c r="X55" s="364"/>
      <c r="Y55" s="364"/>
      <c r="Z55" s="364"/>
      <c r="AA55" s="364"/>
      <c r="AB55" s="364"/>
      <c r="AC55" s="364"/>
      <c r="AD55" s="364"/>
      <c r="AE55" s="364"/>
      <c r="AF55" s="364"/>
      <c r="AG55" s="364"/>
      <c r="AH55" s="364"/>
      <c r="AI55" s="364"/>
      <c r="AJ55" s="364"/>
      <c r="AK55" s="364"/>
      <c r="AL55" s="364"/>
      <c r="AM55" s="364"/>
      <c r="AN55" s="364"/>
      <c r="AO55" s="364"/>
      <c r="AP55" s="364"/>
      <c r="AQ55" s="364"/>
      <c r="AR55" s="364"/>
      <c r="AS55" s="364"/>
      <c r="AT55" s="364"/>
      <c r="AU55" s="364"/>
      <c r="AV55" s="364"/>
      <c r="AW55" s="364"/>
      <c r="AX55" s="364"/>
      <c r="AY55" s="364"/>
      <c r="AZ55" s="364"/>
      <c r="BA55" s="364"/>
      <c r="BB55" s="364"/>
      <c r="BC55" s="364"/>
      <c r="BD55" s="364"/>
      <c r="BE55" s="364"/>
      <c r="BF55" s="364"/>
      <c r="BG55" s="364"/>
      <c r="BH55" s="364"/>
      <c r="BI55" s="364"/>
      <c r="BJ55" s="364"/>
      <c r="BK55" s="364"/>
      <c r="BL55" s="364"/>
      <c r="BM55" s="364"/>
      <c r="BN55" s="364"/>
      <c r="BO55" s="364"/>
      <c r="BP55" s="364"/>
      <c r="BQ55" s="364"/>
      <c r="BR55" s="364"/>
      <c r="BS55" s="364"/>
      <c r="BT55" s="364"/>
      <c r="BU55" s="364"/>
      <c r="BV55" s="364"/>
      <c r="BW55" s="364"/>
      <c r="BX55" s="364"/>
      <c r="BY55" s="364"/>
      <c r="BZ55" s="364"/>
      <c r="CA55" s="364"/>
      <c r="CB55" s="364"/>
      <c r="CC55" s="364"/>
      <c r="CD55" s="364"/>
      <c r="CE55" s="364"/>
      <c r="CF55" s="364"/>
      <c r="CG55" s="364"/>
      <c r="CH55" s="364"/>
      <c r="CI55" s="364"/>
      <c r="CJ55" s="364"/>
      <c r="CK55" s="364"/>
      <c r="CL55" s="364"/>
    </row>
    <row r="56" spans="1:90" s="365" customFormat="1">
      <c r="A56" s="246"/>
      <c r="B56" s="373">
        <v>1981</v>
      </c>
      <c r="C56" s="371">
        <v>1.0005402422434495</v>
      </c>
      <c r="D56" s="371">
        <v>1.0872945830647045</v>
      </c>
      <c r="E56" s="364"/>
      <c r="F56" s="364"/>
      <c r="G56" s="374">
        <f t="shared" si="0"/>
        <v>8.6754340821254994E-2</v>
      </c>
      <c r="H56" s="372"/>
      <c r="I56" s="364"/>
      <c r="J56" s="364"/>
      <c r="K56" s="364"/>
      <c r="L56" s="364"/>
      <c r="M56" s="364"/>
      <c r="N56" s="364"/>
      <c r="O56" s="364"/>
      <c r="P56" s="364"/>
      <c r="Q56" s="364"/>
      <c r="R56" s="364"/>
      <c r="S56" s="364"/>
      <c r="T56" s="364"/>
      <c r="U56" s="364"/>
      <c r="V56" s="364"/>
      <c r="W56" s="364"/>
      <c r="X56" s="364"/>
      <c r="Y56" s="364"/>
      <c r="Z56" s="364"/>
      <c r="AA56" s="364"/>
      <c r="AB56" s="364"/>
      <c r="AC56" s="364"/>
      <c r="AD56" s="364"/>
      <c r="AE56" s="364"/>
      <c r="AF56" s="364"/>
      <c r="AG56" s="364"/>
      <c r="AH56" s="364"/>
      <c r="AI56" s="364"/>
      <c r="AJ56" s="364"/>
      <c r="AK56" s="364"/>
      <c r="AL56" s="364"/>
      <c r="AM56" s="364"/>
      <c r="AN56" s="364"/>
      <c r="AO56" s="364"/>
      <c r="AP56" s="364"/>
      <c r="AQ56" s="364"/>
      <c r="AR56" s="364"/>
      <c r="AS56" s="364"/>
      <c r="AT56" s="364"/>
      <c r="AU56" s="364"/>
      <c r="AV56" s="364"/>
      <c r="AW56" s="364"/>
      <c r="AX56" s="364"/>
      <c r="AY56" s="364"/>
      <c r="AZ56" s="364"/>
      <c r="BA56" s="364"/>
      <c r="BB56" s="364"/>
      <c r="BC56" s="364"/>
      <c r="BD56" s="364"/>
      <c r="BE56" s="364"/>
      <c r="BF56" s="364"/>
      <c r="BG56" s="364"/>
      <c r="BH56" s="364"/>
      <c r="BI56" s="364"/>
      <c r="BJ56" s="364"/>
      <c r="BK56" s="364"/>
      <c r="BL56" s="364"/>
      <c r="BM56" s="364"/>
      <c r="BN56" s="364"/>
      <c r="BO56" s="364"/>
      <c r="BP56" s="364"/>
      <c r="BQ56" s="364"/>
      <c r="BR56" s="364"/>
      <c r="BS56" s="364"/>
      <c r="BT56" s="364"/>
      <c r="BU56" s="364"/>
      <c r="BV56" s="364"/>
      <c r="BW56" s="364"/>
      <c r="BX56" s="364"/>
      <c r="BY56" s="364"/>
      <c r="BZ56" s="364"/>
      <c r="CA56" s="364"/>
      <c r="CB56" s="364"/>
      <c r="CC56" s="364"/>
      <c r="CD56" s="364"/>
      <c r="CE56" s="364"/>
      <c r="CF56" s="364"/>
      <c r="CG56" s="364"/>
      <c r="CH56" s="364"/>
      <c r="CI56" s="364"/>
      <c r="CJ56" s="364"/>
      <c r="CK56" s="364"/>
      <c r="CL56" s="364"/>
    </row>
    <row r="57" spans="1:90" s="365" customFormat="1">
      <c r="A57" s="246"/>
      <c r="B57" s="375">
        <v>1982</v>
      </c>
      <c r="C57" s="371">
        <v>1.0012899003155333</v>
      </c>
      <c r="D57" s="371">
        <v>1.0869480310994044</v>
      </c>
      <c r="E57" s="364"/>
      <c r="F57" s="364"/>
      <c r="G57" s="374">
        <f t="shared" si="0"/>
        <v>8.5658130783871078E-2</v>
      </c>
      <c r="H57" s="372"/>
      <c r="I57" s="364"/>
      <c r="J57" s="364"/>
      <c r="K57" s="364"/>
      <c r="L57" s="364"/>
      <c r="M57" s="364"/>
      <c r="N57" s="364"/>
      <c r="O57" s="364"/>
      <c r="P57" s="364"/>
      <c r="Q57" s="364"/>
      <c r="R57" s="364"/>
      <c r="S57" s="364"/>
      <c r="T57" s="364"/>
      <c r="U57" s="364"/>
      <c r="V57" s="364"/>
      <c r="W57" s="364"/>
      <c r="X57" s="364"/>
      <c r="Y57" s="364"/>
      <c r="Z57" s="364"/>
      <c r="AA57" s="364"/>
      <c r="AB57" s="364"/>
      <c r="AC57" s="364"/>
      <c r="AD57" s="364"/>
      <c r="AE57" s="364"/>
      <c r="AF57" s="364"/>
      <c r="AG57" s="364"/>
      <c r="AH57" s="364"/>
      <c r="AI57" s="364"/>
      <c r="AJ57" s="364"/>
      <c r="AK57" s="364"/>
      <c r="AL57" s="364"/>
      <c r="AM57" s="364"/>
      <c r="AN57" s="364"/>
      <c r="AO57" s="364"/>
      <c r="AP57" s="364"/>
      <c r="AQ57" s="364"/>
      <c r="AR57" s="364"/>
      <c r="AS57" s="364"/>
      <c r="AT57" s="364"/>
      <c r="AU57" s="364"/>
      <c r="AV57" s="364"/>
      <c r="AW57" s="364"/>
      <c r="AX57" s="364"/>
      <c r="AY57" s="364"/>
      <c r="AZ57" s="364"/>
      <c r="BA57" s="364"/>
      <c r="BB57" s="364"/>
      <c r="BC57" s="364"/>
      <c r="BD57" s="364"/>
      <c r="BE57" s="364"/>
      <c r="BF57" s="364"/>
      <c r="BG57" s="364"/>
      <c r="BH57" s="364"/>
      <c r="BI57" s="364"/>
      <c r="BJ57" s="364"/>
      <c r="BK57" s="364"/>
      <c r="BL57" s="364"/>
      <c r="BM57" s="364"/>
      <c r="BN57" s="364"/>
      <c r="BO57" s="364"/>
      <c r="BP57" s="364"/>
      <c r="BQ57" s="364"/>
      <c r="BR57" s="364"/>
      <c r="BS57" s="364"/>
      <c r="BT57" s="364"/>
      <c r="BU57" s="364"/>
      <c r="BV57" s="364"/>
      <c r="BW57" s="364"/>
      <c r="BX57" s="364"/>
      <c r="BY57" s="364"/>
      <c r="BZ57" s="364"/>
      <c r="CA57" s="364"/>
      <c r="CB57" s="364"/>
      <c r="CC57" s="364"/>
      <c r="CD57" s="364"/>
      <c r="CE57" s="364"/>
      <c r="CF57" s="364"/>
      <c r="CG57" s="364"/>
      <c r="CH57" s="364"/>
      <c r="CI57" s="364"/>
      <c r="CJ57" s="364"/>
      <c r="CK57" s="364"/>
      <c r="CL57" s="364"/>
    </row>
    <row r="58" spans="1:90" s="365" customFormat="1">
      <c r="A58" s="246"/>
      <c r="B58" s="373">
        <v>1983</v>
      </c>
      <c r="C58" s="371">
        <v>1.001671247049885</v>
      </c>
      <c r="D58" s="371">
        <v>1.0863626146707241</v>
      </c>
      <c r="E58" s="364"/>
      <c r="F58" s="364"/>
      <c r="G58" s="374">
        <f t="shared" si="0"/>
        <v>8.4691367620839175E-2</v>
      </c>
      <c r="H58" s="372"/>
      <c r="I58" s="364"/>
      <c r="J58" s="364"/>
      <c r="K58" s="364"/>
      <c r="L58" s="364"/>
      <c r="M58" s="364"/>
      <c r="N58" s="364"/>
      <c r="O58" s="364"/>
      <c r="P58" s="364"/>
      <c r="Q58" s="364"/>
      <c r="R58" s="364"/>
      <c r="S58" s="364"/>
      <c r="T58" s="364"/>
      <c r="U58" s="364"/>
      <c r="V58" s="364"/>
      <c r="W58" s="364"/>
      <c r="X58" s="364"/>
      <c r="Y58" s="364"/>
      <c r="Z58" s="364"/>
      <c r="AA58" s="364"/>
      <c r="AB58" s="364"/>
      <c r="AC58" s="364"/>
      <c r="AD58" s="364"/>
      <c r="AE58" s="364"/>
      <c r="AF58" s="364"/>
      <c r="AG58" s="364"/>
      <c r="AH58" s="364"/>
      <c r="AI58" s="364"/>
      <c r="AJ58" s="364"/>
      <c r="AK58" s="364"/>
      <c r="AL58" s="364"/>
      <c r="AM58" s="364"/>
      <c r="AN58" s="364"/>
      <c r="AO58" s="364"/>
      <c r="AP58" s="364"/>
      <c r="AQ58" s="364"/>
      <c r="AR58" s="364"/>
      <c r="AS58" s="364"/>
      <c r="AT58" s="364"/>
      <c r="AU58" s="364"/>
      <c r="AV58" s="364"/>
      <c r="AW58" s="364"/>
      <c r="AX58" s="364"/>
      <c r="AY58" s="364"/>
      <c r="AZ58" s="364"/>
      <c r="BA58" s="364"/>
      <c r="BB58" s="364"/>
      <c r="BC58" s="364"/>
      <c r="BD58" s="364"/>
      <c r="BE58" s="364"/>
      <c r="BF58" s="364"/>
      <c r="BG58" s="364"/>
      <c r="BH58" s="364"/>
      <c r="BI58" s="364"/>
      <c r="BJ58" s="364"/>
      <c r="BK58" s="364"/>
      <c r="BL58" s="364"/>
      <c r="BM58" s="364"/>
      <c r="BN58" s="364"/>
      <c r="BO58" s="364"/>
      <c r="BP58" s="364"/>
      <c r="BQ58" s="364"/>
      <c r="BR58" s="364"/>
      <c r="BS58" s="364"/>
      <c r="BT58" s="364"/>
      <c r="BU58" s="364"/>
      <c r="BV58" s="364"/>
      <c r="BW58" s="364"/>
      <c r="BX58" s="364"/>
      <c r="BY58" s="364"/>
      <c r="BZ58" s="364"/>
      <c r="CA58" s="364"/>
      <c r="CB58" s="364"/>
      <c r="CC58" s="364"/>
      <c r="CD58" s="364"/>
      <c r="CE58" s="364"/>
      <c r="CF58" s="364"/>
      <c r="CG58" s="364"/>
      <c r="CH58" s="364"/>
      <c r="CI58" s="364"/>
      <c r="CJ58" s="364"/>
      <c r="CK58" s="364"/>
      <c r="CL58" s="364"/>
    </row>
    <row r="59" spans="1:90" s="365" customFormat="1">
      <c r="A59" s="246"/>
      <c r="B59" s="375">
        <v>1984</v>
      </c>
      <c r="C59" s="371">
        <v>1.0004787134998869</v>
      </c>
      <c r="D59" s="371">
        <v>1.0838317947950598</v>
      </c>
      <c r="E59" s="364"/>
      <c r="F59" s="364"/>
      <c r="G59" s="374">
        <f t="shared" si="0"/>
        <v>8.3353081295172826E-2</v>
      </c>
      <c r="H59" s="372"/>
      <c r="I59" s="364"/>
      <c r="J59" s="364"/>
      <c r="K59" s="364"/>
      <c r="L59" s="364"/>
      <c r="M59" s="364"/>
      <c r="N59" s="364"/>
      <c r="O59" s="364"/>
      <c r="P59" s="364"/>
      <c r="Q59" s="364"/>
      <c r="R59" s="364"/>
      <c r="S59" s="364"/>
      <c r="T59" s="364"/>
      <c r="U59" s="364"/>
      <c r="V59" s="364"/>
      <c r="W59" s="364"/>
      <c r="X59" s="364"/>
      <c r="Y59" s="364"/>
      <c r="Z59" s="364"/>
      <c r="AA59" s="364"/>
      <c r="AB59" s="364"/>
      <c r="AC59" s="364"/>
      <c r="AD59" s="364"/>
      <c r="AE59" s="364"/>
      <c r="AF59" s="364"/>
      <c r="AG59" s="364"/>
      <c r="AH59" s="364"/>
      <c r="AI59" s="364"/>
      <c r="AJ59" s="364"/>
      <c r="AK59" s="364"/>
      <c r="AL59" s="364"/>
      <c r="AM59" s="364"/>
      <c r="AN59" s="364"/>
      <c r="AO59" s="364"/>
      <c r="AP59" s="364"/>
      <c r="AQ59" s="364"/>
      <c r="AR59" s="364"/>
      <c r="AS59" s="364"/>
      <c r="AT59" s="364"/>
      <c r="AU59" s="364"/>
      <c r="AV59" s="364"/>
      <c r="AW59" s="364"/>
      <c r="AX59" s="364"/>
      <c r="AY59" s="364"/>
      <c r="AZ59" s="364"/>
      <c r="BA59" s="364"/>
      <c r="BB59" s="364"/>
      <c r="BC59" s="364"/>
      <c r="BD59" s="364"/>
      <c r="BE59" s="364"/>
      <c r="BF59" s="364"/>
      <c r="BG59" s="364"/>
      <c r="BH59" s="364"/>
      <c r="BI59" s="364"/>
      <c r="BJ59" s="364"/>
      <c r="BK59" s="364"/>
      <c r="BL59" s="364"/>
      <c r="BM59" s="364"/>
      <c r="BN59" s="364"/>
      <c r="BO59" s="364"/>
      <c r="BP59" s="364"/>
      <c r="BQ59" s="364"/>
      <c r="BR59" s="364"/>
      <c r="BS59" s="364"/>
      <c r="BT59" s="364"/>
      <c r="BU59" s="364"/>
      <c r="BV59" s="364"/>
      <c r="BW59" s="364"/>
      <c r="BX59" s="364"/>
      <c r="BY59" s="364"/>
      <c r="BZ59" s="364"/>
      <c r="CA59" s="364"/>
      <c r="CB59" s="364"/>
      <c r="CC59" s="364"/>
      <c r="CD59" s="364"/>
      <c r="CE59" s="364"/>
      <c r="CF59" s="364"/>
      <c r="CG59" s="364"/>
      <c r="CH59" s="364"/>
      <c r="CI59" s="364"/>
      <c r="CJ59" s="364"/>
      <c r="CK59" s="364"/>
      <c r="CL59" s="364"/>
    </row>
    <row r="60" spans="1:90" s="365" customFormat="1">
      <c r="A60" s="246"/>
      <c r="B60" s="373">
        <v>1985</v>
      </c>
      <c r="C60" s="371">
        <v>1.0019132141440679</v>
      </c>
      <c r="D60" s="371">
        <v>1.0844074812573936</v>
      </c>
      <c r="E60" s="364"/>
      <c r="F60" s="364"/>
      <c r="G60" s="374">
        <f t="shared" si="0"/>
        <v>8.2494267113325748E-2</v>
      </c>
      <c r="H60" s="372"/>
      <c r="I60" s="364"/>
      <c r="J60" s="364"/>
      <c r="K60" s="364"/>
      <c r="L60" s="364"/>
      <c r="M60" s="364"/>
      <c r="N60" s="364"/>
      <c r="O60" s="364"/>
      <c r="P60" s="364"/>
      <c r="Q60" s="364"/>
      <c r="R60" s="364"/>
      <c r="S60" s="364"/>
      <c r="T60" s="364"/>
      <c r="U60" s="364"/>
      <c r="V60" s="364"/>
      <c r="W60" s="364"/>
      <c r="X60" s="364"/>
      <c r="Y60" s="364"/>
      <c r="Z60" s="364"/>
      <c r="AA60" s="364"/>
      <c r="AB60" s="364"/>
      <c r="AC60" s="364"/>
      <c r="AD60" s="364"/>
      <c r="AE60" s="364"/>
      <c r="AF60" s="364"/>
      <c r="AG60" s="364"/>
      <c r="AH60" s="364"/>
      <c r="AI60" s="364"/>
      <c r="AJ60" s="364"/>
      <c r="AK60" s="364"/>
      <c r="AL60" s="364"/>
      <c r="AM60" s="364"/>
      <c r="AN60" s="364"/>
      <c r="AO60" s="364"/>
      <c r="AP60" s="364"/>
      <c r="AQ60" s="364"/>
      <c r="AR60" s="364"/>
      <c r="AS60" s="364"/>
      <c r="AT60" s="364"/>
      <c r="AU60" s="364"/>
      <c r="AV60" s="364"/>
      <c r="AW60" s="364"/>
      <c r="AX60" s="364"/>
      <c r="AY60" s="364"/>
      <c r="AZ60" s="364"/>
      <c r="BA60" s="364"/>
      <c r="BB60" s="364"/>
      <c r="BC60" s="364"/>
      <c r="BD60" s="364"/>
      <c r="BE60" s="364"/>
      <c r="BF60" s="364"/>
      <c r="BG60" s="364"/>
      <c r="BH60" s="364"/>
      <c r="BI60" s="364"/>
      <c r="BJ60" s="364"/>
      <c r="BK60" s="364"/>
      <c r="BL60" s="364"/>
      <c r="BM60" s="364"/>
      <c r="BN60" s="364"/>
      <c r="BO60" s="364"/>
      <c r="BP60" s="364"/>
      <c r="BQ60" s="364"/>
      <c r="BR60" s="364"/>
      <c r="BS60" s="364"/>
      <c r="BT60" s="364"/>
      <c r="BU60" s="364"/>
      <c r="BV60" s="364"/>
      <c r="BW60" s="364"/>
      <c r="BX60" s="364"/>
      <c r="BY60" s="364"/>
      <c r="BZ60" s="364"/>
      <c r="CA60" s="364"/>
      <c r="CB60" s="364"/>
      <c r="CC60" s="364"/>
      <c r="CD60" s="364"/>
      <c r="CE60" s="364"/>
      <c r="CF60" s="364"/>
      <c r="CG60" s="364"/>
      <c r="CH60" s="364"/>
      <c r="CI60" s="364"/>
      <c r="CJ60" s="364"/>
      <c r="CK60" s="364"/>
      <c r="CL60" s="364"/>
    </row>
    <row r="61" spans="1:90" s="365" customFormat="1">
      <c r="A61" s="246"/>
      <c r="B61" s="375">
        <v>1986</v>
      </c>
      <c r="C61" s="371">
        <v>0.99996290183407688</v>
      </c>
      <c r="D61" s="371">
        <v>1.0812694317049114</v>
      </c>
      <c r="E61" s="364"/>
      <c r="F61" s="364"/>
      <c r="G61" s="374">
        <f t="shared" si="0"/>
        <v>8.1306529870834532E-2</v>
      </c>
      <c r="H61" s="372"/>
      <c r="I61" s="364"/>
      <c r="J61" s="364"/>
      <c r="K61" s="364"/>
      <c r="L61" s="364"/>
      <c r="M61" s="364"/>
      <c r="N61" s="364"/>
      <c r="O61" s="364"/>
      <c r="P61" s="364"/>
      <c r="Q61" s="364"/>
      <c r="R61" s="364"/>
      <c r="S61" s="364"/>
      <c r="T61" s="364"/>
      <c r="U61" s="364"/>
      <c r="V61" s="364"/>
      <c r="W61" s="364"/>
      <c r="X61" s="364"/>
      <c r="Y61" s="364"/>
      <c r="Z61" s="364"/>
      <c r="AA61" s="364"/>
      <c r="AB61" s="364"/>
      <c r="AC61" s="364"/>
      <c r="AD61" s="364"/>
      <c r="AE61" s="364"/>
      <c r="AF61" s="364"/>
      <c r="AG61" s="364"/>
      <c r="AH61" s="364"/>
      <c r="AI61" s="364"/>
      <c r="AJ61" s="364"/>
      <c r="AK61" s="364"/>
      <c r="AL61" s="364"/>
      <c r="AM61" s="364"/>
      <c r="AN61" s="364"/>
      <c r="AO61" s="364"/>
      <c r="AP61" s="364"/>
      <c r="AQ61" s="364"/>
      <c r="AR61" s="364"/>
      <c r="AS61" s="364"/>
      <c r="AT61" s="364"/>
      <c r="AU61" s="364"/>
      <c r="AV61" s="364"/>
      <c r="AW61" s="364"/>
      <c r="AX61" s="364"/>
      <c r="AY61" s="364"/>
      <c r="AZ61" s="364"/>
      <c r="BA61" s="364"/>
      <c r="BB61" s="364"/>
      <c r="BC61" s="364"/>
      <c r="BD61" s="364"/>
      <c r="BE61" s="364"/>
      <c r="BF61" s="364"/>
      <c r="BG61" s="364"/>
      <c r="BH61" s="364"/>
      <c r="BI61" s="364"/>
      <c r="BJ61" s="364"/>
      <c r="BK61" s="364"/>
      <c r="BL61" s="364"/>
      <c r="BM61" s="364"/>
      <c r="BN61" s="364"/>
      <c r="BO61" s="364"/>
      <c r="BP61" s="364"/>
      <c r="BQ61" s="364"/>
      <c r="BR61" s="364"/>
      <c r="BS61" s="364"/>
      <c r="BT61" s="364"/>
      <c r="BU61" s="364"/>
      <c r="BV61" s="364"/>
      <c r="BW61" s="364"/>
      <c r="BX61" s="364"/>
      <c r="BY61" s="364"/>
      <c r="BZ61" s="364"/>
      <c r="CA61" s="364"/>
      <c r="CB61" s="364"/>
      <c r="CC61" s="364"/>
      <c r="CD61" s="364"/>
      <c r="CE61" s="364"/>
      <c r="CF61" s="364"/>
      <c r="CG61" s="364"/>
      <c r="CH61" s="364"/>
      <c r="CI61" s="364"/>
      <c r="CJ61" s="364"/>
      <c r="CK61" s="364"/>
      <c r="CL61" s="364"/>
    </row>
    <row r="62" spans="1:90" s="365" customFormat="1">
      <c r="A62" s="246"/>
      <c r="B62" s="373">
        <v>1987</v>
      </c>
      <c r="C62" s="371">
        <v>1.0012588324679961</v>
      </c>
      <c r="D62" s="371">
        <v>1.0816100883255808</v>
      </c>
      <c r="E62" s="364"/>
      <c r="F62" s="364"/>
      <c r="G62" s="374">
        <f t="shared" si="0"/>
        <v>8.0351255857584736E-2</v>
      </c>
      <c r="H62" s="372"/>
      <c r="I62" s="364"/>
      <c r="J62" s="364"/>
      <c r="K62" s="364"/>
      <c r="L62" s="364"/>
      <c r="M62" s="364"/>
      <c r="N62" s="364"/>
      <c r="O62" s="364"/>
      <c r="P62" s="364"/>
      <c r="Q62" s="364"/>
      <c r="R62" s="364"/>
      <c r="S62" s="364"/>
      <c r="T62" s="364"/>
      <c r="U62" s="364"/>
      <c r="V62" s="364"/>
      <c r="W62" s="364"/>
      <c r="X62" s="364"/>
      <c r="Y62" s="364"/>
      <c r="Z62" s="364"/>
      <c r="AA62" s="364"/>
      <c r="AB62" s="364"/>
      <c r="AC62" s="364"/>
      <c r="AD62" s="364"/>
      <c r="AE62" s="364"/>
      <c r="AF62" s="364"/>
      <c r="AG62" s="364"/>
      <c r="AH62" s="364"/>
      <c r="AI62" s="364"/>
      <c r="AJ62" s="364"/>
      <c r="AK62" s="364"/>
      <c r="AL62" s="364"/>
      <c r="AM62" s="364"/>
      <c r="AN62" s="364"/>
      <c r="AO62" s="364"/>
      <c r="AP62" s="364"/>
      <c r="AQ62" s="364"/>
      <c r="AR62" s="364"/>
      <c r="AS62" s="364"/>
      <c r="AT62" s="364"/>
      <c r="AU62" s="364"/>
      <c r="AV62" s="364"/>
      <c r="AW62" s="364"/>
      <c r="AX62" s="364"/>
      <c r="AY62" s="364"/>
      <c r="AZ62" s="364"/>
      <c r="BA62" s="364"/>
      <c r="BB62" s="364"/>
      <c r="BC62" s="364"/>
      <c r="BD62" s="364"/>
      <c r="BE62" s="364"/>
      <c r="BF62" s="364"/>
      <c r="BG62" s="364"/>
      <c r="BH62" s="364"/>
      <c r="BI62" s="364"/>
      <c r="BJ62" s="364"/>
      <c r="BK62" s="364"/>
      <c r="BL62" s="364"/>
      <c r="BM62" s="364"/>
      <c r="BN62" s="364"/>
      <c r="BO62" s="364"/>
      <c r="BP62" s="364"/>
      <c r="BQ62" s="364"/>
      <c r="BR62" s="364"/>
      <c r="BS62" s="364"/>
      <c r="BT62" s="364"/>
      <c r="BU62" s="364"/>
      <c r="BV62" s="364"/>
      <c r="BW62" s="364"/>
      <c r="BX62" s="364"/>
      <c r="BY62" s="364"/>
      <c r="BZ62" s="364"/>
      <c r="CA62" s="364"/>
      <c r="CB62" s="364"/>
      <c r="CC62" s="364"/>
      <c r="CD62" s="364"/>
      <c r="CE62" s="364"/>
      <c r="CF62" s="364"/>
      <c r="CG62" s="364"/>
      <c r="CH62" s="364"/>
      <c r="CI62" s="364"/>
      <c r="CJ62" s="364"/>
      <c r="CK62" s="364"/>
      <c r="CL62" s="364"/>
    </row>
    <row r="63" spans="1:90" s="365" customFormat="1">
      <c r="A63" s="246"/>
      <c r="B63" s="375">
        <v>1988</v>
      </c>
      <c r="C63" s="371">
        <v>1.0021586635206223</v>
      </c>
      <c r="D63" s="371">
        <v>1.0815817656985571</v>
      </c>
      <c r="E63" s="364"/>
      <c r="F63" s="364"/>
      <c r="G63" s="374">
        <f t="shared" si="0"/>
        <v>7.9423102177934801E-2</v>
      </c>
      <c r="H63" s="372"/>
      <c r="I63" s="364"/>
      <c r="J63" s="364"/>
      <c r="K63" s="364"/>
      <c r="L63" s="364"/>
      <c r="M63" s="364"/>
      <c r="N63" s="364"/>
      <c r="O63" s="364"/>
      <c r="P63" s="364"/>
      <c r="Q63" s="364"/>
      <c r="R63" s="364"/>
      <c r="S63" s="364"/>
      <c r="T63" s="364"/>
      <c r="U63" s="364"/>
      <c r="V63" s="364"/>
      <c r="W63" s="364"/>
      <c r="X63" s="364"/>
      <c r="Y63" s="364"/>
      <c r="Z63" s="364"/>
      <c r="AA63" s="364"/>
      <c r="AB63" s="364"/>
      <c r="AC63" s="364"/>
      <c r="AD63" s="364"/>
      <c r="AE63" s="364"/>
      <c r="AF63" s="364"/>
      <c r="AG63" s="364"/>
      <c r="AH63" s="364"/>
      <c r="AI63" s="364"/>
      <c r="AJ63" s="364"/>
      <c r="AK63" s="364"/>
      <c r="AL63" s="364"/>
      <c r="AM63" s="364"/>
      <c r="AN63" s="364"/>
      <c r="AO63" s="364"/>
      <c r="AP63" s="364"/>
      <c r="AQ63" s="364"/>
      <c r="AR63" s="364"/>
      <c r="AS63" s="364"/>
      <c r="AT63" s="364"/>
      <c r="AU63" s="364"/>
      <c r="AV63" s="364"/>
      <c r="AW63" s="364"/>
      <c r="AX63" s="364"/>
      <c r="AY63" s="364"/>
      <c r="AZ63" s="364"/>
      <c r="BA63" s="364"/>
      <c r="BB63" s="364"/>
      <c r="BC63" s="364"/>
      <c r="BD63" s="364"/>
      <c r="BE63" s="364"/>
      <c r="BF63" s="364"/>
      <c r="BG63" s="364"/>
      <c r="BH63" s="364"/>
      <c r="BI63" s="364"/>
      <c r="BJ63" s="364"/>
      <c r="BK63" s="364"/>
      <c r="BL63" s="364"/>
      <c r="BM63" s="364"/>
      <c r="BN63" s="364"/>
      <c r="BO63" s="364"/>
      <c r="BP63" s="364"/>
      <c r="BQ63" s="364"/>
      <c r="BR63" s="364"/>
      <c r="BS63" s="364"/>
      <c r="BT63" s="364"/>
      <c r="BU63" s="364"/>
      <c r="BV63" s="364"/>
      <c r="BW63" s="364"/>
      <c r="BX63" s="364"/>
      <c r="BY63" s="364"/>
      <c r="BZ63" s="364"/>
      <c r="CA63" s="364"/>
      <c r="CB63" s="364"/>
      <c r="CC63" s="364"/>
      <c r="CD63" s="364"/>
      <c r="CE63" s="364"/>
      <c r="CF63" s="364"/>
      <c r="CG63" s="364"/>
      <c r="CH63" s="364"/>
      <c r="CI63" s="364"/>
      <c r="CJ63" s="364"/>
      <c r="CK63" s="364"/>
      <c r="CL63" s="364"/>
    </row>
    <row r="64" spans="1:90" s="365" customFormat="1">
      <c r="A64" s="246"/>
      <c r="B64" s="373">
        <v>1989</v>
      </c>
      <c r="C64" s="371">
        <v>1.0019332076114678</v>
      </c>
      <c r="D64" s="371">
        <v>1.0802373727451111</v>
      </c>
      <c r="E64" s="364"/>
      <c r="F64" s="364"/>
      <c r="G64" s="374">
        <f t="shared" si="0"/>
        <v>7.8304165133643355E-2</v>
      </c>
      <c r="H64" s="372"/>
      <c r="I64" s="364"/>
      <c r="J64" s="364"/>
      <c r="K64" s="364"/>
      <c r="L64" s="364"/>
      <c r="M64" s="364"/>
      <c r="N64" s="364"/>
      <c r="O64" s="364"/>
      <c r="P64" s="364"/>
      <c r="Q64" s="364"/>
      <c r="R64" s="364"/>
      <c r="S64" s="364"/>
      <c r="T64" s="364"/>
      <c r="U64" s="364"/>
      <c r="V64" s="364"/>
      <c r="W64" s="364"/>
      <c r="X64" s="364"/>
      <c r="Y64" s="364"/>
      <c r="Z64" s="364"/>
      <c r="AA64" s="364"/>
      <c r="AB64" s="364"/>
      <c r="AC64" s="364"/>
      <c r="AD64" s="364"/>
      <c r="AE64" s="364"/>
      <c r="AF64" s="364"/>
      <c r="AG64" s="364"/>
      <c r="AH64" s="364"/>
      <c r="AI64" s="364"/>
      <c r="AJ64" s="364"/>
      <c r="AK64" s="364"/>
      <c r="AL64" s="364"/>
      <c r="AM64" s="364"/>
      <c r="AN64" s="364"/>
      <c r="AO64" s="364"/>
      <c r="AP64" s="364"/>
      <c r="AQ64" s="364"/>
      <c r="AR64" s="364"/>
      <c r="AS64" s="364"/>
      <c r="AT64" s="364"/>
      <c r="AU64" s="364"/>
      <c r="AV64" s="364"/>
      <c r="AW64" s="364"/>
      <c r="AX64" s="364"/>
      <c r="AY64" s="364"/>
      <c r="AZ64" s="364"/>
      <c r="BA64" s="364"/>
      <c r="BB64" s="364"/>
      <c r="BC64" s="364"/>
      <c r="BD64" s="364"/>
      <c r="BE64" s="364"/>
      <c r="BF64" s="364"/>
      <c r="BG64" s="364"/>
      <c r="BH64" s="364"/>
      <c r="BI64" s="364"/>
      <c r="BJ64" s="364"/>
      <c r="BK64" s="364"/>
      <c r="BL64" s="364"/>
      <c r="BM64" s="364"/>
      <c r="BN64" s="364"/>
      <c r="BO64" s="364"/>
      <c r="BP64" s="364"/>
      <c r="BQ64" s="364"/>
      <c r="BR64" s="364"/>
      <c r="BS64" s="364"/>
      <c r="BT64" s="364"/>
      <c r="BU64" s="364"/>
      <c r="BV64" s="364"/>
      <c r="BW64" s="364"/>
      <c r="BX64" s="364"/>
      <c r="BY64" s="364"/>
      <c r="BZ64" s="364"/>
      <c r="CA64" s="364"/>
      <c r="CB64" s="364"/>
      <c r="CC64" s="364"/>
      <c r="CD64" s="364"/>
      <c r="CE64" s="364"/>
      <c r="CF64" s="364"/>
      <c r="CG64" s="364"/>
      <c r="CH64" s="364"/>
      <c r="CI64" s="364"/>
      <c r="CJ64" s="364"/>
      <c r="CK64" s="364"/>
      <c r="CL64" s="364"/>
    </row>
    <row r="65" spans="1:91" s="365" customFormat="1">
      <c r="A65" s="246"/>
      <c r="B65" s="373">
        <v>1990</v>
      </c>
      <c r="C65" s="371">
        <v>1.0029883653535365</v>
      </c>
      <c r="D65" s="371">
        <v>1.0803820570831992</v>
      </c>
      <c r="E65" s="364"/>
      <c r="F65" s="364"/>
      <c r="G65" s="374">
        <f t="shared" si="0"/>
        <v>7.7393691729662706E-2</v>
      </c>
      <c r="H65" s="372"/>
      <c r="I65" s="364"/>
      <c r="J65" s="364"/>
      <c r="K65" s="364"/>
      <c r="L65" s="364"/>
      <c r="M65" s="364"/>
      <c r="N65" s="364"/>
      <c r="O65" s="364"/>
      <c r="P65" s="364"/>
      <c r="Q65" s="364"/>
      <c r="R65" s="364"/>
      <c r="S65" s="364"/>
      <c r="T65" s="364"/>
      <c r="U65" s="364"/>
      <c r="V65" s="364"/>
      <c r="W65" s="364"/>
      <c r="X65" s="364"/>
      <c r="Y65" s="364"/>
      <c r="Z65" s="364"/>
      <c r="AA65" s="364"/>
      <c r="AB65" s="364"/>
      <c r="AC65" s="364"/>
      <c r="AD65" s="364"/>
      <c r="AE65" s="364"/>
      <c r="AF65" s="364"/>
      <c r="AG65" s="364"/>
      <c r="AH65" s="364"/>
      <c r="AI65" s="364"/>
      <c r="AJ65" s="364"/>
      <c r="AK65" s="364"/>
      <c r="AL65" s="364"/>
      <c r="AM65" s="364"/>
      <c r="AN65" s="364"/>
      <c r="AO65" s="364"/>
      <c r="AP65" s="364"/>
      <c r="AQ65" s="364"/>
      <c r="AR65" s="364"/>
      <c r="AS65" s="364"/>
      <c r="AT65" s="364"/>
      <c r="AU65" s="364"/>
      <c r="AV65" s="364"/>
      <c r="AW65" s="364"/>
      <c r="AX65" s="364"/>
      <c r="AY65" s="364"/>
      <c r="AZ65" s="364"/>
      <c r="BA65" s="364"/>
      <c r="BB65" s="364"/>
      <c r="BC65" s="364"/>
      <c r="BD65" s="364"/>
      <c r="BE65" s="364"/>
      <c r="BF65" s="364"/>
      <c r="BG65" s="364"/>
      <c r="BH65" s="364"/>
      <c r="BI65" s="364"/>
      <c r="BJ65" s="364"/>
      <c r="BK65" s="364"/>
      <c r="BL65" s="364"/>
      <c r="BM65" s="364"/>
      <c r="BN65" s="364"/>
      <c r="BO65" s="364"/>
      <c r="BP65" s="364"/>
      <c r="BQ65" s="364"/>
      <c r="BR65" s="364"/>
      <c r="BS65" s="364"/>
      <c r="BT65" s="364"/>
      <c r="BU65" s="364"/>
      <c r="BV65" s="364"/>
      <c r="BW65" s="364"/>
      <c r="BX65" s="364"/>
      <c r="BY65" s="364"/>
      <c r="BZ65" s="364"/>
      <c r="CA65" s="364"/>
      <c r="CB65" s="364"/>
      <c r="CC65" s="364"/>
      <c r="CD65" s="364"/>
      <c r="CE65" s="364"/>
      <c r="CF65" s="364"/>
      <c r="CG65" s="364"/>
      <c r="CH65" s="364"/>
      <c r="CI65" s="364"/>
      <c r="CJ65" s="364"/>
      <c r="CK65" s="364"/>
      <c r="CL65" s="364"/>
    </row>
    <row r="66" spans="1:91" s="365" customFormat="1">
      <c r="A66" s="246"/>
      <c r="B66" s="373">
        <f t="shared" ref="B66:B75" si="1">B65+1</f>
        <v>1991</v>
      </c>
      <c r="C66" s="371">
        <v>1.0010855378476049</v>
      </c>
      <c r="D66" s="371">
        <v>1.0771990327061143</v>
      </c>
      <c r="E66" s="364"/>
      <c r="F66" s="364"/>
      <c r="G66" s="374">
        <f t="shared" si="0"/>
        <v>7.6113494858509378E-2</v>
      </c>
      <c r="H66" s="372"/>
      <c r="I66" s="364"/>
      <c r="J66" s="364"/>
      <c r="K66" s="364"/>
      <c r="L66" s="364"/>
      <c r="M66" s="364"/>
      <c r="N66" s="364"/>
      <c r="O66" s="364"/>
      <c r="P66" s="364"/>
      <c r="Q66" s="364"/>
      <c r="R66" s="364"/>
      <c r="S66" s="364"/>
      <c r="T66" s="364"/>
      <c r="U66" s="364"/>
      <c r="V66" s="364"/>
      <c r="W66" s="364"/>
      <c r="X66" s="364"/>
      <c r="Y66" s="364"/>
      <c r="Z66" s="364"/>
      <c r="AA66" s="364"/>
      <c r="AB66" s="364"/>
      <c r="AC66" s="364"/>
      <c r="AD66" s="364"/>
      <c r="AE66" s="364"/>
      <c r="AF66" s="364"/>
      <c r="AG66" s="364"/>
      <c r="AH66" s="364"/>
      <c r="AI66" s="364"/>
      <c r="AJ66" s="364"/>
      <c r="AK66" s="364"/>
      <c r="AL66" s="364"/>
      <c r="AM66" s="364"/>
      <c r="AN66" s="364"/>
      <c r="AO66" s="364"/>
      <c r="AP66" s="364"/>
      <c r="AQ66" s="364"/>
      <c r="AR66" s="364"/>
      <c r="AS66" s="364"/>
      <c r="AT66" s="364"/>
      <c r="AU66" s="364"/>
      <c r="AV66" s="364"/>
      <c r="AW66" s="364"/>
      <c r="AX66" s="364"/>
      <c r="AY66" s="364"/>
      <c r="AZ66" s="364"/>
      <c r="BA66" s="364"/>
      <c r="BB66" s="364"/>
      <c r="BC66" s="364"/>
      <c r="BD66" s="364"/>
      <c r="BE66" s="364"/>
      <c r="BF66" s="364"/>
      <c r="BG66" s="364"/>
      <c r="BH66" s="364"/>
      <c r="BI66" s="364"/>
      <c r="BJ66" s="364"/>
      <c r="BK66" s="364"/>
      <c r="BL66" s="364"/>
      <c r="BM66" s="364"/>
      <c r="BN66" s="364"/>
      <c r="BO66" s="364"/>
      <c r="BP66" s="364"/>
      <c r="BQ66" s="364"/>
      <c r="BR66" s="364"/>
      <c r="BS66" s="364"/>
      <c r="BT66" s="364"/>
      <c r="BU66" s="364"/>
      <c r="BV66" s="364"/>
      <c r="BW66" s="364"/>
      <c r="BX66" s="364"/>
      <c r="BY66" s="364"/>
      <c r="BZ66" s="364"/>
      <c r="CA66" s="364"/>
      <c r="CB66" s="364"/>
      <c r="CC66" s="364"/>
      <c r="CD66" s="364"/>
      <c r="CE66" s="364"/>
      <c r="CF66" s="364"/>
      <c r="CG66" s="364"/>
      <c r="CH66" s="364"/>
      <c r="CI66" s="364"/>
      <c r="CJ66" s="364"/>
      <c r="CK66" s="364"/>
      <c r="CL66" s="364"/>
    </row>
    <row r="67" spans="1:91" s="365" customFormat="1">
      <c r="A67" s="246"/>
      <c r="B67" s="373">
        <f t="shared" si="1"/>
        <v>1992</v>
      </c>
      <c r="C67" s="371">
        <v>1.0014800010906921</v>
      </c>
      <c r="D67" s="371">
        <v>1.0765250207970412</v>
      </c>
      <c r="E67" s="364"/>
      <c r="F67" s="364"/>
      <c r="G67" s="374">
        <f t="shared" si="0"/>
        <v>7.5045019706349025E-2</v>
      </c>
      <c r="H67" s="372"/>
      <c r="I67" s="364"/>
      <c r="J67" s="364"/>
      <c r="K67" s="364"/>
      <c r="L67" s="364"/>
      <c r="M67" s="364"/>
      <c r="N67" s="364"/>
      <c r="O67" s="364"/>
      <c r="P67" s="364"/>
      <c r="Q67" s="364"/>
      <c r="R67" s="364"/>
      <c r="S67" s="364"/>
      <c r="T67" s="364"/>
      <c r="U67" s="364"/>
      <c r="V67" s="364"/>
      <c r="W67" s="364"/>
      <c r="X67" s="364"/>
      <c r="Y67" s="364"/>
      <c r="Z67" s="364"/>
      <c r="AA67" s="364"/>
      <c r="AB67" s="364"/>
      <c r="AC67" s="364"/>
      <c r="AD67" s="364"/>
      <c r="AE67" s="364"/>
      <c r="AF67" s="364"/>
      <c r="AG67" s="364"/>
      <c r="AH67" s="364"/>
      <c r="AI67" s="364"/>
      <c r="AJ67" s="364"/>
      <c r="AK67" s="364"/>
      <c r="AL67" s="364"/>
      <c r="AM67" s="364"/>
      <c r="AN67" s="364"/>
      <c r="AO67" s="364"/>
      <c r="AP67" s="364"/>
      <c r="AQ67" s="364"/>
      <c r="AR67" s="364"/>
      <c r="AS67" s="364"/>
      <c r="AT67" s="364"/>
      <c r="AU67" s="364"/>
      <c r="AV67" s="364"/>
      <c r="AW67" s="364"/>
      <c r="AX67" s="364"/>
      <c r="AY67" s="364"/>
      <c r="AZ67" s="364"/>
      <c r="BA67" s="364"/>
      <c r="BB67" s="364"/>
      <c r="BC67" s="364"/>
      <c r="BD67" s="364"/>
      <c r="BE67" s="364"/>
      <c r="BF67" s="364"/>
      <c r="BG67" s="364"/>
      <c r="BH67" s="364"/>
      <c r="BI67" s="364"/>
      <c r="BJ67" s="364"/>
      <c r="BK67" s="364"/>
      <c r="BL67" s="364"/>
      <c r="BM67" s="364"/>
      <c r="BN67" s="364"/>
      <c r="BO67" s="364"/>
      <c r="BP67" s="364"/>
      <c r="BQ67" s="364"/>
      <c r="BR67" s="364"/>
      <c r="BS67" s="364"/>
      <c r="BT67" s="364"/>
      <c r="BU67" s="364"/>
      <c r="BV67" s="364"/>
      <c r="BW67" s="364"/>
      <c r="BX67" s="364"/>
      <c r="BY67" s="364"/>
      <c r="BZ67" s="364"/>
      <c r="CA67" s="364"/>
      <c r="CB67" s="364"/>
      <c r="CC67" s="364"/>
      <c r="CD67" s="364"/>
      <c r="CE67" s="364"/>
      <c r="CF67" s="364"/>
      <c r="CG67" s="364"/>
      <c r="CH67" s="364"/>
      <c r="CI67" s="364"/>
      <c r="CJ67" s="364"/>
      <c r="CK67" s="364"/>
      <c r="CL67" s="364"/>
    </row>
    <row r="68" spans="1:91" s="365" customFormat="1">
      <c r="A68" s="246"/>
      <c r="B68" s="373">
        <f t="shared" si="1"/>
        <v>1993</v>
      </c>
      <c r="C68" s="371">
        <v>1.0018914504102028</v>
      </c>
      <c r="D68" s="371">
        <v>1.0758633265861595</v>
      </c>
      <c r="E68" s="364"/>
      <c r="F68" s="364"/>
      <c r="G68" s="374">
        <f t="shared" si="0"/>
        <v>7.3971876175956686E-2</v>
      </c>
      <c r="H68" s="372"/>
      <c r="I68" s="364"/>
      <c r="J68" s="364"/>
      <c r="K68" s="364"/>
      <c r="L68" s="364"/>
      <c r="M68" s="364"/>
      <c r="N68" s="364"/>
      <c r="O68" s="364"/>
      <c r="P68" s="364"/>
      <c r="Q68" s="364"/>
      <c r="R68" s="364"/>
      <c r="S68" s="364"/>
      <c r="T68" s="364"/>
      <c r="U68" s="364"/>
      <c r="V68" s="364"/>
      <c r="W68" s="364"/>
      <c r="X68" s="364"/>
      <c r="Y68" s="364"/>
      <c r="Z68" s="364"/>
      <c r="AA68" s="364"/>
      <c r="AB68" s="364"/>
      <c r="AC68" s="364"/>
      <c r="AD68" s="364"/>
      <c r="AE68" s="364"/>
      <c r="AF68" s="364"/>
      <c r="AG68" s="364"/>
      <c r="AH68" s="364"/>
      <c r="AI68" s="364"/>
      <c r="AJ68" s="364"/>
      <c r="AK68" s="364"/>
      <c r="AL68" s="364"/>
      <c r="AM68" s="364"/>
      <c r="AN68" s="364"/>
      <c r="AO68" s="364"/>
      <c r="AP68" s="364"/>
      <c r="AQ68" s="364"/>
      <c r="AR68" s="364"/>
      <c r="AS68" s="364"/>
      <c r="AT68" s="364"/>
      <c r="AU68" s="364"/>
      <c r="AV68" s="364"/>
      <c r="AW68" s="364"/>
      <c r="AX68" s="364"/>
      <c r="AY68" s="364"/>
      <c r="AZ68" s="364"/>
      <c r="BA68" s="364"/>
      <c r="BB68" s="364"/>
      <c r="BC68" s="364"/>
      <c r="BD68" s="364"/>
      <c r="BE68" s="364"/>
      <c r="BF68" s="364"/>
      <c r="BG68" s="364"/>
      <c r="BH68" s="364"/>
      <c r="BI68" s="364"/>
      <c r="BJ68" s="364"/>
      <c r="BK68" s="364"/>
      <c r="BL68" s="364"/>
      <c r="BM68" s="364"/>
      <c r="BN68" s="364"/>
      <c r="BO68" s="364"/>
      <c r="BP68" s="364"/>
      <c r="BQ68" s="364"/>
      <c r="BR68" s="364"/>
      <c r="BS68" s="364"/>
      <c r="BT68" s="364"/>
      <c r="BU68" s="364"/>
      <c r="BV68" s="364"/>
      <c r="BW68" s="364"/>
      <c r="BX68" s="364"/>
      <c r="BY68" s="364"/>
      <c r="BZ68" s="364"/>
      <c r="CA68" s="364"/>
      <c r="CB68" s="364"/>
      <c r="CC68" s="364"/>
      <c r="CD68" s="364"/>
      <c r="CE68" s="364"/>
      <c r="CF68" s="364"/>
      <c r="CG68" s="364"/>
      <c r="CH68" s="364"/>
      <c r="CI68" s="364"/>
      <c r="CJ68" s="364"/>
      <c r="CK68" s="364"/>
      <c r="CL68" s="364"/>
    </row>
    <row r="69" spans="1:91" s="365" customFormat="1">
      <c r="A69" s="246"/>
      <c r="B69" s="373">
        <f t="shared" si="1"/>
        <v>1994</v>
      </c>
      <c r="C69" s="371">
        <v>1.0022102770433836</v>
      </c>
      <c r="D69" s="371">
        <v>1.0753705772694635</v>
      </c>
      <c r="E69" s="364"/>
      <c r="F69" s="364"/>
      <c r="G69" s="374">
        <f t="shared" si="0"/>
        <v>7.3160300226079888E-2</v>
      </c>
      <c r="H69" s="372"/>
      <c r="I69" s="364"/>
      <c r="J69" s="364"/>
      <c r="K69" s="364"/>
      <c r="L69" s="364"/>
      <c r="M69" s="364"/>
      <c r="N69" s="364"/>
      <c r="O69" s="364"/>
      <c r="P69" s="364"/>
      <c r="Q69" s="364"/>
      <c r="R69" s="364"/>
      <c r="S69" s="364"/>
      <c r="T69" s="364"/>
      <c r="U69" s="364"/>
      <c r="V69" s="364"/>
      <c r="W69" s="364"/>
      <c r="X69" s="364"/>
      <c r="Y69" s="364"/>
      <c r="Z69" s="364"/>
      <c r="AA69" s="364"/>
      <c r="AB69" s="364"/>
      <c r="AC69" s="364"/>
      <c r="AD69" s="364"/>
      <c r="AE69" s="364"/>
      <c r="AF69" s="364"/>
      <c r="AG69" s="364"/>
      <c r="AH69" s="364"/>
      <c r="AI69" s="364"/>
      <c r="AJ69" s="364"/>
      <c r="AK69" s="364"/>
      <c r="AL69" s="364"/>
      <c r="AM69" s="364"/>
      <c r="AN69" s="364"/>
      <c r="AO69" s="364"/>
      <c r="AP69" s="364"/>
      <c r="AQ69" s="364"/>
      <c r="AR69" s="364"/>
      <c r="AS69" s="364"/>
      <c r="AT69" s="364"/>
      <c r="AU69" s="364"/>
      <c r="AV69" s="364"/>
      <c r="AW69" s="364"/>
      <c r="AX69" s="364"/>
      <c r="AY69" s="364"/>
      <c r="AZ69" s="364"/>
      <c r="BA69" s="364"/>
      <c r="BB69" s="364"/>
      <c r="BC69" s="364"/>
      <c r="BD69" s="364"/>
      <c r="BE69" s="364"/>
      <c r="BF69" s="364"/>
      <c r="BG69" s="364"/>
      <c r="BH69" s="364"/>
      <c r="BI69" s="364"/>
      <c r="BJ69" s="364"/>
      <c r="BK69" s="364"/>
      <c r="BL69" s="364"/>
      <c r="BM69" s="364"/>
      <c r="BN69" s="364"/>
      <c r="BO69" s="364"/>
      <c r="BP69" s="364"/>
      <c r="BQ69" s="364"/>
      <c r="BR69" s="364"/>
      <c r="BS69" s="364"/>
      <c r="BT69" s="364"/>
      <c r="BU69" s="364"/>
      <c r="BV69" s="364"/>
      <c r="BW69" s="364"/>
      <c r="BX69" s="364"/>
      <c r="BY69" s="364"/>
      <c r="BZ69" s="364"/>
      <c r="CA69" s="364"/>
      <c r="CB69" s="364"/>
      <c r="CC69" s="364"/>
      <c r="CD69" s="364"/>
      <c r="CE69" s="364"/>
      <c r="CF69" s="364"/>
      <c r="CG69" s="364"/>
      <c r="CH69" s="364"/>
      <c r="CI69" s="364"/>
      <c r="CJ69" s="364"/>
      <c r="CK69" s="364"/>
      <c r="CL69" s="364"/>
    </row>
    <row r="70" spans="1:91" s="365" customFormat="1">
      <c r="A70" s="246"/>
      <c r="B70" s="373">
        <f t="shared" si="1"/>
        <v>1995</v>
      </c>
      <c r="C70" s="371">
        <v>1.0023952743720987</v>
      </c>
      <c r="D70" s="371">
        <v>1.0748234171946238</v>
      </c>
      <c r="E70" s="364"/>
      <c r="F70" s="364"/>
      <c r="G70" s="374">
        <f t="shared" si="0"/>
        <v>7.2428142822525077E-2</v>
      </c>
      <c r="H70" s="372"/>
      <c r="I70" s="364"/>
      <c r="J70" s="364"/>
      <c r="K70" s="364"/>
      <c r="L70" s="364"/>
      <c r="M70" s="364"/>
      <c r="N70" s="364"/>
      <c r="O70" s="364"/>
      <c r="P70" s="364"/>
      <c r="Q70" s="364"/>
      <c r="R70" s="364"/>
      <c r="S70" s="364"/>
      <c r="T70" s="364"/>
      <c r="U70" s="364"/>
      <c r="V70" s="364"/>
      <c r="W70" s="364"/>
      <c r="X70" s="364"/>
      <c r="Y70" s="364"/>
      <c r="Z70" s="364"/>
      <c r="AA70" s="364"/>
      <c r="AB70" s="364"/>
      <c r="AC70" s="364"/>
      <c r="AD70" s="364"/>
      <c r="AE70" s="364"/>
      <c r="AF70" s="364"/>
      <c r="AG70" s="364"/>
      <c r="AH70" s="364"/>
      <c r="AI70" s="364"/>
      <c r="AJ70" s="364"/>
      <c r="AK70" s="364"/>
      <c r="AL70" s="364"/>
      <c r="AM70" s="364"/>
      <c r="AN70" s="364"/>
      <c r="AO70" s="364"/>
      <c r="AP70" s="364"/>
      <c r="AQ70" s="364"/>
      <c r="AR70" s="364"/>
      <c r="AS70" s="364"/>
      <c r="AT70" s="364"/>
      <c r="AU70" s="364"/>
      <c r="AV70" s="364"/>
      <c r="AW70" s="364"/>
      <c r="AX70" s="364"/>
      <c r="AY70" s="364"/>
      <c r="AZ70" s="364"/>
      <c r="BA70" s="364"/>
      <c r="BB70" s="364"/>
      <c r="BC70" s="364"/>
      <c r="BD70" s="364"/>
      <c r="BE70" s="364"/>
      <c r="BF70" s="364"/>
      <c r="BG70" s="364"/>
      <c r="BH70" s="364"/>
      <c r="BI70" s="364"/>
      <c r="BJ70" s="364"/>
      <c r="BK70" s="364"/>
      <c r="BL70" s="364"/>
      <c r="BM70" s="364"/>
      <c r="BN70" s="364"/>
      <c r="BO70" s="364"/>
      <c r="BP70" s="364"/>
      <c r="BQ70" s="364"/>
      <c r="BR70" s="364"/>
      <c r="BS70" s="364"/>
      <c r="BT70" s="364"/>
      <c r="BU70" s="364"/>
      <c r="BV70" s="364"/>
      <c r="BW70" s="364"/>
      <c r="BX70" s="364"/>
      <c r="BY70" s="364"/>
      <c r="BZ70" s="364"/>
      <c r="CA70" s="364"/>
      <c r="CB70" s="364"/>
      <c r="CC70" s="364"/>
      <c r="CD70" s="364"/>
      <c r="CE70" s="364"/>
      <c r="CF70" s="364"/>
      <c r="CG70" s="364"/>
      <c r="CH70" s="364"/>
      <c r="CI70" s="364"/>
      <c r="CJ70" s="364"/>
      <c r="CK70" s="364"/>
      <c r="CL70" s="364"/>
    </row>
    <row r="71" spans="1:91" s="365" customFormat="1">
      <c r="A71" s="246"/>
      <c r="B71" s="373">
        <f t="shared" si="1"/>
        <v>1996</v>
      </c>
      <c r="C71" s="371">
        <v>1.0044736131989855</v>
      </c>
      <c r="D71" s="371">
        <v>1.0769978904441579</v>
      </c>
      <c r="E71" s="364"/>
      <c r="F71" s="364"/>
      <c r="G71" s="374">
        <f t="shared" ref="G71:G75" si="2">D71-C71</f>
        <v>7.2524277245172408E-2</v>
      </c>
      <c r="H71" s="372"/>
      <c r="I71" s="364"/>
      <c r="J71" s="364"/>
      <c r="K71" s="364"/>
      <c r="L71" s="364"/>
      <c r="M71" s="364"/>
      <c r="N71" s="364"/>
      <c r="O71" s="364"/>
      <c r="P71" s="364"/>
      <c r="Q71" s="364"/>
      <c r="R71" s="364"/>
      <c r="S71" s="364"/>
      <c r="T71" s="364"/>
      <c r="U71" s="364"/>
      <c r="V71" s="364"/>
      <c r="W71" s="364"/>
      <c r="X71" s="364"/>
      <c r="Y71" s="364"/>
      <c r="Z71" s="364"/>
      <c r="AA71" s="364"/>
      <c r="AB71" s="364"/>
      <c r="AC71" s="364"/>
      <c r="AD71" s="364"/>
      <c r="AE71" s="364"/>
      <c r="AF71" s="364"/>
      <c r="AG71" s="364"/>
      <c r="AH71" s="364"/>
      <c r="AI71" s="364"/>
      <c r="AJ71" s="364"/>
      <c r="AK71" s="364"/>
      <c r="AL71" s="364"/>
      <c r="AM71" s="364"/>
      <c r="AN71" s="364"/>
      <c r="AO71" s="364"/>
      <c r="AP71" s="364"/>
      <c r="AQ71" s="364"/>
      <c r="AR71" s="364"/>
      <c r="AS71" s="364"/>
      <c r="AT71" s="364"/>
      <c r="AU71" s="364"/>
      <c r="AV71" s="364"/>
      <c r="AW71" s="364"/>
      <c r="AX71" s="364"/>
      <c r="AY71" s="364"/>
      <c r="AZ71" s="364"/>
      <c r="BA71" s="364"/>
      <c r="BB71" s="364"/>
      <c r="BC71" s="364"/>
      <c r="BD71" s="364"/>
      <c r="BE71" s="364"/>
      <c r="BF71" s="364"/>
      <c r="BG71" s="364"/>
      <c r="BH71" s="364"/>
      <c r="BI71" s="364"/>
      <c r="BJ71" s="364"/>
      <c r="BK71" s="364"/>
      <c r="BL71" s="364"/>
      <c r="BM71" s="364"/>
      <c r="BN71" s="364"/>
      <c r="BO71" s="364"/>
      <c r="BP71" s="364"/>
      <c r="BQ71" s="364"/>
      <c r="BR71" s="364"/>
      <c r="BS71" s="364"/>
      <c r="BT71" s="364"/>
      <c r="BU71" s="364"/>
      <c r="BV71" s="364"/>
      <c r="BW71" s="364"/>
      <c r="BX71" s="364"/>
      <c r="BY71" s="364"/>
      <c r="BZ71" s="364"/>
      <c r="CA71" s="364"/>
      <c r="CB71" s="364"/>
      <c r="CC71" s="364"/>
      <c r="CD71" s="364"/>
      <c r="CE71" s="364"/>
      <c r="CF71" s="364"/>
      <c r="CG71" s="364"/>
      <c r="CH71" s="364"/>
      <c r="CI71" s="364"/>
      <c r="CJ71" s="364"/>
      <c r="CK71" s="364"/>
      <c r="CL71" s="364"/>
    </row>
    <row r="72" spans="1:91" s="365" customFormat="1">
      <c r="A72" s="246"/>
      <c r="B72" s="373">
        <f t="shared" si="1"/>
        <v>1997</v>
      </c>
      <c r="C72" s="371">
        <v>1.0051311883711749</v>
      </c>
      <c r="D72" s="371">
        <v>1.0772630609420268</v>
      </c>
      <c r="E72" s="364"/>
      <c r="F72" s="364"/>
      <c r="G72" s="374">
        <f t="shared" si="2"/>
        <v>7.2131872570851963E-2</v>
      </c>
      <c r="H72" s="372"/>
      <c r="I72" s="364"/>
      <c r="J72" s="364"/>
      <c r="K72" s="364"/>
      <c r="L72" s="364"/>
      <c r="M72" s="364"/>
      <c r="N72" s="364"/>
      <c r="O72" s="364"/>
      <c r="P72" s="364"/>
      <c r="Q72" s="364"/>
      <c r="R72" s="364"/>
      <c r="S72" s="364"/>
      <c r="T72" s="364"/>
      <c r="U72" s="364"/>
      <c r="V72" s="364"/>
      <c r="W72" s="364"/>
      <c r="X72" s="364"/>
      <c r="Y72" s="364"/>
      <c r="Z72" s="364"/>
      <c r="AA72" s="364"/>
      <c r="AB72" s="364"/>
      <c r="AC72" s="364"/>
      <c r="AD72" s="364"/>
      <c r="AE72" s="364"/>
      <c r="AF72" s="364"/>
      <c r="AG72" s="364"/>
      <c r="AH72" s="364"/>
      <c r="AI72" s="364"/>
      <c r="AJ72" s="364"/>
      <c r="AK72" s="364"/>
      <c r="AL72" s="364"/>
      <c r="AM72" s="364"/>
      <c r="AN72" s="364"/>
      <c r="AO72" s="364"/>
      <c r="AP72" s="364"/>
      <c r="AQ72" s="364"/>
      <c r="AR72" s="364"/>
      <c r="AS72" s="364"/>
      <c r="AT72" s="364"/>
      <c r="AU72" s="364"/>
      <c r="AV72" s="364"/>
      <c r="AW72" s="364"/>
      <c r="AX72" s="364"/>
      <c r="AY72" s="364"/>
      <c r="AZ72" s="364"/>
      <c r="BA72" s="364"/>
      <c r="BB72" s="364"/>
      <c r="BC72" s="364"/>
      <c r="BD72" s="364"/>
      <c r="BE72" s="364"/>
      <c r="BF72" s="364"/>
      <c r="BG72" s="364"/>
      <c r="BH72" s="364"/>
      <c r="BI72" s="364"/>
      <c r="BJ72" s="364"/>
      <c r="BK72" s="364"/>
      <c r="BL72" s="364"/>
      <c r="BM72" s="364"/>
      <c r="BN72" s="364"/>
      <c r="BO72" s="364"/>
      <c r="BP72" s="364"/>
      <c r="BQ72" s="364"/>
      <c r="BR72" s="364"/>
      <c r="BS72" s="364"/>
      <c r="BT72" s="364"/>
      <c r="BU72" s="364"/>
      <c r="BV72" s="364"/>
      <c r="BW72" s="364"/>
      <c r="BX72" s="364"/>
      <c r="BY72" s="364"/>
      <c r="BZ72" s="364"/>
      <c r="CA72" s="364"/>
      <c r="CB72" s="364"/>
      <c r="CC72" s="364"/>
      <c r="CD72" s="364"/>
      <c r="CE72" s="364"/>
      <c r="CF72" s="364"/>
      <c r="CG72" s="364"/>
      <c r="CH72" s="364"/>
      <c r="CI72" s="364"/>
      <c r="CJ72" s="364"/>
      <c r="CK72" s="364"/>
      <c r="CL72" s="364"/>
    </row>
    <row r="73" spans="1:91" s="365" customFormat="1">
      <c r="A73" s="246"/>
      <c r="B73" s="373">
        <f t="shared" si="1"/>
        <v>1998</v>
      </c>
      <c r="C73" s="371">
        <v>1.0063936653424777</v>
      </c>
      <c r="D73" s="371">
        <v>1.0776767176541109</v>
      </c>
      <c r="E73" s="364"/>
      <c r="F73" s="364"/>
      <c r="G73" s="374">
        <f t="shared" si="2"/>
        <v>7.1283052311633233E-2</v>
      </c>
      <c r="H73" s="372"/>
      <c r="I73" s="364"/>
      <c r="J73" s="364"/>
      <c r="K73" s="364"/>
      <c r="L73" s="364"/>
      <c r="M73" s="364"/>
      <c r="N73" s="364"/>
      <c r="O73" s="364"/>
      <c r="P73" s="364"/>
      <c r="Q73" s="364"/>
      <c r="R73" s="364"/>
      <c r="S73" s="364"/>
      <c r="T73" s="364"/>
      <c r="U73" s="364"/>
      <c r="V73" s="364"/>
      <c r="W73" s="364"/>
      <c r="X73" s="364"/>
      <c r="Y73" s="364"/>
      <c r="Z73" s="364"/>
      <c r="AA73" s="364"/>
      <c r="AB73" s="364"/>
      <c r="AC73" s="364"/>
      <c r="AD73" s="364"/>
      <c r="AE73" s="364"/>
      <c r="AF73" s="364"/>
      <c r="AG73" s="364"/>
      <c r="AH73" s="364"/>
      <c r="AI73" s="364"/>
      <c r="AJ73" s="364"/>
      <c r="AK73" s="364"/>
      <c r="AL73" s="364"/>
      <c r="AM73" s="364"/>
      <c r="AN73" s="364"/>
      <c r="AO73" s="364"/>
      <c r="AP73" s="364"/>
      <c r="AQ73" s="364"/>
      <c r="AR73" s="364"/>
      <c r="AS73" s="364"/>
      <c r="AT73" s="364"/>
      <c r="AU73" s="364"/>
      <c r="AV73" s="364"/>
      <c r="AW73" s="364"/>
      <c r="AX73" s="364"/>
      <c r="AY73" s="364"/>
      <c r="AZ73" s="364"/>
      <c r="BA73" s="364"/>
      <c r="BB73" s="364"/>
      <c r="BC73" s="364"/>
      <c r="BD73" s="364"/>
      <c r="BE73" s="364"/>
      <c r="BF73" s="364"/>
      <c r="BG73" s="364"/>
      <c r="BH73" s="364"/>
      <c r="BI73" s="364"/>
      <c r="BJ73" s="364"/>
      <c r="BK73" s="364"/>
      <c r="BL73" s="364"/>
      <c r="BM73" s="364"/>
      <c r="BN73" s="364"/>
      <c r="BO73" s="364"/>
      <c r="BP73" s="364"/>
      <c r="BQ73" s="364"/>
      <c r="BR73" s="364"/>
      <c r="BS73" s="364"/>
      <c r="BT73" s="364"/>
      <c r="BU73" s="364"/>
      <c r="BV73" s="364"/>
      <c r="BW73" s="364"/>
      <c r="BX73" s="364"/>
      <c r="BY73" s="364"/>
      <c r="BZ73" s="364"/>
      <c r="CA73" s="364"/>
      <c r="CB73" s="364"/>
      <c r="CC73" s="364"/>
      <c r="CD73" s="364"/>
      <c r="CE73" s="364"/>
      <c r="CF73" s="364"/>
      <c r="CG73" s="364"/>
      <c r="CH73" s="364"/>
      <c r="CI73" s="364"/>
      <c r="CJ73" s="364"/>
      <c r="CK73" s="364"/>
      <c r="CL73" s="364"/>
    </row>
    <row r="74" spans="1:91" s="365" customFormat="1">
      <c r="A74" s="246"/>
      <c r="B74" s="373">
        <f t="shared" si="1"/>
        <v>1999</v>
      </c>
      <c r="C74" s="371">
        <v>1.0026008331716505</v>
      </c>
      <c r="D74" s="371">
        <v>1.0726317754979338</v>
      </c>
      <c r="E74" s="364"/>
      <c r="F74" s="364"/>
      <c r="G74" s="374">
        <f t="shared" si="2"/>
        <v>7.0030942326283263E-2</v>
      </c>
      <c r="H74" s="372"/>
      <c r="I74" s="364"/>
      <c r="J74" s="364"/>
      <c r="K74" s="364"/>
      <c r="L74" s="364"/>
      <c r="M74" s="364"/>
      <c r="N74" s="364"/>
      <c r="O74" s="364"/>
      <c r="P74" s="364"/>
      <c r="Q74" s="364"/>
      <c r="R74" s="364"/>
      <c r="S74" s="364"/>
      <c r="T74" s="364"/>
      <c r="U74" s="364"/>
      <c r="V74" s="364"/>
      <c r="W74" s="364"/>
      <c r="X74" s="364"/>
      <c r="Y74" s="364"/>
      <c r="Z74" s="364"/>
      <c r="AA74" s="364"/>
      <c r="AB74" s="364"/>
      <c r="AC74" s="364"/>
      <c r="AD74" s="364"/>
      <c r="AE74" s="364"/>
      <c r="AF74" s="364"/>
      <c r="AG74" s="364"/>
      <c r="AH74" s="364"/>
      <c r="AI74" s="364"/>
      <c r="AJ74" s="364"/>
      <c r="AK74" s="364"/>
      <c r="AL74" s="364"/>
      <c r="AM74" s="364"/>
      <c r="AN74" s="364"/>
      <c r="AO74" s="364"/>
      <c r="AP74" s="364"/>
      <c r="AQ74" s="364"/>
      <c r="AR74" s="364"/>
      <c r="AS74" s="364"/>
      <c r="AT74" s="364"/>
      <c r="AU74" s="364"/>
      <c r="AV74" s="364"/>
      <c r="AW74" s="364"/>
      <c r="AX74" s="364"/>
      <c r="AY74" s="364"/>
      <c r="AZ74" s="364"/>
      <c r="BA74" s="364"/>
      <c r="BB74" s="364"/>
      <c r="BC74" s="364"/>
      <c r="BD74" s="364"/>
      <c r="BE74" s="364"/>
      <c r="BF74" s="364"/>
      <c r="BG74" s="364"/>
      <c r="BH74" s="364"/>
      <c r="BI74" s="364"/>
      <c r="BJ74" s="364"/>
      <c r="BK74" s="364"/>
      <c r="BL74" s="364"/>
      <c r="BM74" s="364"/>
      <c r="BN74" s="364"/>
      <c r="BO74" s="364"/>
      <c r="BP74" s="364"/>
      <c r="BQ74" s="364"/>
      <c r="BR74" s="364"/>
      <c r="BS74" s="364"/>
      <c r="BT74" s="364"/>
      <c r="BU74" s="364"/>
      <c r="BV74" s="364"/>
      <c r="BW74" s="364"/>
      <c r="BX74" s="364"/>
      <c r="BY74" s="364"/>
      <c r="BZ74" s="364"/>
      <c r="CA74" s="364"/>
      <c r="CB74" s="364"/>
      <c r="CC74" s="364"/>
      <c r="CD74" s="364"/>
      <c r="CE74" s="364"/>
      <c r="CF74" s="364"/>
      <c r="CG74" s="364"/>
      <c r="CH74" s="364"/>
      <c r="CI74" s="364"/>
      <c r="CJ74" s="364"/>
      <c r="CK74" s="364"/>
      <c r="CL74" s="364"/>
    </row>
    <row r="75" spans="1:91" s="365" customFormat="1" ht="15.75" thickBot="1">
      <c r="A75" s="246"/>
      <c r="B75" s="377">
        <f t="shared" si="1"/>
        <v>2000</v>
      </c>
      <c r="C75" s="378">
        <v>1.0022525101681852</v>
      </c>
      <c r="D75" s="378">
        <v>1.0712319071726821</v>
      </c>
      <c r="E75" s="364"/>
      <c r="F75" s="364"/>
      <c r="G75" s="378">
        <f t="shared" si="2"/>
        <v>6.8979397004496956E-2</v>
      </c>
      <c r="H75" s="372"/>
      <c r="I75" s="364"/>
      <c r="J75" s="364"/>
      <c r="K75" s="364"/>
      <c r="L75" s="364"/>
      <c r="M75" s="364"/>
      <c r="N75" s="364"/>
      <c r="O75" s="364"/>
      <c r="P75" s="364"/>
      <c r="Q75" s="364"/>
      <c r="R75" s="364"/>
      <c r="S75" s="364"/>
      <c r="T75" s="364"/>
      <c r="U75" s="364"/>
      <c r="V75" s="364"/>
      <c r="W75" s="364"/>
      <c r="X75" s="364"/>
      <c r="Y75" s="364"/>
      <c r="Z75" s="364"/>
      <c r="AA75" s="364"/>
      <c r="AB75" s="364"/>
      <c r="AC75" s="364"/>
      <c r="AD75" s="364"/>
      <c r="AE75" s="364"/>
      <c r="AF75" s="364"/>
      <c r="AG75" s="364"/>
      <c r="AH75" s="364"/>
      <c r="AI75" s="364"/>
      <c r="AJ75" s="364"/>
      <c r="AK75" s="364"/>
      <c r="AL75" s="364"/>
      <c r="AM75" s="364"/>
      <c r="AN75" s="364"/>
      <c r="AO75" s="364"/>
      <c r="AP75" s="364"/>
      <c r="AQ75" s="364"/>
      <c r="AR75" s="364"/>
      <c r="AS75" s="364"/>
      <c r="AT75" s="364"/>
      <c r="AU75" s="364"/>
      <c r="AV75" s="364"/>
      <c r="AW75" s="364"/>
      <c r="AX75" s="364"/>
      <c r="AY75" s="364"/>
      <c r="AZ75" s="364"/>
      <c r="BA75" s="364"/>
      <c r="BB75" s="364"/>
      <c r="BC75" s="364"/>
      <c r="BD75" s="364"/>
      <c r="BE75" s="364"/>
      <c r="BF75" s="364"/>
      <c r="BG75" s="364"/>
      <c r="BH75" s="364"/>
      <c r="BI75" s="364"/>
      <c r="BJ75" s="364"/>
      <c r="BK75" s="364"/>
      <c r="BL75" s="364"/>
      <c r="BM75" s="364"/>
      <c r="BN75" s="364"/>
      <c r="BO75" s="364"/>
      <c r="BP75" s="364"/>
      <c r="BQ75" s="364"/>
      <c r="BR75" s="364"/>
      <c r="BS75" s="364"/>
      <c r="BT75" s="364"/>
      <c r="BU75" s="364"/>
      <c r="BV75" s="364"/>
      <c r="BW75" s="364"/>
      <c r="BX75" s="364"/>
      <c r="BY75" s="364"/>
      <c r="BZ75" s="364"/>
      <c r="CA75" s="364"/>
      <c r="CB75" s="364"/>
      <c r="CC75" s="364"/>
      <c r="CD75" s="364"/>
      <c r="CE75" s="364"/>
      <c r="CF75" s="364"/>
      <c r="CG75" s="364"/>
      <c r="CH75" s="364"/>
      <c r="CI75" s="364"/>
      <c r="CJ75" s="364"/>
      <c r="CK75" s="364"/>
      <c r="CL75" s="364"/>
    </row>
    <row r="76" spans="1:91" s="365" customFormat="1">
      <c r="A76" s="246"/>
      <c r="B76" s="246"/>
      <c r="C76" s="246"/>
      <c r="D76" s="246"/>
      <c r="E76" s="364"/>
      <c r="F76" s="364"/>
      <c r="G76" s="364"/>
      <c r="H76" s="364"/>
      <c r="I76" s="364"/>
      <c r="J76" s="364"/>
      <c r="K76" s="364"/>
      <c r="L76" s="364"/>
      <c r="M76" s="364"/>
      <c r="N76" s="364"/>
      <c r="O76" s="364"/>
      <c r="P76" s="364"/>
      <c r="Q76" s="364"/>
      <c r="R76" s="364"/>
      <c r="S76" s="364"/>
      <c r="T76" s="364"/>
      <c r="U76" s="364"/>
      <c r="V76" s="364"/>
      <c r="W76" s="364"/>
      <c r="X76" s="364"/>
      <c r="Y76" s="364"/>
      <c r="Z76" s="364"/>
      <c r="AA76" s="364"/>
      <c r="AB76" s="364"/>
      <c r="AC76" s="364"/>
      <c r="AD76" s="364"/>
      <c r="AE76" s="364"/>
      <c r="AF76" s="364"/>
      <c r="AG76" s="364"/>
      <c r="AH76" s="364"/>
      <c r="AI76" s="364"/>
      <c r="AJ76" s="364"/>
      <c r="AK76" s="364"/>
      <c r="AL76" s="364"/>
      <c r="AM76" s="364"/>
      <c r="AN76" s="364"/>
      <c r="AO76" s="364"/>
      <c r="AP76" s="364"/>
      <c r="AQ76" s="364"/>
      <c r="AR76" s="364"/>
      <c r="AS76" s="364"/>
      <c r="AT76" s="364"/>
      <c r="AU76" s="364"/>
      <c r="AV76" s="364"/>
      <c r="AW76" s="364"/>
      <c r="AX76" s="364"/>
      <c r="AY76" s="364"/>
      <c r="AZ76" s="364"/>
      <c r="BA76" s="364"/>
      <c r="BB76" s="364"/>
      <c r="BC76" s="364"/>
      <c r="BD76" s="364"/>
      <c r="BE76" s="364"/>
      <c r="BF76" s="364"/>
      <c r="BG76" s="364"/>
      <c r="BH76" s="364"/>
      <c r="BI76" s="364"/>
      <c r="BJ76" s="364"/>
      <c r="BK76" s="364"/>
      <c r="BL76" s="364"/>
      <c r="BM76" s="364"/>
      <c r="BN76" s="364"/>
      <c r="BO76" s="364"/>
      <c r="BP76" s="364"/>
      <c r="BQ76" s="364"/>
      <c r="BR76" s="364"/>
      <c r="BS76" s="364"/>
      <c r="BT76" s="364"/>
      <c r="BU76" s="364"/>
      <c r="BV76" s="364"/>
      <c r="BW76" s="364"/>
      <c r="BX76" s="364"/>
      <c r="BY76" s="364"/>
      <c r="BZ76" s="364"/>
      <c r="CA76" s="364"/>
      <c r="CB76" s="364"/>
      <c r="CC76" s="364"/>
      <c r="CD76" s="364"/>
      <c r="CE76" s="364"/>
      <c r="CF76" s="364"/>
      <c r="CG76" s="364"/>
      <c r="CH76" s="364"/>
      <c r="CI76" s="364"/>
      <c r="CJ76" s="364"/>
      <c r="CK76" s="364"/>
      <c r="CL76" s="364"/>
      <c r="CM76" s="364"/>
    </row>
    <row r="77" spans="1:91" s="365" customFormat="1">
      <c r="A77" s="246"/>
      <c r="B77" s="246"/>
      <c r="C77" s="246"/>
      <c r="D77" s="246"/>
      <c r="E77" s="364"/>
      <c r="F77" s="364"/>
      <c r="G77" s="364"/>
      <c r="H77" s="364"/>
      <c r="I77" s="364"/>
      <c r="J77" s="364"/>
      <c r="K77" s="364"/>
      <c r="L77" s="364"/>
      <c r="M77" s="364"/>
      <c r="N77" s="364"/>
      <c r="O77" s="364"/>
      <c r="P77" s="364"/>
      <c r="Q77" s="364"/>
      <c r="R77" s="364"/>
      <c r="S77" s="364"/>
      <c r="T77" s="364"/>
      <c r="U77" s="364"/>
      <c r="V77" s="364"/>
      <c r="W77" s="364"/>
      <c r="X77" s="364"/>
      <c r="Y77" s="364"/>
      <c r="Z77" s="364"/>
      <c r="AA77" s="364"/>
      <c r="AB77" s="364"/>
      <c r="AC77" s="364"/>
      <c r="AD77" s="364"/>
      <c r="AE77" s="364"/>
      <c r="AF77" s="364"/>
      <c r="AG77" s="364"/>
      <c r="AH77" s="364"/>
      <c r="AI77" s="364"/>
      <c r="AJ77" s="364"/>
      <c r="AK77" s="364"/>
      <c r="AL77" s="364"/>
      <c r="AM77" s="364"/>
      <c r="AN77" s="364"/>
      <c r="AO77" s="364"/>
      <c r="AP77" s="364"/>
      <c r="AQ77" s="364"/>
      <c r="AR77" s="364"/>
      <c r="AS77" s="364"/>
      <c r="AT77" s="364"/>
      <c r="AU77" s="364"/>
      <c r="AV77" s="364"/>
      <c r="AW77" s="364"/>
      <c r="AX77" s="364"/>
      <c r="AY77" s="364"/>
      <c r="AZ77" s="364"/>
      <c r="BA77" s="364"/>
      <c r="BB77" s="364"/>
      <c r="BC77" s="364"/>
      <c r="BD77" s="364"/>
      <c r="BE77" s="364"/>
      <c r="BF77" s="364"/>
      <c r="BG77" s="364"/>
      <c r="BH77" s="364"/>
      <c r="BI77" s="364"/>
      <c r="BJ77" s="364"/>
      <c r="BK77" s="364"/>
      <c r="BL77" s="364"/>
      <c r="BM77" s="364"/>
      <c r="BN77" s="364"/>
      <c r="BO77" s="364"/>
      <c r="BP77" s="364"/>
      <c r="BQ77" s="364"/>
      <c r="BR77" s="364"/>
      <c r="BS77" s="364"/>
      <c r="BT77" s="364"/>
      <c r="BU77" s="364"/>
      <c r="BV77" s="364"/>
      <c r="BW77" s="364"/>
      <c r="BX77" s="364"/>
      <c r="BY77" s="364"/>
      <c r="BZ77" s="364"/>
      <c r="CA77" s="364"/>
      <c r="CB77" s="364"/>
      <c r="CC77" s="364"/>
      <c r="CD77" s="364"/>
      <c r="CE77" s="364"/>
      <c r="CF77" s="364"/>
      <c r="CG77" s="364"/>
      <c r="CH77" s="364"/>
      <c r="CI77" s="364"/>
      <c r="CJ77" s="364"/>
      <c r="CK77" s="364"/>
      <c r="CL77" s="364"/>
      <c r="CM77" s="364"/>
    </row>
    <row r="78" spans="1:91" s="365" customFormat="1">
      <c r="A78" s="246"/>
      <c r="B78" s="246"/>
      <c r="C78" s="246"/>
      <c r="D78" s="246"/>
      <c r="E78" s="364"/>
      <c r="F78" s="364"/>
      <c r="G78" s="364"/>
      <c r="H78" s="364"/>
      <c r="I78" s="364"/>
      <c r="J78" s="364"/>
      <c r="K78" s="364"/>
      <c r="L78" s="364"/>
      <c r="M78" s="364"/>
      <c r="N78" s="364"/>
      <c r="O78" s="364"/>
      <c r="P78" s="364"/>
      <c r="Q78" s="364"/>
      <c r="R78" s="364"/>
      <c r="S78" s="364"/>
      <c r="T78" s="364"/>
      <c r="U78" s="364"/>
      <c r="V78" s="364"/>
      <c r="W78" s="364"/>
      <c r="X78" s="364"/>
      <c r="Y78" s="364"/>
      <c r="Z78" s="364"/>
      <c r="AA78" s="364"/>
      <c r="AB78" s="364"/>
      <c r="AC78" s="364"/>
      <c r="AD78" s="364"/>
      <c r="AE78" s="364"/>
      <c r="AF78" s="364"/>
      <c r="AG78" s="364"/>
      <c r="AH78" s="364"/>
      <c r="AI78" s="364"/>
      <c r="AJ78" s="364"/>
      <c r="AK78" s="364"/>
      <c r="AL78" s="364"/>
      <c r="AM78" s="364"/>
      <c r="AN78" s="364"/>
      <c r="AO78" s="364"/>
      <c r="AP78" s="364"/>
      <c r="AQ78" s="364"/>
      <c r="AR78" s="364"/>
      <c r="AS78" s="364"/>
      <c r="AT78" s="364"/>
      <c r="AU78" s="364"/>
      <c r="AV78" s="364"/>
      <c r="AW78" s="364"/>
      <c r="AX78" s="364"/>
      <c r="AY78" s="364"/>
      <c r="AZ78" s="364"/>
      <c r="BA78" s="364"/>
      <c r="BB78" s="364"/>
      <c r="BC78" s="364"/>
      <c r="BD78" s="364"/>
      <c r="BE78" s="364"/>
      <c r="BF78" s="364"/>
      <c r="BG78" s="364"/>
      <c r="BH78" s="364"/>
      <c r="BI78" s="364"/>
      <c r="BJ78" s="364"/>
      <c r="BK78" s="364"/>
      <c r="BL78" s="364"/>
      <c r="BM78" s="364"/>
      <c r="BN78" s="364"/>
      <c r="BO78" s="364"/>
      <c r="BP78" s="364"/>
      <c r="BQ78" s="364"/>
      <c r="BR78" s="364"/>
      <c r="BS78" s="364"/>
      <c r="BT78" s="364"/>
      <c r="BU78" s="364"/>
      <c r="BV78" s="364"/>
      <c r="BW78" s="364"/>
      <c r="BX78" s="364"/>
      <c r="BY78" s="364"/>
      <c r="BZ78" s="364"/>
      <c r="CA78" s="364"/>
      <c r="CB78" s="364"/>
      <c r="CC78" s="364"/>
      <c r="CD78" s="364"/>
      <c r="CE78" s="364"/>
      <c r="CF78" s="364"/>
      <c r="CG78" s="364"/>
      <c r="CH78" s="364"/>
      <c r="CI78" s="364"/>
      <c r="CJ78" s="364"/>
      <c r="CK78" s="364"/>
      <c r="CL78" s="364"/>
      <c r="CM78" s="364"/>
    </row>
    <row r="79" spans="1:91" s="365" customFormat="1">
      <c r="A79" s="246"/>
      <c r="B79" s="246"/>
      <c r="C79" s="246"/>
      <c r="D79" s="246"/>
      <c r="E79" s="364"/>
      <c r="F79" s="364"/>
      <c r="G79" s="364"/>
      <c r="H79" s="364"/>
      <c r="I79" s="364"/>
      <c r="J79" s="364"/>
      <c r="K79" s="364"/>
      <c r="L79" s="364"/>
      <c r="M79" s="364"/>
      <c r="N79" s="364"/>
      <c r="O79" s="364"/>
      <c r="P79" s="364"/>
      <c r="Q79" s="364"/>
      <c r="R79" s="364"/>
      <c r="S79" s="364"/>
      <c r="T79" s="364"/>
      <c r="U79" s="364"/>
      <c r="V79" s="364"/>
      <c r="W79" s="364"/>
      <c r="X79" s="364"/>
      <c r="Y79" s="364"/>
      <c r="Z79" s="364"/>
      <c r="AA79" s="364"/>
      <c r="AB79" s="364"/>
      <c r="AC79" s="364"/>
      <c r="AD79" s="364"/>
      <c r="AE79" s="364"/>
      <c r="AF79" s="364"/>
      <c r="AG79" s="364"/>
      <c r="AH79" s="364"/>
      <c r="AI79" s="364"/>
      <c r="AJ79" s="364"/>
      <c r="AK79" s="364"/>
      <c r="AL79" s="364"/>
      <c r="AM79" s="364"/>
      <c r="AN79" s="364"/>
      <c r="AO79" s="364"/>
      <c r="AP79" s="364"/>
      <c r="AQ79" s="364"/>
      <c r="AR79" s="364"/>
      <c r="AS79" s="364"/>
      <c r="AT79" s="364"/>
      <c r="AU79" s="364"/>
      <c r="AV79" s="364"/>
      <c r="AW79" s="364"/>
      <c r="AX79" s="364"/>
      <c r="AY79" s="364"/>
      <c r="AZ79" s="364"/>
      <c r="BA79" s="364"/>
      <c r="BB79" s="364"/>
      <c r="BC79" s="364"/>
      <c r="BD79" s="364"/>
      <c r="BE79" s="364"/>
      <c r="BF79" s="364"/>
      <c r="BG79" s="364"/>
      <c r="BH79" s="364"/>
      <c r="BI79" s="364"/>
      <c r="BJ79" s="364"/>
      <c r="BK79" s="364"/>
      <c r="BL79" s="364"/>
      <c r="BM79" s="364"/>
      <c r="BN79" s="364"/>
      <c r="BO79" s="364"/>
      <c r="BP79" s="364"/>
      <c r="BQ79" s="364"/>
      <c r="BR79" s="364"/>
      <c r="BS79" s="364"/>
      <c r="BT79" s="364"/>
      <c r="BU79" s="364"/>
      <c r="BV79" s="364"/>
      <c r="BW79" s="364"/>
      <c r="BX79" s="364"/>
      <c r="BY79" s="364"/>
      <c r="BZ79" s="364"/>
      <c r="CA79" s="364"/>
      <c r="CB79" s="364"/>
      <c r="CC79" s="364"/>
      <c r="CD79" s="364"/>
      <c r="CE79" s="364"/>
      <c r="CF79" s="364"/>
      <c r="CG79" s="364"/>
      <c r="CH79" s="364"/>
      <c r="CI79" s="364"/>
      <c r="CJ79" s="364"/>
      <c r="CK79" s="364"/>
      <c r="CL79" s="364"/>
      <c r="CM79" s="364"/>
    </row>
    <row r="80" spans="1:91" s="365" customFormat="1">
      <c r="A80" s="246"/>
      <c r="B80" s="246"/>
      <c r="C80" s="246"/>
      <c r="D80" s="246"/>
      <c r="E80" s="364"/>
      <c r="F80" s="364"/>
      <c r="G80" s="364"/>
      <c r="H80" s="364"/>
      <c r="I80" s="364"/>
      <c r="J80" s="364"/>
      <c r="K80" s="364"/>
      <c r="L80" s="364"/>
      <c r="M80" s="364"/>
      <c r="N80" s="364"/>
      <c r="O80" s="364"/>
      <c r="P80" s="364"/>
      <c r="Q80" s="364"/>
      <c r="R80" s="364"/>
      <c r="S80" s="364"/>
      <c r="T80" s="364"/>
      <c r="U80" s="364"/>
      <c r="V80" s="364"/>
      <c r="W80" s="364"/>
      <c r="X80" s="364"/>
      <c r="Y80" s="364"/>
      <c r="Z80" s="364"/>
      <c r="AA80" s="364"/>
      <c r="AB80" s="364"/>
      <c r="AC80" s="364"/>
      <c r="AD80" s="364"/>
      <c r="AE80" s="364"/>
      <c r="AF80" s="364"/>
      <c r="AG80" s="364"/>
      <c r="AH80" s="364"/>
      <c r="AI80" s="364"/>
      <c r="AJ80" s="364"/>
      <c r="AK80" s="364"/>
      <c r="AL80" s="364"/>
      <c r="AM80" s="364"/>
      <c r="AN80" s="364"/>
      <c r="AO80" s="364"/>
      <c r="AP80" s="364"/>
      <c r="AQ80" s="364"/>
      <c r="AR80" s="364"/>
      <c r="AS80" s="364"/>
      <c r="AT80" s="364"/>
      <c r="AU80" s="364"/>
      <c r="AV80" s="364"/>
      <c r="AW80" s="364"/>
      <c r="AX80" s="364"/>
      <c r="AY80" s="364"/>
      <c r="AZ80" s="364"/>
      <c r="BA80" s="364"/>
      <c r="BB80" s="364"/>
      <c r="BC80" s="364"/>
      <c r="BD80" s="364"/>
      <c r="BE80" s="364"/>
      <c r="BF80" s="364"/>
      <c r="BG80" s="364"/>
      <c r="BH80" s="364"/>
      <c r="BI80" s="364"/>
      <c r="BJ80" s="364"/>
      <c r="BK80" s="364"/>
      <c r="BL80" s="364"/>
      <c r="BM80" s="364"/>
      <c r="BN80" s="364"/>
      <c r="BO80" s="364"/>
      <c r="BP80" s="364"/>
      <c r="BQ80" s="364"/>
      <c r="BR80" s="364"/>
      <c r="BS80" s="364"/>
      <c r="BT80" s="364"/>
      <c r="BU80" s="364"/>
      <c r="BV80" s="364"/>
      <c r="BW80" s="364"/>
      <c r="BX80" s="364"/>
      <c r="BY80" s="364"/>
      <c r="BZ80" s="364"/>
      <c r="CA80" s="364"/>
      <c r="CB80" s="364"/>
      <c r="CC80" s="364"/>
      <c r="CD80" s="364"/>
      <c r="CE80" s="364"/>
      <c r="CF80" s="364"/>
      <c r="CG80" s="364"/>
      <c r="CH80" s="364"/>
      <c r="CI80" s="364"/>
      <c r="CJ80" s="364"/>
      <c r="CK80" s="364"/>
      <c r="CL80" s="364"/>
      <c r="CM80" s="364"/>
    </row>
    <row r="81" spans="1:91" s="365" customFormat="1">
      <c r="A81" s="246"/>
      <c r="B81" s="246"/>
      <c r="C81" s="246"/>
      <c r="D81" s="246"/>
      <c r="E81" s="364"/>
      <c r="F81" s="364"/>
      <c r="G81" s="364"/>
      <c r="H81" s="364"/>
      <c r="I81" s="364"/>
      <c r="J81" s="364"/>
      <c r="K81" s="364"/>
      <c r="L81" s="364"/>
      <c r="M81" s="364"/>
      <c r="N81" s="364"/>
      <c r="O81" s="364"/>
      <c r="P81" s="364"/>
      <c r="Q81" s="364"/>
      <c r="R81" s="364"/>
      <c r="S81" s="364"/>
      <c r="T81" s="364"/>
      <c r="U81" s="364"/>
      <c r="V81" s="364"/>
      <c r="W81" s="364"/>
      <c r="X81" s="364"/>
      <c r="Y81" s="364"/>
      <c r="Z81" s="364"/>
      <c r="AA81" s="364"/>
      <c r="AB81" s="364"/>
      <c r="AC81" s="364"/>
      <c r="AD81" s="364"/>
      <c r="AE81" s="364"/>
      <c r="AF81" s="364"/>
      <c r="AG81" s="364"/>
      <c r="AH81" s="364"/>
      <c r="AI81" s="364"/>
      <c r="AJ81" s="364"/>
      <c r="AK81" s="364"/>
      <c r="AL81" s="364"/>
      <c r="AM81" s="364"/>
      <c r="AN81" s="364"/>
      <c r="AO81" s="364"/>
      <c r="AP81" s="364"/>
      <c r="AQ81" s="364"/>
      <c r="AR81" s="364"/>
      <c r="AS81" s="364"/>
      <c r="AT81" s="364"/>
      <c r="AU81" s="364"/>
      <c r="AV81" s="364"/>
      <c r="AW81" s="364"/>
      <c r="AX81" s="364"/>
      <c r="AY81" s="364"/>
      <c r="AZ81" s="364"/>
      <c r="BA81" s="364"/>
      <c r="BB81" s="364"/>
      <c r="BC81" s="364"/>
      <c r="BD81" s="364"/>
      <c r="BE81" s="364"/>
      <c r="BF81" s="364"/>
      <c r="BG81" s="364"/>
      <c r="BH81" s="364"/>
      <c r="BI81" s="364"/>
      <c r="BJ81" s="364"/>
      <c r="BK81" s="364"/>
      <c r="BL81" s="364"/>
      <c r="BM81" s="364"/>
      <c r="BN81" s="364"/>
      <c r="BO81" s="364"/>
      <c r="BP81" s="364"/>
      <c r="BQ81" s="364"/>
      <c r="BR81" s="364"/>
      <c r="BS81" s="364"/>
      <c r="BT81" s="364"/>
      <c r="BU81" s="364"/>
      <c r="BV81" s="364"/>
      <c r="BW81" s="364"/>
      <c r="BX81" s="364"/>
      <c r="BY81" s="364"/>
      <c r="BZ81" s="364"/>
      <c r="CA81" s="364"/>
      <c r="CB81" s="364"/>
      <c r="CC81" s="364"/>
      <c r="CD81" s="364"/>
      <c r="CE81" s="364"/>
      <c r="CF81" s="364"/>
      <c r="CG81" s="364"/>
      <c r="CH81" s="364"/>
      <c r="CI81" s="364"/>
      <c r="CJ81" s="364"/>
      <c r="CK81" s="364"/>
      <c r="CL81" s="364"/>
      <c r="CM81" s="364"/>
    </row>
    <row r="82" spans="1:91" s="365" customFormat="1">
      <c r="A82" s="246"/>
      <c r="B82" s="246"/>
      <c r="C82" s="246"/>
      <c r="D82" s="246"/>
      <c r="E82" s="364"/>
      <c r="F82" s="364"/>
      <c r="G82" s="364"/>
      <c r="H82" s="364"/>
      <c r="I82" s="364"/>
      <c r="J82" s="364"/>
      <c r="K82" s="364"/>
      <c r="L82" s="364"/>
      <c r="M82" s="364"/>
      <c r="N82" s="364"/>
      <c r="O82" s="364"/>
      <c r="P82" s="364"/>
      <c r="Q82" s="364"/>
      <c r="R82" s="364"/>
      <c r="S82" s="364"/>
      <c r="T82" s="364"/>
      <c r="U82" s="364"/>
      <c r="V82" s="364"/>
      <c r="W82" s="364"/>
      <c r="X82" s="364"/>
      <c r="Y82" s="364"/>
      <c r="Z82" s="364"/>
      <c r="AA82" s="364"/>
      <c r="AB82" s="364"/>
      <c r="AC82" s="364"/>
      <c r="AD82" s="364"/>
      <c r="AE82" s="364"/>
      <c r="AF82" s="364"/>
      <c r="AG82" s="364"/>
      <c r="AH82" s="364"/>
      <c r="AI82" s="364"/>
      <c r="AJ82" s="364"/>
      <c r="AK82" s="364"/>
      <c r="AL82" s="364"/>
      <c r="AM82" s="364"/>
      <c r="AN82" s="364"/>
      <c r="AO82" s="364"/>
      <c r="AP82" s="364"/>
      <c r="AQ82" s="364"/>
      <c r="AR82" s="364"/>
      <c r="AS82" s="364"/>
      <c r="AT82" s="364"/>
      <c r="AU82" s="364"/>
      <c r="AV82" s="364"/>
      <c r="AW82" s="364"/>
      <c r="AX82" s="364"/>
      <c r="AY82" s="364"/>
      <c r="AZ82" s="364"/>
      <c r="BA82" s="364"/>
      <c r="BB82" s="364"/>
      <c r="BC82" s="364"/>
      <c r="BD82" s="364"/>
      <c r="BE82" s="364"/>
      <c r="BF82" s="364"/>
      <c r="BG82" s="364"/>
      <c r="BH82" s="364"/>
      <c r="BI82" s="364"/>
      <c r="BJ82" s="364"/>
      <c r="BK82" s="364"/>
      <c r="BL82" s="364"/>
      <c r="BM82" s="364"/>
      <c r="BN82" s="364"/>
      <c r="BO82" s="364"/>
      <c r="BP82" s="364"/>
      <c r="BQ82" s="364"/>
      <c r="BR82" s="364"/>
      <c r="BS82" s="364"/>
      <c r="BT82" s="364"/>
      <c r="BU82" s="364"/>
      <c r="BV82" s="364"/>
      <c r="BW82" s="364"/>
      <c r="BX82" s="364"/>
      <c r="BY82" s="364"/>
      <c r="BZ82" s="364"/>
      <c r="CA82" s="364"/>
      <c r="CB82" s="364"/>
      <c r="CC82" s="364"/>
      <c r="CD82" s="364"/>
      <c r="CE82" s="364"/>
      <c r="CF82" s="364"/>
      <c r="CG82" s="364"/>
      <c r="CH82" s="364"/>
      <c r="CI82" s="364"/>
      <c r="CJ82" s="364"/>
      <c r="CK82" s="364"/>
      <c r="CL82" s="364"/>
      <c r="CM82" s="364"/>
    </row>
    <row r="83" spans="1:91" s="365" customFormat="1">
      <c r="A83" s="246"/>
      <c r="B83" s="246"/>
      <c r="C83" s="246"/>
      <c r="D83" s="246"/>
      <c r="E83" s="364"/>
      <c r="F83" s="364"/>
      <c r="G83" s="364"/>
      <c r="H83" s="364"/>
      <c r="I83" s="364"/>
      <c r="J83" s="364"/>
      <c r="K83" s="364"/>
      <c r="L83" s="364"/>
      <c r="M83" s="364"/>
      <c r="N83" s="364"/>
      <c r="O83" s="364"/>
      <c r="P83" s="364"/>
      <c r="Q83" s="364"/>
      <c r="R83" s="364"/>
      <c r="S83" s="364"/>
      <c r="T83" s="364"/>
      <c r="U83" s="364"/>
      <c r="V83" s="364"/>
      <c r="W83" s="364"/>
      <c r="X83" s="364"/>
      <c r="Y83" s="364"/>
      <c r="Z83" s="364"/>
      <c r="AA83" s="364"/>
      <c r="AB83" s="364"/>
      <c r="AC83" s="364"/>
      <c r="AD83" s="364"/>
      <c r="AE83" s="364"/>
      <c r="AF83" s="364"/>
      <c r="AG83" s="364"/>
      <c r="AH83" s="364"/>
      <c r="AI83" s="364"/>
      <c r="AJ83" s="364"/>
      <c r="AK83" s="364"/>
      <c r="AL83" s="364"/>
      <c r="AM83" s="364"/>
      <c r="AN83" s="364"/>
      <c r="AO83" s="364"/>
      <c r="AP83" s="364"/>
      <c r="AQ83" s="364"/>
      <c r="AR83" s="364"/>
      <c r="AS83" s="364"/>
      <c r="AT83" s="364"/>
      <c r="AU83" s="364"/>
      <c r="AV83" s="364"/>
      <c r="AW83" s="364"/>
      <c r="AX83" s="364"/>
      <c r="AY83" s="364"/>
      <c r="AZ83" s="364"/>
      <c r="BA83" s="364"/>
      <c r="BB83" s="364"/>
      <c r="BC83" s="364"/>
      <c r="BD83" s="364"/>
      <c r="BE83" s="364"/>
      <c r="BF83" s="364"/>
      <c r="BG83" s="364"/>
      <c r="BH83" s="364"/>
      <c r="BI83" s="364"/>
      <c r="BJ83" s="364"/>
      <c r="BK83" s="364"/>
      <c r="BL83" s="364"/>
      <c r="BM83" s="364"/>
      <c r="BN83" s="364"/>
      <c r="BO83" s="364"/>
      <c r="BP83" s="364"/>
      <c r="BQ83" s="364"/>
      <c r="BR83" s="364"/>
      <c r="BS83" s="364"/>
      <c r="BT83" s="364"/>
      <c r="BU83" s="364"/>
      <c r="BV83" s="364"/>
      <c r="BW83" s="364"/>
      <c r="BX83" s="364"/>
      <c r="BY83" s="364"/>
      <c r="BZ83" s="364"/>
      <c r="CA83" s="364"/>
      <c r="CB83" s="364"/>
      <c r="CC83" s="364"/>
      <c r="CD83" s="364"/>
      <c r="CE83" s="364"/>
      <c r="CF83" s="364"/>
      <c r="CG83" s="364"/>
      <c r="CH83" s="364"/>
      <c r="CI83" s="364"/>
      <c r="CJ83" s="364"/>
      <c r="CK83" s="364"/>
      <c r="CL83" s="364"/>
      <c r="CM83" s="364"/>
    </row>
    <row r="84" spans="1:91" s="365" customFormat="1">
      <c r="A84" s="246"/>
      <c r="B84" s="246"/>
      <c r="C84" s="246"/>
      <c r="D84" s="246"/>
      <c r="E84" s="364"/>
      <c r="F84" s="364"/>
      <c r="G84" s="364"/>
      <c r="H84" s="364"/>
      <c r="I84" s="364"/>
      <c r="J84" s="364"/>
      <c r="K84" s="364"/>
      <c r="L84" s="364"/>
      <c r="M84" s="364"/>
      <c r="N84" s="364"/>
      <c r="O84" s="364"/>
      <c r="P84" s="364"/>
      <c r="Q84" s="364"/>
      <c r="R84" s="364"/>
      <c r="S84" s="364"/>
      <c r="T84" s="364"/>
      <c r="U84" s="364"/>
      <c r="V84" s="364"/>
      <c r="W84" s="364"/>
      <c r="X84" s="364"/>
      <c r="Y84" s="364"/>
      <c r="Z84" s="364"/>
      <c r="AA84" s="364"/>
      <c r="AB84" s="364"/>
      <c r="AC84" s="364"/>
      <c r="AD84" s="364"/>
      <c r="AE84" s="364"/>
      <c r="AF84" s="364"/>
      <c r="AG84" s="364"/>
      <c r="AH84" s="364"/>
      <c r="AI84" s="364"/>
      <c r="AJ84" s="364"/>
      <c r="AK84" s="364"/>
      <c r="AL84" s="364"/>
      <c r="AM84" s="364"/>
      <c r="AN84" s="364"/>
      <c r="AO84" s="364"/>
      <c r="AP84" s="364"/>
      <c r="AQ84" s="364"/>
      <c r="AR84" s="364"/>
      <c r="AS84" s="364"/>
      <c r="AT84" s="364"/>
      <c r="AU84" s="364"/>
      <c r="AV84" s="364"/>
      <c r="AW84" s="364"/>
      <c r="AX84" s="364"/>
      <c r="AY84" s="364"/>
      <c r="AZ84" s="364"/>
      <c r="BA84" s="364"/>
      <c r="BB84" s="364"/>
      <c r="BC84" s="364"/>
      <c r="BD84" s="364"/>
      <c r="BE84" s="364"/>
      <c r="BF84" s="364"/>
      <c r="BG84" s="364"/>
      <c r="BH84" s="364"/>
      <c r="BI84" s="364"/>
      <c r="BJ84" s="364"/>
      <c r="BK84" s="364"/>
      <c r="BL84" s="364"/>
      <c r="BM84" s="364"/>
      <c r="BN84" s="364"/>
      <c r="BO84" s="364"/>
      <c r="BP84" s="364"/>
      <c r="BQ84" s="364"/>
      <c r="BR84" s="364"/>
      <c r="BS84" s="364"/>
      <c r="BT84" s="364"/>
      <c r="BU84" s="364"/>
      <c r="BV84" s="364"/>
      <c r="BW84" s="364"/>
      <c r="BX84" s="364"/>
      <c r="BY84" s="364"/>
      <c r="BZ84" s="364"/>
      <c r="CA84" s="364"/>
      <c r="CB84" s="364"/>
      <c r="CC84" s="364"/>
      <c r="CD84" s="364"/>
      <c r="CE84" s="364"/>
      <c r="CF84" s="364"/>
      <c r="CG84" s="364"/>
      <c r="CH84" s="364"/>
      <c r="CI84" s="364"/>
      <c r="CJ84" s="364"/>
      <c r="CK84" s="364"/>
      <c r="CL84" s="364"/>
      <c r="CM84" s="364"/>
    </row>
    <row r="85" spans="1:91" s="365" customFormat="1">
      <c r="A85" s="246"/>
      <c r="B85" s="246"/>
      <c r="C85" s="246"/>
      <c r="D85" s="246"/>
      <c r="E85" s="364"/>
      <c r="F85" s="364"/>
      <c r="G85" s="364"/>
      <c r="H85" s="364"/>
      <c r="I85" s="364"/>
      <c r="J85" s="364"/>
      <c r="K85" s="364"/>
      <c r="L85" s="364"/>
      <c r="M85" s="364"/>
      <c r="N85" s="364"/>
      <c r="O85" s="364"/>
      <c r="P85" s="364"/>
      <c r="Q85" s="364"/>
      <c r="R85" s="364"/>
      <c r="S85" s="364"/>
      <c r="T85" s="364"/>
      <c r="U85" s="364"/>
      <c r="V85" s="364"/>
      <c r="W85" s="364"/>
      <c r="X85" s="364"/>
      <c r="Y85" s="364"/>
      <c r="Z85" s="364"/>
      <c r="AA85" s="364"/>
      <c r="AB85" s="364"/>
      <c r="AC85" s="364"/>
      <c r="AD85" s="364"/>
      <c r="AE85" s="364"/>
      <c r="AF85" s="364"/>
      <c r="AG85" s="364"/>
      <c r="AH85" s="364"/>
      <c r="AI85" s="364"/>
      <c r="AJ85" s="364"/>
      <c r="AK85" s="364"/>
      <c r="AL85" s="364"/>
      <c r="AM85" s="364"/>
      <c r="AN85" s="364"/>
      <c r="AO85" s="364"/>
      <c r="AP85" s="364"/>
      <c r="AQ85" s="364"/>
      <c r="AR85" s="364"/>
      <c r="AS85" s="364"/>
      <c r="AT85" s="364"/>
      <c r="AU85" s="364"/>
      <c r="AV85" s="364"/>
      <c r="AW85" s="364"/>
      <c r="AX85" s="364"/>
      <c r="AY85" s="364"/>
      <c r="AZ85" s="364"/>
      <c r="BA85" s="364"/>
      <c r="BB85" s="364"/>
      <c r="BC85" s="364"/>
      <c r="BD85" s="364"/>
      <c r="BE85" s="364"/>
      <c r="BF85" s="364"/>
      <c r="BG85" s="364"/>
      <c r="BH85" s="364"/>
      <c r="BI85" s="364"/>
      <c r="BJ85" s="364"/>
      <c r="BK85" s="364"/>
      <c r="BL85" s="364"/>
      <c r="BM85" s="364"/>
      <c r="BN85" s="364"/>
      <c r="BO85" s="364"/>
      <c r="BP85" s="364"/>
      <c r="BQ85" s="364"/>
      <c r="BR85" s="364"/>
      <c r="BS85" s="364"/>
      <c r="BT85" s="364"/>
      <c r="BU85" s="364"/>
      <c r="BV85" s="364"/>
      <c r="BW85" s="364"/>
      <c r="BX85" s="364"/>
      <c r="BY85" s="364"/>
      <c r="BZ85" s="364"/>
      <c r="CA85" s="364"/>
      <c r="CB85" s="364"/>
      <c r="CC85" s="364"/>
      <c r="CD85" s="364"/>
      <c r="CE85" s="364"/>
      <c r="CF85" s="364"/>
      <c r="CG85" s="364"/>
      <c r="CH85" s="364"/>
      <c r="CI85" s="364"/>
      <c r="CJ85" s="364"/>
      <c r="CK85" s="364"/>
      <c r="CL85" s="364"/>
      <c r="CM85" s="364"/>
    </row>
    <row r="86" spans="1:91" s="365" customFormat="1">
      <c r="A86" s="246"/>
      <c r="B86" s="246"/>
      <c r="C86" s="246"/>
      <c r="D86" s="246"/>
      <c r="E86" s="364"/>
      <c r="F86" s="364"/>
      <c r="G86" s="364"/>
      <c r="H86" s="364"/>
      <c r="I86" s="364"/>
      <c r="J86" s="364"/>
      <c r="K86" s="364"/>
      <c r="L86" s="364"/>
      <c r="M86" s="364"/>
      <c r="N86" s="364"/>
      <c r="O86" s="364"/>
      <c r="P86" s="364"/>
      <c r="Q86" s="364"/>
      <c r="R86" s="364"/>
      <c r="S86" s="364"/>
      <c r="T86" s="364"/>
      <c r="U86" s="364"/>
      <c r="V86" s="364"/>
      <c r="W86" s="364"/>
      <c r="X86" s="364"/>
      <c r="Y86" s="364"/>
      <c r="Z86" s="364"/>
      <c r="AA86" s="364"/>
      <c r="AB86" s="364"/>
      <c r="AC86" s="364"/>
      <c r="AD86" s="364"/>
      <c r="AE86" s="364"/>
      <c r="AF86" s="364"/>
      <c r="AG86" s="364"/>
      <c r="AH86" s="364"/>
      <c r="AI86" s="364"/>
      <c r="AJ86" s="364"/>
      <c r="AK86" s="364"/>
      <c r="AL86" s="364"/>
      <c r="AM86" s="364"/>
      <c r="AN86" s="364"/>
      <c r="AO86" s="364"/>
      <c r="AP86" s="364"/>
      <c r="AQ86" s="364"/>
      <c r="AR86" s="364"/>
      <c r="AS86" s="364"/>
      <c r="AT86" s="364"/>
      <c r="AU86" s="364"/>
      <c r="AV86" s="364"/>
      <c r="AW86" s="364"/>
      <c r="AX86" s="364"/>
      <c r="AY86" s="364"/>
      <c r="AZ86" s="364"/>
      <c r="BA86" s="364"/>
      <c r="BB86" s="364"/>
      <c r="BC86" s="364"/>
      <c r="BD86" s="364"/>
      <c r="BE86" s="364"/>
      <c r="BF86" s="364"/>
      <c r="BG86" s="364"/>
      <c r="BH86" s="364"/>
      <c r="BI86" s="364"/>
      <c r="BJ86" s="364"/>
      <c r="BK86" s="364"/>
      <c r="BL86" s="364"/>
      <c r="BM86" s="364"/>
      <c r="BN86" s="364"/>
      <c r="BO86" s="364"/>
      <c r="BP86" s="364"/>
      <c r="BQ86" s="364"/>
      <c r="BR86" s="364"/>
      <c r="BS86" s="364"/>
      <c r="BT86" s="364"/>
      <c r="BU86" s="364"/>
      <c r="BV86" s="364"/>
      <c r="BW86" s="364"/>
      <c r="BX86" s="364"/>
      <c r="BY86" s="364"/>
      <c r="BZ86" s="364"/>
      <c r="CA86" s="364"/>
      <c r="CB86" s="364"/>
      <c r="CC86" s="364"/>
      <c r="CD86" s="364"/>
      <c r="CE86" s="364"/>
      <c r="CF86" s="364"/>
      <c r="CG86" s="364"/>
      <c r="CH86" s="364"/>
      <c r="CI86" s="364"/>
      <c r="CJ86" s="364"/>
      <c r="CK86" s="364"/>
      <c r="CL86" s="364"/>
      <c r="CM86" s="364"/>
    </row>
    <row r="87" spans="1:91" s="365" customFormat="1">
      <c r="A87" s="246"/>
      <c r="B87" s="246"/>
      <c r="C87" s="246"/>
      <c r="D87" s="246"/>
      <c r="E87" s="364"/>
      <c r="F87" s="364"/>
      <c r="G87" s="364"/>
      <c r="H87" s="364"/>
      <c r="I87" s="364"/>
      <c r="J87" s="364"/>
      <c r="K87" s="364"/>
      <c r="L87" s="364"/>
      <c r="M87" s="364"/>
      <c r="N87" s="364"/>
      <c r="O87" s="364"/>
      <c r="P87" s="364"/>
      <c r="Q87" s="364"/>
      <c r="R87" s="364"/>
      <c r="S87" s="364"/>
      <c r="T87" s="364"/>
      <c r="U87" s="364"/>
      <c r="V87" s="364"/>
      <c r="W87" s="364"/>
      <c r="X87" s="364"/>
      <c r="Y87" s="364"/>
      <c r="Z87" s="364"/>
      <c r="AA87" s="364"/>
      <c r="AB87" s="364"/>
      <c r="AC87" s="364"/>
      <c r="AD87" s="364"/>
      <c r="AE87" s="364"/>
      <c r="AF87" s="364"/>
      <c r="AG87" s="364"/>
      <c r="AH87" s="364"/>
      <c r="AI87" s="364"/>
      <c r="AJ87" s="364"/>
      <c r="AK87" s="364"/>
      <c r="AL87" s="364"/>
      <c r="AM87" s="364"/>
      <c r="AN87" s="364"/>
      <c r="AO87" s="364"/>
      <c r="AP87" s="364"/>
      <c r="AQ87" s="364"/>
      <c r="AR87" s="364"/>
      <c r="AS87" s="364"/>
      <c r="AT87" s="364"/>
      <c r="AU87" s="364"/>
      <c r="AV87" s="364"/>
      <c r="AW87" s="364"/>
      <c r="AX87" s="364"/>
      <c r="AY87" s="364"/>
      <c r="AZ87" s="364"/>
      <c r="BA87" s="364"/>
      <c r="BB87" s="364"/>
      <c r="BC87" s="364"/>
      <c r="BD87" s="364"/>
      <c r="BE87" s="364"/>
      <c r="BF87" s="364"/>
      <c r="BG87" s="364"/>
      <c r="BH87" s="364"/>
      <c r="BI87" s="364"/>
      <c r="BJ87" s="364"/>
      <c r="BK87" s="364"/>
      <c r="BL87" s="364"/>
      <c r="BM87" s="364"/>
      <c r="BN87" s="364"/>
      <c r="BO87" s="364"/>
      <c r="BP87" s="364"/>
      <c r="BQ87" s="364"/>
      <c r="BR87" s="364"/>
      <c r="BS87" s="364"/>
      <c r="BT87" s="364"/>
      <c r="BU87" s="364"/>
      <c r="BV87" s="364"/>
      <c r="BW87" s="364"/>
      <c r="BX87" s="364"/>
      <c r="BY87" s="364"/>
      <c r="BZ87" s="364"/>
      <c r="CA87" s="364"/>
      <c r="CB87" s="364"/>
      <c r="CC87" s="364"/>
      <c r="CD87" s="364"/>
      <c r="CE87" s="364"/>
      <c r="CF87" s="364"/>
      <c r="CG87" s="364"/>
      <c r="CH87" s="364"/>
      <c r="CI87" s="364"/>
      <c r="CJ87" s="364"/>
      <c r="CK87" s="364"/>
      <c r="CL87" s="364"/>
      <c r="CM87" s="364"/>
    </row>
    <row r="88" spans="1:91" s="365" customFormat="1">
      <c r="A88" s="246"/>
      <c r="B88" s="246"/>
      <c r="C88" s="246"/>
      <c r="D88" s="246"/>
      <c r="E88" s="364"/>
      <c r="F88" s="364"/>
      <c r="G88" s="364"/>
      <c r="H88" s="364"/>
      <c r="I88" s="364"/>
      <c r="J88" s="364"/>
      <c r="K88" s="364"/>
      <c r="L88" s="364"/>
      <c r="M88" s="364"/>
      <c r="N88" s="364"/>
      <c r="O88" s="364"/>
      <c r="P88" s="364"/>
      <c r="Q88" s="364"/>
      <c r="R88" s="364"/>
      <c r="S88" s="364"/>
      <c r="T88" s="364"/>
      <c r="U88" s="364"/>
      <c r="V88" s="364"/>
      <c r="W88" s="364"/>
      <c r="X88" s="364"/>
      <c r="Y88" s="364"/>
      <c r="Z88" s="364"/>
      <c r="AA88" s="364"/>
      <c r="AB88" s="364"/>
      <c r="AC88" s="364"/>
      <c r="AD88" s="364"/>
      <c r="AE88" s="364"/>
      <c r="AF88" s="364"/>
      <c r="AG88" s="364"/>
      <c r="AH88" s="364"/>
      <c r="AI88" s="364"/>
      <c r="AJ88" s="364"/>
      <c r="AK88" s="364"/>
      <c r="AL88" s="364"/>
      <c r="AM88" s="364"/>
      <c r="AN88" s="364"/>
      <c r="AO88" s="364"/>
      <c r="AP88" s="364"/>
      <c r="AQ88" s="364"/>
      <c r="AR88" s="364"/>
      <c r="AS88" s="364"/>
      <c r="AT88" s="364"/>
      <c r="AU88" s="364"/>
      <c r="AV88" s="364"/>
      <c r="AW88" s="364"/>
      <c r="AX88" s="364"/>
      <c r="AY88" s="364"/>
      <c r="AZ88" s="364"/>
      <c r="BA88" s="364"/>
      <c r="BB88" s="364"/>
      <c r="BC88" s="364"/>
      <c r="BD88" s="364"/>
      <c r="BE88" s="364"/>
      <c r="BF88" s="364"/>
      <c r="BG88" s="364"/>
      <c r="BH88" s="364"/>
      <c r="BI88" s="364"/>
      <c r="BJ88" s="364"/>
      <c r="BK88" s="364"/>
      <c r="BL88" s="364"/>
      <c r="BM88" s="364"/>
      <c r="BN88" s="364"/>
      <c r="BO88" s="364"/>
      <c r="BP88" s="364"/>
      <c r="BQ88" s="364"/>
      <c r="BR88" s="364"/>
      <c r="BS88" s="364"/>
      <c r="BT88" s="364"/>
      <c r="BU88" s="364"/>
      <c r="BV88" s="364"/>
      <c r="BW88" s="364"/>
      <c r="BX88" s="364"/>
      <c r="BY88" s="364"/>
      <c r="BZ88" s="364"/>
      <c r="CA88" s="364"/>
      <c r="CB88" s="364"/>
      <c r="CC88" s="364"/>
      <c r="CD88" s="364"/>
      <c r="CE88" s="364"/>
      <c r="CF88" s="364"/>
      <c r="CG88" s="364"/>
      <c r="CH88" s="364"/>
      <c r="CI88" s="364"/>
      <c r="CJ88" s="364"/>
      <c r="CK88" s="364"/>
      <c r="CL88" s="364"/>
      <c r="CM88" s="364"/>
    </row>
    <row r="89" spans="1:91" s="365" customFormat="1">
      <c r="A89" s="246"/>
      <c r="B89" s="246"/>
      <c r="C89" s="246"/>
      <c r="D89" s="246"/>
      <c r="E89" s="364"/>
      <c r="F89" s="364"/>
      <c r="G89" s="364"/>
      <c r="H89" s="364"/>
      <c r="I89" s="364"/>
      <c r="J89" s="364"/>
      <c r="K89" s="364"/>
      <c r="L89" s="364"/>
      <c r="M89" s="364"/>
      <c r="N89" s="364"/>
      <c r="O89" s="364"/>
      <c r="P89" s="364"/>
      <c r="Q89" s="364"/>
      <c r="R89" s="364"/>
      <c r="S89" s="364"/>
      <c r="T89" s="364"/>
      <c r="U89" s="364"/>
      <c r="V89" s="364"/>
      <c r="W89" s="364"/>
      <c r="X89" s="364"/>
      <c r="Y89" s="364"/>
      <c r="Z89" s="364"/>
      <c r="AA89" s="364"/>
      <c r="AB89" s="364"/>
      <c r="AC89" s="364"/>
      <c r="AD89" s="364"/>
      <c r="AE89" s="364"/>
      <c r="AF89" s="364"/>
      <c r="AG89" s="364"/>
      <c r="AH89" s="364"/>
      <c r="AI89" s="364"/>
      <c r="AJ89" s="364"/>
      <c r="AK89" s="364"/>
      <c r="AL89" s="364"/>
      <c r="AM89" s="364"/>
      <c r="AN89" s="364"/>
      <c r="AO89" s="364"/>
      <c r="AP89" s="364"/>
      <c r="AQ89" s="364"/>
      <c r="AR89" s="364"/>
      <c r="AS89" s="364"/>
      <c r="AT89" s="364"/>
      <c r="AU89" s="364"/>
      <c r="AV89" s="364"/>
      <c r="AW89" s="364"/>
      <c r="AX89" s="364"/>
      <c r="AY89" s="364"/>
      <c r="AZ89" s="364"/>
      <c r="BA89" s="364"/>
      <c r="BB89" s="364"/>
      <c r="BC89" s="364"/>
      <c r="BD89" s="364"/>
      <c r="BE89" s="364"/>
      <c r="BF89" s="364"/>
      <c r="BG89" s="364"/>
      <c r="BH89" s="364"/>
      <c r="BI89" s="364"/>
      <c r="BJ89" s="364"/>
      <c r="BK89" s="364"/>
      <c r="BL89" s="364"/>
      <c r="BM89" s="364"/>
      <c r="BN89" s="364"/>
      <c r="BO89" s="364"/>
      <c r="BP89" s="364"/>
      <c r="BQ89" s="364"/>
      <c r="BR89" s="364"/>
      <c r="BS89" s="364"/>
      <c r="BT89" s="364"/>
      <c r="BU89" s="364"/>
      <c r="BV89" s="364"/>
      <c r="BW89" s="364"/>
      <c r="BX89" s="364"/>
      <c r="BY89" s="364"/>
      <c r="BZ89" s="364"/>
      <c r="CA89" s="364"/>
      <c r="CB89" s="364"/>
      <c r="CC89" s="364"/>
      <c r="CD89" s="364"/>
      <c r="CE89" s="364"/>
      <c r="CF89" s="364"/>
      <c r="CG89" s="364"/>
      <c r="CH89" s="364"/>
      <c r="CI89" s="364"/>
      <c r="CJ89" s="364"/>
      <c r="CK89" s="364"/>
      <c r="CL89" s="364"/>
      <c r="CM89" s="364"/>
    </row>
    <row r="90" spans="1:91" s="365" customFormat="1">
      <c r="A90" s="246"/>
      <c r="B90" s="246"/>
      <c r="C90" s="246"/>
      <c r="D90" s="246"/>
      <c r="E90" s="364"/>
      <c r="F90" s="364"/>
      <c r="G90" s="364"/>
      <c r="H90" s="364"/>
      <c r="I90" s="364"/>
      <c r="J90" s="364"/>
      <c r="K90" s="364"/>
      <c r="L90" s="364"/>
      <c r="M90" s="364"/>
      <c r="N90" s="364"/>
      <c r="O90" s="364"/>
      <c r="P90" s="364"/>
      <c r="Q90" s="364"/>
      <c r="R90" s="364"/>
      <c r="S90" s="364"/>
      <c r="T90" s="364"/>
      <c r="U90" s="364"/>
      <c r="V90" s="364"/>
      <c r="W90" s="364"/>
      <c r="X90" s="364"/>
      <c r="Y90" s="364"/>
      <c r="Z90" s="364"/>
      <c r="AA90" s="364"/>
      <c r="AB90" s="364"/>
      <c r="AC90" s="364"/>
      <c r="AD90" s="364"/>
      <c r="AE90" s="364"/>
      <c r="AF90" s="364"/>
      <c r="AG90" s="364"/>
      <c r="AH90" s="364"/>
      <c r="AI90" s="364"/>
      <c r="AJ90" s="364"/>
      <c r="AK90" s="364"/>
      <c r="AL90" s="364"/>
      <c r="AM90" s="364"/>
      <c r="AN90" s="364"/>
      <c r="AO90" s="364"/>
      <c r="AP90" s="364"/>
      <c r="AQ90" s="364"/>
      <c r="AR90" s="364"/>
      <c r="AS90" s="364"/>
      <c r="AT90" s="364"/>
      <c r="AU90" s="364"/>
      <c r="AV90" s="364"/>
      <c r="AW90" s="364"/>
      <c r="AX90" s="364"/>
      <c r="AY90" s="364"/>
      <c r="AZ90" s="364"/>
      <c r="BA90" s="364"/>
      <c r="BB90" s="364"/>
      <c r="BC90" s="364"/>
      <c r="BD90" s="364"/>
      <c r="BE90" s="364"/>
      <c r="BF90" s="364"/>
      <c r="BG90" s="364"/>
      <c r="BH90" s="364"/>
      <c r="BI90" s="364"/>
      <c r="BJ90" s="364"/>
      <c r="BK90" s="364"/>
      <c r="BL90" s="364"/>
      <c r="BM90" s="364"/>
      <c r="BN90" s="364"/>
      <c r="BO90" s="364"/>
      <c r="BP90" s="364"/>
      <c r="BQ90" s="364"/>
      <c r="BR90" s="364"/>
      <c r="BS90" s="364"/>
      <c r="BT90" s="364"/>
      <c r="BU90" s="364"/>
      <c r="BV90" s="364"/>
      <c r="BW90" s="364"/>
      <c r="BX90" s="364"/>
      <c r="BY90" s="364"/>
      <c r="BZ90" s="364"/>
      <c r="CA90" s="364"/>
      <c r="CB90" s="364"/>
      <c r="CC90" s="364"/>
      <c r="CD90" s="364"/>
      <c r="CE90" s="364"/>
      <c r="CF90" s="364"/>
      <c r="CG90" s="364"/>
      <c r="CH90" s="364"/>
      <c r="CI90" s="364"/>
      <c r="CJ90" s="364"/>
      <c r="CK90" s="364"/>
      <c r="CL90" s="364"/>
      <c r="CM90" s="364"/>
    </row>
    <row r="91" spans="1:91" s="365" customFormat="1">
      <c r="A91" s="246"/>
      <c r="B91" s="246"/>
      <c r="C91" s="246"/>
      <c r="D91" s="246"/>
      <c r="E91" s="364"/>
      <c r="F91" s="364"/>
      <c r="G91" s="364"/>
      <c r="H91" s="364"/>
      <c r="I91" s="364"/>
      <c r="J91" s="364"/>
      <c r="K91" s="364"/>
      <c r="L91" s="364"/>
      <c r="M91" s="364"/>
      <c r="N91" s="364"/>
      <c r="O91" s="364"/>
      <c r="P91" s="364"/>
      <c r="Q91" s="364"/>
      <c r="R91" s="364"/>
      <c r="S91" s="364"/>
      <c r="T91" s="364"/>
      <c r="U91" s="364"/>
      <c r="V91" s="364"/>
      <c r="W91" s="364"/>
      <c r="X91" s="364"/>
      <c r="Y91" s="364"/>
      <c r="Z91" s="364"/>
      <c r="AA91" s="364"/>
      <c r="AB91" s="364"/>
      <c r="AC91" s="364"/>
      <c r="AD91" s="364"/>
      <c r="AE91" s="364"/>
      <c r="AF91" s="364"/>
      <c r="AG91" s="364"/>
      <c r="AH91" s="364"/>
      <c r="AI91" s="364"/>
      <c r="AJ91" s="364"/>
      <c r="AK91" s="364"/>
      <c r="AL91" s="364"/>
      <c r="AM91" s="364"/>
      <c r="AN91" s="364"/>
      <c r="AO91" s="364"/>
      <c r="AP91" s="364"/>
      <c r="AQ91" s="364"/>
      <c r="AR91" s="364"/>
      <c r="AS91" s="364"/>
      <c r="AT91" s="364"/>
      <c r="AU91" s="364"/>
      <c r="AV91" s="364"/>
      <c r="AW91" s="364"/>
      <c r="AX91" s="364"/>
      <c r="AY91" s="364"/>
      <c r="AZ91" s="364"/>
      <c r="BA91" s="364"/>
      <c r="BB91" s="364"/>
      <c r="BC91" s="364"/>
      <c r="BD91" s="364"/>
      <c r="BE91" s="364"/>
      <c r="BF91" s="364"/>
      <c r="BG91" s="364"/>
      <c r="BH91" s="364"/>
      <c r="BI91" s="364"/>
      <c r="BJ91" s="364"/>
      <c r="BK91" s="364"/>
      <c r="BL91" s="364"/>
      <c r="BM91" s="364"/>
      <c r="BN91" s="364"/>
      <c r="BO91" s="364"/>
      <c r="BP91" s="364"/>
      <c r="BQ91" s="364"/>
      <c r="BR91" s="364"/>
      <c r="BS91" s="364"/>
      <c r="BT91" s="364"/>
      <c r="BU91" s="364"/>
      <c r="BV91" s="364"/>
      <c r="BW91" s="364"/>
      <c r="BX91" s="364"/>
      <c r="BY91" s="364"/>
      <c r="BZ91" s="364"/>
      <c r="CA91" s="364"/>
      <c r="CB91" s="364"/>
      <c r="CC91" s="364"/>
      <c r="CD91" s="364"/>
      <c r="CE91" s="364"/>
      <c r="CF91" s="364"/>
      <c r="CG91" s="364"/>
      <c r="CH91" s="364"/>
      <c r="CI91" s="364"/>
      <c r="CJ91" s="364"/>
      <c r="CK91" s="364"/>
      <c r="CL91" s="364"/>
      <c r="CM91" s="364"/>
    </row>
    <row r="92" spans="1:91" s="365" customFormat="1">
      <c r="A92" s="246"/>
      <c r="B92" s="246"/>
      <c r="C92" s="246"/>
      <c r="D92" s="246"/>
      <c r="E92" s="364"/>
      <c r="F92" s="364"/>
      <c r="G92" s="364"/>
      <c r="H92" s="364"/>
      <c r="I92" s="364"/>
      <c r="J92" s="364"/>
      <c r="K92" s="364"/>
      <c r="L92" s="364"/>
      <c r="M92" s="364"/>
      <c r="N92" s="364"/>
      <c r="O92" s="364"/>
      <c r="P92" s="364"/>
      <c r="Q92" s="364"/>
      <c r="R92" s="364"/>
      <c r="S92" s="364"/>
      <c r="T92" s="364"/>
      <c r="U92" s="364"/>
      <c r="V92" s="364"/>
      <c r="W92" s="364"/>
      <c r="X92" s="364"/>
      <c r="Y92" s="364"/>
      <c r="Z92" s="364"/>
      <c r="AA92" s="364"/>
      <c r="AB92" s="364"/>
      <c r="AC92" s="364"/>
      <c r="AD92" s="364"/>
      <c r="AE92" s="364"/>
      <c r="AF92" s="364"/>
      <c r="AG92" s="364"/>
      <c r="AH92" s="364"/>
      <c r="AI92" s="364"/>
      <c r="AJ92" s="364"/>
      <c r="AK92" s="364"/>
      <c r="AL92" s="364"/>
      <c r="AM92" s="364"/>
      <c r="AN92" s="364"/>
      <c r="AO92" s="364"/>
      <c r="AP92" s="364"/>
      <c r="AQ92" s="364"/>
      <c r="AR92" s="364"/>
      <c r="AS92" s="364"/>
      <c r="AT92" s="364"/>
      <c r="AU92" s="364"/>
      <c r="AV92" s="364"/>
      <c r="AW92" s="364"/>
      <c r="AX92" s="364"/>
      <c r="AY92" s="364"/>
      <c r="AZ92" s="364"/>
      <c r="BA92" s="364"/>
      <c r="BB92" s="364"/>
      <c r="BC92" s="364"/>
      <c r="BD92" s="364"/>
      <c r="BE92" s="364"/>
      <c r="BF92" s="364"/>
      <c r="BG92" s="364"/>
      <c r="BH92" s="364"/>
      <c r="BI92" s="364"/>
      <c r="BJ92" s="364"/>
      <c r="BK92" s="364"/>
      <c r="BL92" s="364"/>
      <c r="BM92" s="364"/>
      <c r="BN92" s="364"/>
      <c r="BO92" s="364"/>
      <c r="BP92" s="364"/>
      <c r="BQ92" s="364"/>
      <c r="BR92" s="364"/>
      <c r="BS92" s="364"/>
      <c r="BT92" s="364"/>
      <c r="BU92" s="364"/>
      <c r="BV92" s="364"/>
      <c r="BW92" s="364"/>
      <c r="BX92" s="364"/>
      <c r="BY92" s="364"/>
      <c r="BZ92" s="364"/>
      <c r="CA92" s="364"/>
      <c r="CB92" s="364"/>
      <c r="CC92" s="364"/>
      <c r="CD92" s="364"/>
      <c r="CE92" s="364"/>
      <c r="CF92" s="364"/>
      <c r="CG92" s="364"/>
      <c r="CH92" s="364"/>
      <c r="CI92" s="364"/>
      <c r="CJ92" s="364"/>
      <c r="CK92" s="364"/>
      <c r="CL92" s="364"/>
      <c r="CM92" s="364"/>
    </row>
    <row r="93" spans="1:91" s="365" customFormat="1">
      <c r="A93" s="246"/>
      <c r="B93" s="246"/>
      <c r="C93" s="246"/>
      <c r="D93" s="246"/>
      <c r="E93" s="364"/>
      <c r="F93" s="364"/>
      <c r="G93" s="364"/>
      <c r="H93" s="364"/>
      <c r="I93" s="364"/>
      <c r="J93" s="364"/>
      <c r="K93" s="364"/>
      <c r="L93" s="364"/>
      <c r="M93" s="364"/>
      <c r="N93" s="364"/>
      <c r="O93" s="364"/>
      <c r="P93" s="364"/>
      <c r="Q93" s="364"/>
      <c r="R93" s="364"/>
      <c r="S93" s="364"/>
      <c r="T93" s="364"/>
      <c r="U93" s="364"/>
      <c r="V93" s="364"/>
      <c r="W93" s="364"/>
      <c r="X93" s="364"/>
      <c r="Y93" s="364"/>
      <c r="Z93" s="364"/>
      <c r="AA93" s="364"/>
      <c r="AB93" s="364"/>
      <c r="AC93" s="364"/>
      <c r="AD93" s="364"/>
      <c r="AE93" s="364"/>
      <c r="AF93" s="364"/>
      <c r="AG93" s="364"/>
      <c r="AH93" s="364"/>
      <c r="AI93" s="364"/>
      <c r="AJ93" s="364"/>
      <c r="AK93" s="364"/>
      <c r="AL93" s="364"/>
      <c r="AM93" s="364"/>
      <c r="AN93" s="364"/>
      <c r="AO93" s="364"/>
      <c r="AP93" s="364"/>
      <c r="AQ93" s="364"/>
      <c r="AR93" s="364"/>
      <c r="AS93" s="364"/>
      <c r="AT93" s="364"/>
      <c r="AU93" s="364"/>
      <c r="AV93" s="364"/>
      <c r="AW93" s="364"/>
      <c r="AX93" s="364"/>
      <c r="AY93" s="364"/>
      <c r="AZ93" s="364"/>
      <c r="BA93" s="364"/>
      <c r="BB93" s="364"/>
      <c r="BC93" s="364"/>
      <c r="BD93" s="364"/>
      <c r="BE93" s="364"/>
      <c r="BF93" s="364"/>
      <c r="BG93" s="364"/>
      <c r="BH93" s="364"/>
      <c r="BI93" s="364"/>
      <c r="BJ93" s="364"/>
      <c r="BK93" s="364"/>
      <c r="BL93" s="364"/>
      <c r="BM93" s="364"/>
      <c r="BN93" s="364"/>
      <c r="BO93" s="364"/>
      <c r="BP93" s="364"/>
      <c r="BQ93" s="364"/>
      <c r="BR93" s="364"/>
      <c r="BS93" s="364"/>
      <c r="BT93" s="364"/>
      <c r="BU93" s="364"/>
      <c r="BV93" s="364"/>
      <c r="BW93" s="364"/>
      <c r="BX93" s="364"/>
      <c r="BY93" s="364"/>
      <c r="BZ93" s="364"/>
      <c r="CA93" s="364"/>
      <c r="CB93" s="364"/>
      <c r="CC93" s="364"/>
      <c r="CD93" s="364"/>
      <c r="CE93" s="364"/>
      <c r="CF93" s="364"/>
      <c r="CG93" s="364"/>
      <c r="CH93" s="364"/>
      <c r="CI93" s="364"/>
      <c r="CJ93" s="364"/>
      <c r="CK93" s="364"/>
      <c r="CL93" s="364"/>
      <c r="CM93" s="364"/>
    </row>
    <row r="94" spans="1:91" s="365" customFormat="1">
      <c r="A94" s="246"/>
      <c r="B94" s="246"/>
      <c r="C94" s="246"/>
      <c r="D94" s="246"/>
      <c r="E94" s="364"/>
      <c r="F94" s="364"/>
      <c r="G94" s="364"/>
      <c r="H94" s="364"/>
      <c r="I94" s="364"/>
      <c r="J94" s="364"/>
      <c r="K94" s="364"/>
      <c r="L94" s="364"/>
      <c r="M94" s="364"/>
      <c r="N94" s="364"/>
      <c r="O94" s="364"/>
      <c r="P94" s="364"/>
      <c r="Q94" s="364"/>
      <c r="R94" s="364"/>
      <c r="S94" s="364"/>
      <c r="T94" s="364"/>
      <c r="U94" s="364"/>
      <c r="V94" s="364"/>
      <c r="W94" s="364"/>
      <c r="X94" s="364"/>
      <c r="Y94" s="364"/>
      <c r="Z94" s="364"/>
      <c r="AA94" s="364"/>
      <c r="AB94" s="364"/>
      <c r="AC94" s="364"/>
      <c r="AD94" s="364"/>
      <c r="AE94" s="364"/>
      <c r="AF94" s="364"/>
      <c r="AG94" s="364"/>
      <c r="AH94" s="364"/>
      <c r="AI94" s="364"/>
      <c r="AJ94" s="364"/>
      <c r="AK94" s="364"/>
      <c r="AL94" s="364"/>
      <c r="AM94" s="364"/>
      <c r="AN94" s="364"/>
      <c r="AO94" s="364"/>
      <c r="AP94" s="364"/>
      <c r="AQ94" s="364"/>
      <c r="AR94" s="364"/>
      <c r="AS94" s="364"/>
      <c r="AT94" s="364"/>
      <c r="AU94" s="364"/>
      <c r="AV94" s="364"/>
      <c r="AW94" s="364"/>
      <c r="AX94" s="364"/>
      <c r="AY94" s="364"/>
      <c r="AZ94" s="364"/>
      <c r="BA94" s="364"/>
      <c r="BB94" s="364"/>
      <c r="BC94" s="364"/>
      <c r="BD94" s="364"/>
      <c r="BE94" s="364"/>
      <c r="BF94" s="364"/>
      <c r="BG94" s="364"/>
      <c r="BH94" s="364"/>
      <c r="BI94" s="364"/>
      <c r="BJ94" s="364"/>
      <c r="BK94" s="364"/>
      <c r="BL94" s="364"/>
      <c r="BM94" s="364"/>
      <c r="BN94" s="364"/>
      <c r="BO94" s="364"/>
      <c r="BP94" s="364"/>
      <c r="BQ94" s="364"/>
      <c r="BR94" s="364"/>
      <c r="BS94" s="364"/>
      <c r="BT94" s="364"/>
      <c r="BU94" s="364"/>
      <c r="BV94" s="364"/>
      <c r="BW94" s="364"/>
      <c r="BX94" s="364"/>
      <c r="BY94" s="364"/>
      <c r="BZ94" s="364"/>
      <c r="CA94" s="364"/>
      <c r="CB94" s="364"/>
      <c r="CC94" s="364"/>
      <c r="CD94" s="364"/>
      <c r="CE94" s="364"/>
      <c r="CF94" s="364"/>
      <c r="CG94" s="364"/>
      <c r="CH94" s="364"/>
      <c r="CI94" s="364"/>
      <c r="CJ94" s="364"/>
      <c r="CK94" s="364"/>
      <c r="CL94" s="364"/>
      <c r="CM94" s="364"/>
    </row>
    <row r="95" spans="1:91" s="365" customFormat="1">
      <c r="A95" s="246"/>
      <c r="B95" s="246"/>
      <c r="C95" s="246"/>
      <c r="D95" s="246"/>
      <c r="E95" s="364"/>
      <c r="F95" s="364"/>
      <c r="G95" s="364"/>
      <c r="H95" s="364"/>
      <c r="I95" s="364"/>
      <c r="J95" s="364"/>
      <c r="K95" s="364"/>
      <c r="L95" s="364"/>
      <c r="M95" s="364"/>
      <c r="N95" s="364"/>
      <c r="O95" s="364"/>
      <c r="P95" s="364"/>
      <c r="Q95" s="364"/>
      <c r="R95" s="364"/>
      <c r="S95" s="364"/>
      <c r="T95" s="364"/>
      <c r="U95" s="364"/>
      <c r="V95" s="364"/>
      <c r="W95" s="364"/>
      <c r="X95" s="364"/>
      <c r="Y95" s="364"/>
      <c r="Z95" s="364"/>
      <c r="AA95" s="364"/>
      <c r="AB95" s="364"/>
      <c r="AC95" s="364"/>
      <c r="AD95" s="364"/>
      <c r="AE95" s="364"/>
      <c r="AF95" s="364"/>
      <c r="AG95" s="364"/>
      <c r="AH95" s="364"/>
      <c r="AI95" s="364"/>
      <c r="AJ95" s="364"/>
      <c r="AK95" s="364"/>
      <c r="AL95" s="364"/>
      <c r="AM95" s="364"/>
      <c r="AN95" s="364"/>
      <c r="AO95" s="364"/>
      <c r="AP95" s="364"/>
      <c r="AQ95" s="364"/>
      <c r="AR95" s="364"/>
      <c r="AS95" s="364"/>
      <c r="AT95" s="364"/>
      <c r="AU95" s="364"/>
      <c r="AV95" s="364"/>
      <c r="AW95" s="364"/>
      <c r="AX95" s="364"/>
      <c r="AY95" s="364"/>
      <c r="AZ95" s="364"/>
      <c r="BA95" s="364"/>
      <c r="BB95" s="364"/>
      <c r="BC95" s="364"/>
      <c r="BD95" s="364"/>
      <c r="BE95" s="364"/>
      <c r="BF95" s="364"/>
      <c r="BG95" s="364"/>
      <c r="BH95" s="364"/>
      <c r="BI95" s="364"/>
      <c r="BJ95" s="364"/>
      <c r="BK95" s="364"/>
      <c r="BL95" s="364"/>
      <c r="BM95" s="364"/>
      <c r="BN95" s="364"/>
      <c r="BO95" s="364"/>
      <c r="BP95" s="364"/>
      <c r="BQ95" s="364"/>
      <c r="BR95" s="364"/>
      <c r="BS95" s="364"/>
      <c r="BT95" s="364"/>
      <c r="BU95" s="364"/>
      <c r="BV95" s="364"/>
      <c r="BW95" s="364"/>
      <c r="BX95" s="364"/>
      <c r="BY95" s="364"/>
      <c r="BZ95" s="364"/>
      <c r="CA95" s="364"/>
      <c r="CB95" s="364"/>
      <c r="CC95" s="364"/>
      <c r="CD95" s="364"/>
      <c r="CE95" s="364"/>
      <c r="CF95" s="364"/>
      <c r="CG95" s="364"/>
      <c r="CH95" s="364"/>
      <c r="CI95" s="364"/>
      <c r="CJ95" s="364"/>
      <c r="CK95" s="364"/>
      <c r="CL95" s="364"/>
      <c r="CM95" s="364"/>
    </row>
    <row r="96" spans="1:91" s="365" customFormat="1">
      <c r="A96" s="246"/>
      <c r="B96" s="246"/>
      <c r="C96" s="246"/>
      <c r="D96" s="246"/>
      <c r="E96" s="364"/>
      <c r="F96" s="364"/>
      <c r="G96" s="364"/>
      <c r="H96" s="364"/>
      <c r="I96" s="364"/>
      <c r="J96" s="364"/>
      <c r="K96" s="364"/>
      <c r="L96" s="364"/>
      <c r="M96" s="364"/>
      <c r="N96" s="364"/>
      <c r="O96" s="364"/>
      <c r="P96" s="364"/>
      <c r="Q96" s="364"/>
      <c r="R96" s="364"/>
      <c r="S96" s="364"/>
      <c r="T96" s="364"/>
      <c r="U96" s="364"/>
      <c r="V96" s="364"/>
      <c r="W96" s="364"/>
      <c r="X96" s="364"/>
      <c r="Y96" s="364"/>
      <c r="Z96" s="364"/>
      <c r="AA96" s="364"/>
      <c r="AB96" s="364"/>
      <c r="AC96" s="364"/>
      <c r="AD96" s="364"/>
      <c r="AE96" s="364"/>
      <c r="AF96" s="364"/>
      <c r="AG96" s="364"/>
      <c r="AH96" s="364"/>
      <c r="AI96" s="364"/>
      <c r="AJ96" s="364"/>
      <c r="AK96" s="364"/>
      <c r="AL96" s="364"/>
      <c r="AM96" s="364"/>
      <c r="AN96" s="364"/>
      <c r="AO96" s="364"/>
      <c r="AP96" s="364"/>
      <c r="AQ96" s="364"/>
      <c r="AR96" s="364"/>
      <c r="AS96" s="364"/>
      <c r="AT96" s="364"/>
      <c r="AU96" s="364"/>
      <c r="AV96" s="364"/>
      <c r="AW96" s="364"/>
      <c r="AX96" s="364"/>
      <c r="AY96" s="364"/>
      <c r="AZ96" s="364"/>
      <c r="BA96" s="364"/>
      <c r="BB96" s="364"/>
      <c r="BC96" s="364"/>
      <c r="BD96" s="364"/>
      <c r="BE96" s="364"/>
      <c r="BF96" s="364"/>
      <c r="BG96" s="364"/>
      <c r="BH96" s="364"/>
      <c r="BI96" s="364"/>
      <c r="BJ96" s="364"/>
      <c r="BK96" s="364"/>
      <c r="BL96" s="364"/>
      <c r="BM96" s="364"/>
      <c r="BN96" s="364"/>
      <c r="BO96" s="364"/>
      <c r="BP96" s="364"/>
      <c r="BQ96" s="364"/>
      <c r="BR96" s="364"/>
      <c r="BS96" s="364"/>
      <c r="BT96" s="364"/>
      <c r="BU96" s="364"/>
      <c r="BV96" s="364"/>
      <c r="BW96" s="364"/>
      <c r="BX96" s="364"/>
      <c r="BY96" s="364"/>
      <c r="BZ96" s="364"/>
      <c r="CA96" s="364"/>
      <c r="CB96" s="364"/>
      <c r="CC96" s="364"/>
      <c r="CD96" s="364"/>
      <c r="CE96" s="364"/>
      <c r="CF96" s="364"/>
      <c r="CG96" s="364"/>
      <c r="CH96" s="364"/>
      <c r="CI96" s="364"/>
      <c r="CJ96" s="364"/>
      <c r="CK96" s="364"/>
      <c r="CL96" s="364"/>
      <c r="CM96" s="364"/>
    </row>
    <row r="97" spans="1:91" s="365" customFormat="1">
      <c r="A97" s="246"/>
      <c r="B97" s="246"/>
      <c r="C97" s="246"/>
      <c r="D97" s="246"/>
      <c r="E97" s="364"/>
      <c r="F97" s="364"/>
      <c r="G97" s="364"/>
      <c r="H97" s="364"/>
      <c r="I97" s="364"/>
      <c r="J97" s="364"/>
      <c r="K97" s="364"/>
      <c r="L97" s="364"/>
      <c r="M97" s="364"/>
      <c r="N97" s="364"/>
      <c r="O97" s="364"/>
      <c r="P97" s="364"/>
      <c r="Q97" s="364"/>
      <c r="R97" s="364"/>
      <c r="S97" s="364"/>
      <c r="T97" s="364"/>
      <c r="U97" s="364"/>
      <c r="V97" s="364"/>
      <c r="W97" s="364"/>
      <c r="X97" s="364"/>
      <c r="Y97" s="364"/>
      <c r="Z97" s="364"/>
      <c r="AA97" s="364"/>
      <c r="AB97" s="364"/>
      <c r="AC97" s="364"/>
      <c r="AD97" s="364"/>
      <c r="AE97" s="364"/>
      <c r="AF97" s="364"/>
      <c r="AG97" s="364"/>
      <c r="AH97" s="364"/>
      <c r="AI97" s="364"/>
      <c r="AJ97" s="364"/>
      <c r="AK97" s="364"/>
      <c r="AL97" s="364"/>
      <c r="AM97" s="364"/>
      <c r="AN97" s="364"/>
      <c r="AO97" s="364"/>
      <c r="AP97" s="364"/>
      <c r="AQ97" s="364"/>
      <c r="AR97" s="364"/>
      <c r="AS97" s="364"/>
      <c r="AT97" s="364"/>
      <c r="AU97" s="364"/>
      <c r="AV97" s="364"/>
      <c r="AW97" s="364"/>
      <c r="AX97" s="364"/>
      <c r="AY97" s="364"/>
      <c r="AZ97" s="364"/>
      <c r="BA97" s="364"/>
      <c r="BB97" s="364"/>
      <c r="BC97" s="364"/>
      <c r="BD97" s="364"/>
      <c r="BE97" s="364"/>
      <c r="BF97" s="364"/>
      <c r="BG97" s="364"/>
      <c r="BH97" s="364"/>
      <c r="BI97" s="364"/>
      <c r="BJ97" s="364"/>
      <c r="BK97" s="364"/>
      <c r="BL97" s="364"/>
      <c r="BM97" s="364"/>
      <c r="BN97" s="364"/>
      <c r="BO97" s="364"/>
      <c r="BP97" s="364"/>
      <c r="BQ97" s="364"/>
      <c r="BR97" s="364"/>
      <c r="BS97" s="364"/>
      <c r="BT97" s="364"/>
      <c r="BU97" s="364"/>
      <c r="BV97" s="364"/>
      <c r="BW97" s="364"/>
      <c r="BX97" s="364"/>
      <c r="BY97" s="364"/>
      <c r="BZ97" s="364"/>
      <c r="CA97" s="364"/>
      <c r="CB97" s="364"/>
      <c r="CC97" s="364"/>
      <c r="CD97" s="364"/>
      <c r="CE97" s="364"/>
      <c r="CF97" s="364"/>
      <c r="CG97" s="364"/>
      <c r="CH97" s="364"/>
      <c r="CI97" s="364"/>
      <c r="CJ97" s="364"/>
      <c r="CK97" s="364"/>
      <c r="CL97" s="364"/>
      <c r="CM97" s="364"/>
    </row>
    <row r="98" spans="1:91" s="365" customFormat="1">
      <c r="A98" s="246"/>
      <c r="B98" s="246"/>
      <c r="C98" s="246"/>
      <c r="D98" s="246"/>
      <c r="E98" s="364"/>
      <c r="F98" s="364"/>
      <c r="G98" s="364"/>
      <c r="H98" s="364"/>
      <c r="I98" s="364"/>
      <c r="J98" s="364"/>
      <c r="K98" s="364"/>
      <c r="L98" s="364"/>
      <c r="M98" s="364"/>
      <c r="N98" s="364"/>
      <c r="O98" s="364"/>
      <c r="P98" s="364"/>
      <c r="Q98" s="364"/>
      <c r="R98" s="364"/>
      <c r="S98" s="364"/>
      <c r="T98" s="364"/>
      <c r="U98" s="364"/>
      <c r="V98" s="364"/>
      <c r="W98" s="364"/>
      <c r="X98" s="364"/>
      <c r="Y98" s="364"/>
      <c r="Z98" s="364"/>
      <c r="AA98" s="364"/>
      <c r="AB98" s="364"/>
      <c r="AC98" s="364"/>
      <c r="AD98" s="364"/>
      <c r="AE98" s="364"/>
      <c r="AF98" s="364"/>
      <c r="AG98" s="364"/>
      <c r="AH98" s="364"/>
      <c r="AI98" s="364"/>
      <c r="AJ98" s="364"/>
      <c r="AK98" s="364"/>
      <c r="AL98" s="364"/>
      <c r="AM98" s="364"/>
      <c r="AN98" s="364"/>
      <c r="AO98" s="364"/>
      <c r="AP98" s="364"/>
      <c r="AQ98" s="364"/>
      <c r="AR98" s="364"/>
      <c r="AS98" s="364"/>
      <c r="AT98" s="364"/>
      <c r="AU98" s="364"/>
      <c r="AV98" s="364"/>
      <c r="AW98" s="364"/>
      <c r="AX98" s="364"/>
      <c r="AY98" s="364"/>
      <c r="AZ98" s="364"/>
      <c r="BA98" s="364"/>
      <c r="BB98" s="364"/>
      <c r="BC98" s="364"/>
      <c r="BD98" s="364"/>
      <c r="BE98" s="364"/>
      <c r="BF98" s="364"/>
      <c r="BG98" s="364"/>
      <c r="BH98" s="364"/>
      <c r="BI98" s="364"/>
      <c r="BJ98" s="364"/>
      <c r="BK98" s="364"/>
      <c r="BL98" s="364"/>
      <c r="BM98" s="364"/>
      <c r="BN98" s="364"/>
      <c r="BO98" s="364"/>
      <c r="BP98" s="364"/>
      <c r="BQ98" s="364"/>
      <c r="BR98" s="364"/>
      <c r="BS98" s="364"/>
      <c r="BT98" s="364"/>
      <c r="BU98" s="364"/>
      <c r="BV98" s="364"/>
      <c r="BW98" s="364"/>
      <c r="BX98" s="364"/>
      <c r="BY98" s="364"/>
      <c r="BZ98" s="364"/>
      <c r="CA98" s="364"/>
      <c r="CB98" s="364"/>
      <c r="CC98" s="364"/>
      <c r="CD98" s="364"/>
      <c r="CE98" s="364"/>
      <c r="CF98" s="364"/>
      <c r="CG98" s="364"/>
      <c r="CH98" s="364"/>
      <c r="CI98" s="364"/>
      <c r="CJ98" s="364"/>
      <c r="CK98" s="364"/>
      <c r="CL98" s="364"/>
      <c r="CM98" s="364"/>
    </row>
    <row r="99" spans="1:91" s="365" customFormat="1">
      <c r="A99" s="246"/>
      <c r="B99" s="246"/>
      <c r="C99" s="246"/>
      <c r="D99" s="246"/>
      <c r="E99" s="364"/>
      <c r="F99" s="364"/>
      <c r="G99" s="364"/>
      <c r="H99" s="364"/>
      <c r="I99" s="364"/>
      <c r="J99" s="364"/>
      <c r="K99" s="364"/>
      <c r="L99" s="364"/>
      <c r="M99" s="364"/>
      <c r="N99" s="364"/>
      <c r="O99" s="364"/>
      <c r="P99" s="364"/>
      <c r="Q99" s="364"/>
      <c r="R99" s="364"/>
      <c r="S99" s="364"/>
      <c r="T99" s="364"/>
      <c r="U99" s="364"/>
      <c r="V99" s="364"/>
      <c r="W99" s="364"/>
      <c r="X99" s="364"/>
      <c r="Y99" s="364"/>
      <c r="Z99" s="364"/>
      <c r="AA99" s="364"/>
      <c r="AB99" s="364"/>
      <c r="AC99" s="364"/>
      <c r="AD99" s="364"/>
      <c r="AE99" s="364"/>
      <c r="AF99" s="364"/>
      <c r="AG99" s="364"/>
      <c r="AH99" s="364"/>
      <c r="AI99" s="364"/>
      <c r="AJ99" s="364"/>
      <c r="AK99" s="364"/>
      <c r="AL99" s="364"/>
      <c r="AM99" s="364"/>
      <c r="AN99" s="364"/>
      <c r="AO99" s="364"/>
      <c r="AP99" s="364"/>
      <c r="AQ99" s="364"/>
      <c r="AR99" s="364"/>
      <c r="AS99" s="364"/>
      <c r="AT99" s="364"/>
      <c r="AU99" s="364"/>
      <c r="AV99" s="364"/>
      <c r="AW99" s="364"/>
      <c r="AX99" s="364"/>
      <c r="AY99" s="364"/>
      <c r="AZ99" s="364"/>
      <c r="BA99" s="364"/>
      <c r="BB99" s="364"/>
      <c r="BC99" s="364"/>
      <c r="BD99" s="364"/>
      <c r="BE99" s="364"/>
      <c r="BF99" s="364"/>
      <c r="BG99" s="364"/>
      <c r="BH99" s="364"/>
      <c r="BI99" s="364"/>
      <c r="BJ99" s="364"/>
      <c r="BK99" s="364"/>
      <c r="BL99" s="364"/>
      <c r="BM99" s="364"/>
      <c r="BN99" s="364"/>
      <c r="BO99" s="364"/>
      <c r="BP99" s="364"/>
      <c r="BQ99" s="364"/>
      <c r="BR99" s="364"/>
      <c r="BS99" s="364"/>
      <c r="BT99" s="364"/>
      <c r="BU99" s="364"/>
      <c r="BV99" s="364"/>
      <c r="BW99" s="364"/>
      <c r="BX99" s="364"/>
      <c r="BY99" s="364"/>
      <c r="BZ99" s="364"/>
      <c r="CA99" s="364"/>
      <c r="CB99" s="364"/>
      <c r="CC99" s="364"/>
      <c r="CD99" s="364"/>
      <c r="CE99" s="364"/>
      <c r="CF99" s="364"/>
      <c r="CG99" s="364"/>
      <c r="CH99" s="364"/>
      <c r="CI99" s="364"/>
      <c r="CJ99" s="364"/>
      <c r="CK99" s="364"/>
      <c r="CL99" s="364"/>
      <c r="CM99" s="364"/>
    </row>
    <row r="100" spans="1:91" s="365" customFormat="1">
      <c r="A100" s="246"/>
      <c r="B100" s="246"/>
      <c r="C100" s="246"/>
      <c r="D100" s="246"/>
      <c r="E100" s="364"/>
      <c r="F100" s="364"/>
      <c r="G100" s="364"/>
      <c r="H100" s="364"/>
      <c r="I100" s="364"/>
      <c r="J100" s="364"/>
      <c r="K100" s="364"/>
      <c r="L100" s="364"/>
      <c r="M100" s="364"/>
      <c r="N100" s="364"/>
      <c r="O100" s="364"/>
      <c r="P100" s="364"/>
      <c r="Q100" s="364"/>
      <c r="R100" s="364"/>
      <c r="S100" s="364"/>
      <c r="T100" s="364"/>
      <c r="U100" s="364"/>
      <c r="V100" s="364"/>
      <c r="W100" s="364"/>
      <c r="X100" s="364"/>
      <c r="Y100" s="364"/>
      <c r="Z100" s="364"/>
      <c r="AA100" s="364"/>
      <c r="AB100" s="364"/>
      <c r="AC100" s="364"/>
      <c r="AD100" s="364"/>
      <c r="AE100" s="364"/>
      <c r="AF100" s="364"/>
      <c r="AG100" s="364"/>
      <c r="AH100" s="364"/>
      <c r="AI100" s="364"/>
      <c r="AJ100" s="364"/>
      <c r="AK100" s="364"/>
      <c r="AL100" s="364"/>
      <c r="AM100" s="364"/>
      <c r="AN100" s="364"/>
      <c r="AO100" s="364"/>
      <c r="AP100" s="364"/>
      <c r="AQ100" s="364"/>
      <c r="AR100" s="364"/>
      <c r="AS100" s="364"/>
      <c r="AT100" s="364"/>
      <c r="AU100" s="364"/>
      <c r="AV100" s="364"/>
      <c r="AW100" s="364"/>
      <c r="AX100" s="364"/>
      <c r="AY100" s="364"/>
      <c r="AZ100" s="364"/>
      <c r="BA100" s="364"/>
      <c r="BB100" s="364"/>
      <c r="BC100" s="364"/>
      <c r="BD100" s="364"/>
      <c r="BE100" s="364"/>
      <c r="BF100" s="364"/>
      <c r="BG100" s="364"/>
      <c r="BH100" s="364"/>
      <c r="BI100" s="364"/>
      <c r="BJ100" s="364"/>
      <c r="BK100" s="364"/>
      <c r="BL100" s="364"/>
      <c r="BM100" s="364"/>
      <c r="BN100" s="364"/>
      <c r="BO100" s="364"/>
      <c r="BP100" s="364"/>
      <c r="BQ100" s="364"/>
      <c r="BR100" s="364"/>
      <c r="BS100" s="364"/>
      <c r="BT100" s="364"/>
      <c r="BU100" s="364"/>
      <c r="BV100" s="364"/>
      <c r="BW100" s="364"/>
      <c r="BX100" s="364"/>
      <c r="BY100" s="364"/>
      <c r="BZ100" s="364"/>
      <c r="CA100" s="364"/>
      <c r="CB100" s="364"/>
      <c r="CC100" s="364"/>
      <c r="CD100" s="364"/>
      <c r="CE100" s="364"/>
      <c r="CF100" s="364"/>
      <c r="CG100" s="364"/>
      <c r="CH100" s="364"/>
      <c r="CI100" s="364"/>
      <c r="CJ100" s="364"/>
      <c r="CK100" s="364"/>
      <c r="CL100" s="364"/>
      <c r="CM100" s="364"/>
    </row>
    <row r="101" spans="1:91" s="365" customFormat="1">
      <c r="A101" s="246"/>
      <c r="B101" s="246"/>
      <c r="C101" s="246"/>
      <c r="D101" s="246"/>
      <c r="E101" s="364"/>
      <c r="F101" s="364"/>
      <c r="G101" s="364"/>
      <c r="H101" s="364"/>
      <c r="I101" s="364"/>
      <c r="J101" s="364"/>
      <c r="K101" s="364"/>
      <c r="L101" s="364"/>
      <c r="M101" s="364"/>
      <c r="N101" s="364"/>
      <c r="O101" s="364"/>
      <c r="P101" s="364"/>
      <c r="Q101" s="364"/>
      <c r="R101" s="364"/>
      <c r="S101" s="364"/>
      <c r="T101" s="364"/>
      <c r="U101" s="364"/>
      <c r="V101" s="364"/>
      <c r="W101" s="364"/>
      <c r="X101" s="364"/>
      <c r="Y101" s="364"/>
      <c r="Z101" s="364"/>
      <c r="AA101" s="364"/>
      <c r="AB101" s="364"/>
      <c r="AC101" s="364"/>
      <c r="AD101" s="364"/>
      <c r="AE101" s="364"/>
      <c r="AF101" s="364"/>
      <c r="AG101" s="364"/>
      <c r="AH101" s="364"/>
      <c r="AI101" s="364"/>
      <c r="AJ101" s="364"/>
      <c r="AK101" s="364"/>
      <c r="AL101" s="364"/>
      <c r="AM101" s="364"/>
      <c r="AN101" s="364"/>
      <c r="AO101" s="364"/>
      <c r="AP101" s="364"/>
      <c r="AQ101" s="364"/>
      <c r="AR101" s="364"/>
      <c r="AS101" s="364"/>
      <c r="AT101" s="364"/>
      <c r="AU101" s="364"/>
      <c r="AV101" s="364"/>
      <c r="AW101" s="364"/>
      <c r="AX101" s="364"/>
      <c r="AY101" s="364"/>
      <c r="AZ101" s="364"/>
      <c r="BA101" s="364"/>
      <c r="BB101" s="364"/>
      <c r="BC101" s="364"/>
      <c r="BD101" s="364"/>
      <c r="BE101" s="364"/>
      <c r="BF101" s="364"/>
      <c r="BG101" s="364"/>
      <c r="BH101" s="364"/>
      <c r="BI101" s="364"/>
      <c r="BJ101" s="364"/>
      <c r="BK101" s="364"/>
      <c r="BL101" s="364"/>
      <c r="BM101" s="364"/>
      <c r="BN101" s="364"/>
      <c r="BO101" s="364"/>
      <c r="BP101" s="364"/>
      <c r="BQ101" s="364"/>
      <c r="BR101" s="364"/>
      <c r="BS101" s="364"/>
      <c r="BT101" s="364"/>
      <c r="BU101" s="364"/>
      <c r="BV101" s="364"/>
      <c r="BW101" s="364"/>
      <c r="BX101" s="364"/>
      <c r="BY101" s="364"/>
      <c r="BZ101" s="364"/>
      <c r="CA101" s="364"/>
      <c r="CB101" s="364"/>
      <c r="CC101" s="364"/>
      <c r="CD101" s="364"/>
      <c r="CE101" s="364"/>
      <c r="CF101" s="364"/>
      <c r="CG101" s="364"/>
      <c r="CH101" s="364"/>
      <c r="CI101" s="364"/>
      <c r="CJ101" s="364"/>
      <c r="CK101" s="364"/>
      <c r="CL101" s="364"/>
      <c r="CM101" s="364"/>
    </row>
    <row r="102" spans="1:91" s="365" customFormat="1">
      <c r="A102" s="246"/>
      <c r="B102" s="246"/>
      <c r="C102" s="246"/>
      <c r="D102" s="246"/>
      <c r="E102" s="364"/>
      <c r="F102" s="364"/>
      <c r="G102" s="364"/>
      <c r="H102" s="364"/>
      <c r="I102" s="364"/>
      <c r="J102" s="364"/>
      <c r="K102" s="364"/>
      <c r="L102" s="364"/>
      <c r="M102" s="364"/>
      <c r="N102" s="364"/>
      <c r="O102" s="364"/>
      <c r="P102" s="364"/>
      <c r="Q102" s="364"/>
      <c r="R102" s="364"/>
      <c r="S102" s="364"/>
      <c r="T102" s="364"/>
      <c r="U102" s="364"/>
      <c r="V102" s="364"/>
      <c r="W102" s="364"/>
      <c r="X102" s="364"/>
      <c r="Y102" s="364"/>
      <c r="Z102" s="364"/>
      <c r="AA102" s="364"/>
      <c r="AB102" s="364"/>
      <c r="AC102" s="364"/>
      <c r="AD102" s="364"/>
      <c r="AE102" s="364"/>
      <c r="AF102" s="364"/>
      <c r="AG102" s="364"/>
      <c r="AH102" s="364"/>
      <c r="AI102" s="364"/>
      <c r="AJ102" s="364"/>
      <c r="AK102" s="364"/>
      <c r="AL102" s="364"/>
      <c r="AM102" s="364"/>
      <c r="AN102" s="364"/>
      <c r="AO102" s="364"/>
      <c r="AP102" s="364"/>
      <c r="AQ102" s="364"/>
      <c r="AR102" s="364"/>
      <c r="AS102" s="364"/>
      <c r="AT102" s="364"/>
      <c r="AU102" s="364"/>
      <c r="AV102" s="364"/>
      <c r="AW102" s="364"/>
      <c r="AX102" s="364"/>
      <c r="AY102" s="364"/>
      <c r="AZ102" s="364"/>
      <c r="BA102" s="364"/>
      <c r="BB102" s="364"/>
      <c r="BC102" s="364"/>
      <c r="BD102" s="364"/>
      <c r="BE102" s="364"/>
      <c r="BF102" s="364"/>
      <c r="BG102" s="364"/>
      <c r="BH102" s="364"/>
      <c r="BI102" s="364"/>
      <c r="BJ102" s="364"/>
      <c r="BK102" s="364"/>
      <c r="BL102" s="364"/>
      <c r="BM102" s="364"/>
      <c r="BN102" s="364"/>
      <c r="BO102" s="364"/>
      <c r="BP102" s="364"/>
      <c r="BQ102" s="364"/>
      <c r="BR102" s="364"/>
      <c r="BS102" s="364"/>
      <c r="BT102" s="364"/>
      <c r="BU102" s="364"/>
      <c r="BV102" s="364"/>
      <c r="BW102" s="364"/>
      <c r="BX102" s="364"/>
      <c r="BY102" s="364"/>
      <c r="BZ102" s="364"/>
      <c r="CA102" s="364"/>
      <c r="CB102" s="364"/>
      <c r="CC102" s="364"/>
      <c r="CD102" s="364"/>
      <c r="CE102" s="364"/>
      <c r="CF102" s="364"/>
      <c r="CG102" s="364"/>
      <c r="CH102" s="364"/>
      <c r="CI102" s="364"/>
      <c r="CJ102" s="364"/>
      <c r="CK102" s="364"/>
      <c r="CL102" s="364"/>
      <c r="CM102" s="364"/>
    </row>
    <row r="103" spans="1:91" s="365" customFormat="1">
      <c r="A103" s="246"/>
      <c r="B103" s="246"/>
      <c r="C103" s="246"/>
      <c r="D103" s="246"/>
      <c r="E103" s="364"/>
      <c r="F103" s="364"/>
      <c r="G103" s="364"/>
      <c r="H103" s="364"/>
      <c r="I103" s="364"/>
      <c r="J103" s="364"/>
      <c r="K103" s="364"/>
      <c r="L103" s="364"/>
      <c r="M103" s="364"/>
      <c r="N103" s="364"/>
      <c r="O103" s="364"/>
      <c r="P103" s="364"/>
      <c r="Q103" s="364"/>
      <c r="R103" s="364"/>
      <c r="S103" s="364"/>
      <c r="T103" s="364"/>
      <c r="U103" s="364"/>
      <c r="V103" s="364"/>
      <c r="W103" s="364"/>
      <c r="X103" s="364"/>
      <c r="Y103" s="364"/>
      <c r="Z103" s="364"/>
      <c r="AA103" s="364"/>
      <c r="AB103" s="364"/>
      <c r="AC103" s="364"/>
      <c r="AD103" s="364"/>
      <c r="AE103" s="364"/>
      <c r="AF103" s="364"/>
      <c r="AG103" s="364"/>
      <c r="AH103" s="364"/>
      <c r="AI103" s="364"/>
      <c r="AJ103" s="364"/>
      <c r="AK103" s="364"/>
      <c r="AL103" s="364"/>
      <c r="AM103" s="364"/>
      <c r="AN103" s="364"/>
      <c r="AO103" s="364"/>
      <c r="AP103" s="364"/>
      <c r="AQ103" s="364"/>
      <c r="AR103" s="364"/>
      <c r="AS103" s="364"/>
      <c r="AT103" s="364"/>
      <c r="AU103" s="364"/>
      <c r="AV103" s="364"/>
      <c r="AW103" s="364"/>
      <c r="AX103" s="364"/>
      <c r="AY103" s="364"/>
      <c r="AZ103" s="364"/>
      <c r="BA103" s="364"/>
      <c r="BB103" s="364"/>
      <c r="BC103" s="364"/>
      <c r="BD103" s="364"/>
      <c r="BE103" s="364"/>
      <c r="BF103" s="364"/>
      <c r="BG103" s="364"/>
      <c r="BH103" s="364"/>
      <c r="BI103" s="364"/>
      <c r="BJ103" s="364"/>
      <c r="BK103" s="364"/>
      <c r="BL103" s="364"/>
      <c r="BM103" s="364"/>
      <c r="BN103" s="364"/>
      <c r="BO103" s="364"/>
      <c r="BP103" s="364"/>
      <c r="BQ103" s="364"/>
      <c r="BR103" s="364"/>
      <c r="BS103" s="364"/>
      <c r="BT103" s="364"/>
      <c r="BU103" s="364"/>
      <c r="BV103" s="364"/>
      <c r="BW103" s="364"/>
      <c r="BX103" s="364"/>
      <c r="BY103" s="364"/>
      <c r="BZ103" s="364"/>
      <c r="CA103" s="364"/>
      <c r="CB103" s="364"/>
      <c r="CC103" s="364"/>
      <c r="CD103" s="364"/>
      <c r="CE103" s="364"/>
      <c r="CF103" s="364"/>
      <c r="CG103" s="364"/>
      <c r="CH103" s="364"/>
      <c r="CI103" s="364"/>
      <c r="CJ103" s="364"/>
      <c r="CK103" s="364"/>
      <c r="CL103" s="364"/>
      <c r="CM103" s="364"/>
    </row>
    <row r="104" spans="1:91" s="365" customFormat="1">
      <c r="A104" s="246"/>
      <c r="B104" s="246"/>
      <c r="C104" s="246"/>
      <c r="D104" s="246"/>
      <c r="E104" s="364"/>
      <c r="F104" s="364"/>
      <c r="G104" s="364"/>
      <c r="H104" s="364"/>
      <c r="I104" s="364"/>
      <c r="J104" s="364"/>
      <c r="K104" s="364"/>
      <c r="L104" s="364"/>
      <c r="M104" s="364"/>
      <c r="N104" s="364"/>
      <c r="O104" s="364"/>
      <c r="P104" s="364"/>
      <c r="Q104" s="364"/>
      <c r="R104" s="364"/>
      <c r="S104" s="364"/>
      <c r="T104" s="364"/>
      <c r="U104" s="364"/>
      <c r="V104" s="364"/>
      <c r="W104" s="364"/>
      <c r="X104" s="364"/>
      <c r="Y104" s="364"/>
      <c r="Z104" s="364"/>
      <c r="AA104" s="364"/>
      <c r="AB104" s="364"/>
      <c r="AC104" s="364"/>
      <c r="AD104" s="364"/>
      <c r="AE104" s="364"/>
      <c r="AF104" s="364"/>
      <c r="AG104" s="364"/>
      <c r="AH104" s="364"/>
      <c r="AI104" s="364"/>
      <c r="AJ104" s="364"/>
      <c r="AK104" s="364"/>
      <c r="AL104" s="364"/>
      <c r="AM104" s="364"/>
      <c r="AN104" s="364"/>
      <c r="AO104" s="364"/>
      <c r="AP104" s="364"/>
      <c r="AQ104" s="364"/>
      <c r="AR104" s="364"/>
      <c r="AS104" s="364"/>
      <c r="AT104" s="364"/>
      <c r="AU104" s="364"/>
      <c r="AV104" s="364"/>
      <c r="AW104" s="364"/>
      <c r="AX104" s="364"/>
      <c r="AY104" s="364"/>
      <c r="AZ104" s="364"/>
      <c r="BA104" s="364"/>
      <c r="BB104" s="364"/>
      <c r="BC104" s="364"/>
      <c r="BD104" s="364"/>
      <c r="BE104" s="364"/>
      <c r="BF104" s="364"/>
      <c r="BG104" s="364"/>
      <c r="BH104" s="364"/>
      <c r="BI104" s="364"/>
      <c r="BJ104" s="364"/>
      <c r="BK104" s="364"/>
      <c r="BL104" s="364"/>
      <c r="BM104" s="364"/>
      <c r="BN104" s="364"/>
      <c r="BO104" s="364"/>
      <c r="BP104" s="364"/>
      <c r="BQ104" s="364"/>
      <c r="BR104" s="364"/>
      <c r="BS104" s="364"/>
      <c r="BT104" s="364"/>
      <c r="BU104" s="364"/>
      <c r="BV104" s="364"/>
      <c r="BW104" s="364"/>
      <c r="BX104" s="364"/>
      <c r="BY104" s="364"/>
      <c r="BZ104" s="364"/>
      <c r="CA104" s="364"/>
      <c r="CB104" s="364"/>
      <c r="CC104" s="364"/>
      <c r="CD104" s="364"/>
      <c r="CE104" s="364"/>
      <c r="CF104" s="364"/>
      <c r="CG104" s="364"/>
      <c r="CH104" s="364"/>
      <c r="CI104" s="364"/>
      <c r="CJ104" s="364"/>
      <c r="CK104" s="364"/>
      <c r="CL104" s="364"/>
      <c r="CM104" s="364"/>
    </row>
    <row r="105" spans="1:91" s="365" customFormat="1">
      <c r="A105" s="246"/>
      <c r="B105" s="246"/>
      <c r="C105" s="246"/>
      <c r="D105" s="246"/>
      <c r="E105" s="364"/>
      <c r="F105" s="364"/>
      <c r="G105" s="364"/>
      <c r="H105" s="364"/>
      <c r="I105" s="364"/>
      <c r="J105" s="364"/>
      <c r="K105" s="364"/>
      <c r="L105" s="364"/>
      <c r="M105" s="364"/>
      <c r="N105" s="364"/>
      <c r="O105" s="364"/>
      <c r="P105" s="364"/>
      <c r="Q105" s="364"/>
      <c r="R105" s="364"/>
      <c r="S105" s="364"/>
      <c r="T105" s="364"/>
      <c r="U105" s="364"/>
      <c r="V105" s="364"/>
      <c r="W105" s="364"/>
      <c r="X105" s="364"/>
      <c r="Y105" s="364"/>
      <c r="Z105" s="364"/>
      <c r="AA105" s="364"/>
      <c r="AB105" s="364"/>
      <c r="AC105" s="364"/>
      <c r="AD105" s="364"/>
      <c r="AE105" s="364"/>
      <c r="AF105" s="364"/>
      <c r="AG105" s="364"/>
      <c r="AH105" s="364"/>
      <c r="AI105" s="364"/>
      <c r="AJ105" s="364"/>
      <c r="AK105" s="364"/>
      <c r="AL105" s="364"/>
      <c r="AM105" s="364"/>
      <c r="AN105" s="364"/>
      <c r="AO105" s="364"/>
      <c r="AP105" s="364"/>
      <c r="AQ105" s="364"/>
      <c r="AR105" s="364"/>
      <c r="AS105" s="364"/>
      <c r="AT105" s="364"/>
      <c r="AU105" s="364"/>
      <c r="AV105" s="364"/>
      <c r="AW105" s="364"/>
      <c r="AX105" s="364"/>
      <c r="AY105" s="364"/>
      <c r="AZ105" s="364"/>
      <c r="BA105" s="364"/>
      <c r="BB105" s="364"/>
      <c r="BC105" s="364"/>
      <c r="BD105" s="364"/>
      <c r="BE105" s="364"/>
      <c r="BF105" s="364"/>
      <c r="BG105" s="364"/>
      <c r="BH105" s="364"/>
      <c r="BI105" s="364"/>
      <c r="BJ105" s="364"/>
      <c r="BK105" s="364"/>
      <c r="BL105" s="364"/>
      <c r="BM105" s="364"/>
      <c r="BN105" s="364"/>
      <c r="BO105" s="364"/>
      <c r="BP105" s="364"/>
      <c r="BQ105" s="364"/>
      <c r="BR105" s="364"/>
      <c r="BS105" s="364"/>
      <c r="BT105" s="364"/>
      <c r="BU105" s="364"/>
      <c r="BV105" s="364"/>
      <c r="BW105" s="364"/>
      <c r="BX105" s="364"/>
      <c r="BY105" s="364"/>
      <c r="BZ105" s="364"/>
      <c r="CA105" s="364"/>
      <c r="CB105" s="364"/>
      <c r="CC105" s="364"/>
      <c r="CD105" s="364"/>
      <c r="CE105" s="364"/>
      <c r="CF105" s="364"/>
      <c r="CG105" s="364"/>
      <c r="CH105" s="364"/>
      <c r="CI105" s="364"/>
      <c r="CJ105" s="364"/>
      <c r="CK105" s="364"/>
      <c r="CL105" s="364"/>
      <c r="CM105" s="364"/>
    </row>
    <row r="106" spans="1:91" s="365" customFormat="1">
      <c r="A106" s="246"/>
      <c r="B106" s="246"/>
      <c r="C106" s="246"/>
      <c r="D106" s="246"/>
      <c r="E106" s="364"/>
      <c r="F106" s="364"/>
      <c r="G106" s="364"/>
      <c r="H106" s="364"/>
      <c r="I106" s="364"/>
      <c r="J106" s="364"/>
      <c r="K106" s="364"/>
      <c r="L106" s="364"/>
      <c r="M106" s="364"/>
      <c r="N106" s="364"/>
      <c r="O106" s="364"/>
      <c r="P106" s="364"/>
      <c r="Q106" s="364"/>
      <c r="R106" s="364"/>
      <c r="S106" s="364"/>
      <c r="T106" s="364"/>
      <c r="U106" s="364"/>
      <c r="V106" s="364"/>
      <c r="W106" s="364"/>
      <c r="X106" s="364"/>
      <c r="Y106" s="364"/>
      <c r="Z106" s="364"/>
      <c r="AA106" s="364"/>
      <c r="AB106" s="364"/>
      <c r="AC106" s="364"/>
      <c r="AD106" s="364"/>
      <c r="AE106" s="364"/>
      <c r="AF106" s="364"/>
      <c r="AG106" s="364"/>
      <c r="AH106" s="364"/>
      <c r="AI106" s="364"/>
      <c r="AJ106" s="364"/>
      <c r="AK106" s="364"/>
      <c r="AL106" s="364"/>
      <c r="AM106" s="364"/>
      <c r="AN106" s="364"/>
      <c r="AO106" s="364"/>
      <c r="AP106" s="364"/>
      <c r="AQ106" s="364"/>
      <c r="AR106" s="364"/>
      <c r="AS106" s="364"/>
      <c r="AT106" s="364"/>
      <c r="AU106" s="364"/>
      <c r="AV106" s="364"/>
      <c r="AW106" s="364"/>
      <c r="AX106" s="364"/>
      <c r="AY106" s="364"/>
      <c r="AZ106" s="364"/>
      <c r="BA106" s="364"/>
      <c r="BB106" s="364"/>
      <c r="BC106" s="364"/>
      <c r="BD106" s="364"/>
      <c r="BE106" s="364"/>
      <c r="BF106" s="364"/>
      <c r="BG106" s="364"/>
      <c r="BH106" s="364"/>
      <c r="BI106" s="364"/>
      <c r="BJ106" s="364"/>
      <c r="BK106" s="364"/>
      <c r="BL106" s="364"/>
      <c r="BM106" s="364"/>
      <c r="BN106" s="364"/>
      <c r="BO106" s="364"/>
      <c r="BP106" s="364"/>
      <c r="BQ106" s="364"/>
      <c r="BR106" s="364"/>
      <c r="BS106" s="364"/>
      <c r="BT106" s="364"/>
      <c r="BU106" s="364"/>
      <c r="BV106" s="364"/>
      <c r="BW106" s="364"/>
      <c r="BX106" s="364"/>
      <c r="BY106" s="364"/>
      <c r="BZ106" s="364"/>
      <c r="CA106" s="364"/>
      <c r="CB106" s="364"/>
      <c r="CC106" s="364"/>
      <c r="CD106" s="364"/>
      <c r="CE106" s="364"/>
      <c r="CF106" s="364"/>
      <c r="CG106" s="364"/>
      <c r="CH106" s="364"/>
      <c r="CI106" s="364"/>
      <c r="CJ106" s="364"/>
      <c r="CK106" s="364"/>
      <c r="CL106" s="364"/>
      <c r="CM106" s="364"/>
    </row>
    <row r="107" spans="1:91" s="365" customFormat="1">
      <c r="A107" s="246"/>
      <c r="B107" s="246"/>
      <c r="C107" s="246"/>
      <c r="D107" s="246"/>
      <c r="E107" s="364"/>
      <c r="F107" s="364"/>
      <c r="G107" s="364"/>
      <c r="H107" s="364"/>
      <c r="I107" s="364"/>
      <c r="J107" s="364"/>
      <c r="K107" s="364"/>
      <c r="L107" s="364"/>
      <c r="M107" s="364"/>
      <c r="N107" s="364"/>
      <c r="O107" s="364"/>
      <c r="P107" s="364"/>
      <c r="Q107" s="364"/>
      <c r="R107" s="364"/>
      <c r="S107" s="364"/>
      <c r="T107" s="364"/>
      <c r="U107" s="364"/>
      <c r="V107" s="364"/>
      <c r="W107" s="364"/>
      <c r="X107" s="364"/>
      <c r="Y107" s="364"/>
      <c r="Z107" s="364"/>
      <c r="AA107" s="364"/>
      <c r="AB107" s="364"/>
      <c r="AC107" s="364"/>
      <c r="AD107" s="364"/>
      <c r="AE107" s="364"/>
      <c r="AF107" s="364"/>
      <c r="AG107" s="364"/>
      <c r="AH107" s="364"/>
      <c r="AI107" s="364"/>
      <c r="AJ107" s="364"/>
      <c r="AK107" s="364"/>
      <c r="AL107" s="364"/>
      <c r="AM107" s="364"/>
      <c r="AN107" s="364"/>
      <c r="AO107" s="364"/>
      <c r="AP107" s="364"/>
      <c r="AQ107" s="364"/>
      <c r="AR107" s="364"/>
      <c r="AS107" s="364"/>
      <c r="AT107" s="364"/>
      <c r="AU107" s="364"/>
      <c r="AV107" s="364"/>
      <c r="AW107" s="364"/>
      <c r="AX107" s="364"/>
      <c r="AY107" s="364"/>
      <c r="AZ107" s="364"/>
      <c r="BA107" s="364"/>
      <c r="BB107" s="364"/>
      <c r="BC107" s="364"/>
      <c r="BD107" s="364"/>
      <c r="BE107" s="364"/>
      <c r="BF107" s="364"/>
      <c r="BG107" s="364"/>
      <c r="BH107" s="364"/>
      <c r="BI107" s="364"/>
      <c r="BJ107" s="364"/>
      <c r="BK107" s="364"/>
      <c r="BL107" s="364"/>
      <c r="BM107" s="364"/>
      <c r="BN107" s="364"/>
      <c r="BO107" s="364"/>
      <c r="BP107" s="364"/>
      <c r="BQ107" s="364"/>
      <c r="BR107" s="364"/>
      <c r="BS107" s="364"/>
      <c r="BT107" s="364"/>
      <c r="BU107" s="364"/>
      <c r="BV107" s="364"/>
      <c r="BW107" s="364"/>
      <c r="BX107" s="364"/>
      <c r="BY107" s="364"/>
      <c r="BZ107" s="364"/>
      <c r="CA107" s="364"/>
      <c r="CB107" s="364"/>
      <c r="CC107" s="364"/>
      <c r="CD107" s="364"/>
      <c r="CE107" s="364"/>
      <c r="CF107" s="364"/>
      <c r="CG107" s="364"/>
      <c r="CH107" s="364"/>
      <c r="CI107" s="364"/>
      <c r="CJ107" s="364"/>
      <c r="CK107" s="364"/>
      <c r="CL107" s="364"/>
      <c r="CM107" s="364"/>
    </row>
  </sheetData>
  <pageMargins left="0.70866141732283472" right="0.70866141732283472" top="0.74803149606299213" bottom="0.74803149606299213" header="0.31496062992125984" footer="0.31496062992125984"/>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M15"/>
  <sheetViews>
    <sheetView workbookViewId="0">
      <selection activeCell="B12" sqref="B12:B15"/>
    </sheetView>
  </sheetViews>
  <sheetFormatPr baseColWidth="10" defaultColWidth="11.42578125" defaultRowHeight="15.75"/>
  <cols>
    <col min="1" max="1" width="2.28515625" style="733" customWidth="1"/>
    <col min="2" max="2" width="11.28515625" style="733" customWidth="1"/>
    <col min="3" max="11" width="11.42578125" style="733"/>
    <col min="12" max="12" width="15" style="733" customWidth="1"/>
    <col min="13" max="16384" width="11.42578125" style="733"/>
  </cols>
  <sheetData>
    <row r="1" spans="1:13" ht="15.75" customHeight="1">
      <c r="A1" s="1731" t="s">
        <v>207</v>
      </c>
      <c r="B1" s="1731"/>
      <c r="C1" s="1731"/>
      <c r="D1" s="1731"/>
      <c r="E1" s="1731"/>
      <c r="F1" s="1731"/>
      <c r="G1" s="1731"/>
      <c r="H1" s="1731"/>
      <c r="I1" s="1731"/>
      <c r="J1" s="1731"/>
      <c r="K1" s="1731"/>
      <c r="L1" s="1731"/>
      <c r="M1" s="1731"/>
    </row>
    <row r="2" spans="1:13" ht="15.75" customHeight="1"/>
    <row r="3" spans="1:13" ht="16.5" thickBot="1">
      <c r="B3" s="734" t="s">
        <v>208</v>
      </c>
      <c r="C3" s="734"/>
    </row>
    <row r="4" spans="1:13" ht="16.5" thickBot="1">
      <c r="B4" s="735" t="s">
        <v>200</v>
      </c>
      <c r="C4" s="736">
        <v>2018</v>
      </c>
      <c r="D4" s="737">
        <v>2020</v>
      </c>
      <c r="E4" s="737">
        <v>2025</v>
      </c>
      <c r="F4" s="737">
        <v>2030</v>
      </c>
      <c r="G4" s="737">
        <v>2040</v>
      </c>
      <c r="H4" s="737">
        <v>2050</v>
      </c>
      <c r="I4" s="738">
        <v>2060</v>
      </c>
      <c r="J4" s="739">
        <v>2070</v>
      </c>
    </row>
    <row r="5" spans="1:13">
      <c r="B5" s="740" t="s">
        <v>201</v>
      </c>
      <c r="C5" s="741">
        <v>-4.3002987465246001E-3</v>
      </c>
      <c r="D5" s="742">
        <v>-1.5028600450868401E-2</v>
      </c>
      <c r="E5" s="742">
        <v>-1.6467747716407133E-2</v>
      </c>
      <c r="F5" s="742">
        <v>-9.1892996700956298E-3</v>
      </c>
      <c r="G5" s="742">
        <v>-9.1892996700957408E-3</v>
      </c>
      <c r="H5" s="742">
        <v>-9.1892996700955187E-3</v>
      </c>
      <c r="I5" s="743">
        <v>-9.1892996700954077E-3</v>
      </c>
      <c r="J5" s="744">
        <v>-9.1892996700954077E-3</v>
      </c>
    </row>
    <row r="6" spans="1:13">
      <c r="B6" s="745" t="s">
        <v>202</v>
      </c>
      <c r="C6" s="746">
        <v>-4.3002987465246001E-3</v>
      </c>
      <c r="D6" s="747">
        <v>-1.5028600450868401E-2</v>
      </c>
      <c r="E6" s="747">
        <v>-1.6463441753138297E-2</v>
      </c>
      <c r="F6" s="747">
        <v>-9.1741748659152078E-3</v>
      </c>
      <c r="G6" s="747">
        <v>-9.1741748659148747E-3</v>
      </c>
      <c r="H6" s="747">
        <v>-9.1741748659149858E-3</v>
      </c>
      <c r="I6" s="748">
        <v>-9.1741748659148747E-3</v>
      </c>
      <c r="J6" s="749">
        <v>-9.1741748659147637E-3</v>
      </c>
    </row>
    <row r="7" spans="1:13">
      <c r="B7" s="745" t="s">
        <v>203</v>
      </c>
      <c r="C7" s="746">
        <v>-4.3002987465246001E-3</v>
      </c>
      <c r="D7" s="747">
        <v>-1.5028600450868401E-2</v>
      </c>
      <c r="E7" s="747">
        <v>-1.6460567796401149E-2</v>
      </c>
      <c r="F7" s="747">
        <v>-9.1640700192596736E-3</v>
      </c>
      <c r="G7" s="747">
        <v>-9.1640700192593405E-3</v>
      </c>
      <c r="H7" s="747">
        <v>-9.1640700192595625E-3</v>
      </c>
      <c r="I7" s="748">
        <v>-9.1640700192593405E-3</v>
      </c>
      <c r="J7" s="749">
        <v>-9.1640700192586744E-3</v>
      </c>
    </row>
    <row r="8" spans="1:13" ht="16.5" thickBot="1">
      <c r="B8" s="750" t="s">
        <v>204</v>
      </c>
      <c r="C8" s="751">
        <v>-4.3002987465246001E-3</v>
      </c>
      <c r="D8" s="752">
        <v>-1.5028600450868401E-2</v>
      </c>
      <c r="E8" s="752">
        <v>-1.645625187933486E-2</v>
      </c>
      <c r="F8" s="752">
        <v>-9.1488801587294999E-3</v>
      </c>
      <c r="G8" s="752">
        <v>-9.1488801587290558E-3</v>
      </c>
      <c r="H8" s="752">
        <v>-9.1488801587293889E-3</v>
      </c>
      <c r="I8" s="753">
        <v>-9.148880158729833E-3</v>
      </c>
      <c r="J8" s="754">
        <v>-9.148880158730277E-3</v>
      </c>
    </row>
    <row r="9" spans="1:13" ht="9.6" customHeight="1">
      <c r="B9" s="755"/>
      <c r="C9" s="756"/>
      <c r="D9" s="756"/>
      <c r="E9" s="756"/>
      <c r="F9" s="756"/>
      <c r="G9" s="756"/>
      <c r="H9" s="756"/>
      <c r="I9" s="756"/>
      <c r="J9" s="756"/>
    </row>
    <row r="10" spans="1:13" ht="16.5" thickBot="1">
      <c r="B10" s="734" t="s">
        <v>209</v>
      </c>
      <c r="C10" s="734"/>
    </row>
    <row r="11" spans="1:13" ht="16.5" thickBot="1">
      <c r="B11" s="735" t="s">
        <v>200</v>
      </c>
      <c r="C11" s="736">
        <f>C4</f>
        <v>2018</v>
      </c>
      <c r="D11" s="737">
        <v>2020</v>
      </c>
      <c r="E11" s="737">
        <v>2025</v>
      </c>
      <c r="F11" s="737">
        <v>2030</v>
      </c>
      <c r="G11" s="737">
        <v>2040</v>
      </c>
      <c r="H11" s="737">
        <v>2050</v>
      </c>
      <c r="I11" s="738">
        <v>2060</v>
      </c>
      <c r="J11" s="739">
        <v>2070</v>
      </c>
    </row>
    <row r="12" spans="1:13">
      <c r="B12" s="740" t="s">
        <v>201</v>
      </c>
      <c r="C12" s="746">
        <v>2.0700432199245444E-3</v>
      </c>
      <c r="D12" s="742">
        <v>-1.8642008779100605E-3</v>
      </c>
      <c r="E12" s="742">
        <v>-2.4666346462753896E-4</v>
      </c>
      <c r="F12" s="742">
        <v>2.3508046653366588E-3</v>
      </c>
      <c r="G12" s="742">
        <v>1.7093001349557824E-2</v>
      </c>
      <c r="H12" s="742">
        <v>2.9073558620898998E-2</v>
      </c>
      <c r="I12" s="743">
        <v>2.1506687991797335E-2</v>
      </c>
      <c r="J12" s="744">
        <v>4.6581911514165242E-3</v>
      </c>
    </row>
    <row r="13" spans="1:13">
      <c r="B13" s="745" t="s">
        <v>202</v>
      </c>
      <c r="C13" s="746">
        <v>2.0697238890148295E-3</v>
      </c>
      <c r="D13" s="747">
        <v>-1.8655654252835996E-3</v>
      </c>
      <c r="E13" s="747">
        <v>-5.1293765534188296E-4</v>
      </c>
      <c r="F13" s="747">
        <v>1.8954502443602195E-5</v>
      </c>
      <c r="G13" s="747">
        <v>7.2062910646260026E-3</v>
      </c>
      <c r="H13" s="747">
        <v>1.2868033679548585E-2</v>
      </c>
      <c r="I13" s="748">
        <v>1.7518436902532741E-3</v>
      </c>
      <c r="J13" s="749">
        <v>-1.5829338260741732E-2</v>
      </c>
    </row>
    <row r="14" spans="1:13">
      <c r="B14" s="745" t="s">
        <v>203</v>
      </c>
      <c r="C14" s="746">
        <v>2.0697238890148295E-3</v>
      </c>
      <c r="D14" s="747">
        <v>-1.8650948355489749E-3</v>
      </c>
      <c r="E14" s="747">
        <v>-7.0164643116599201E-4</v>
      </c>
      <c r="F14" s="747">
        <v>-1.4102607888015761E-3</v>
      </c>
      <c r="G14" s="747">
        <v>1.176917090069951E-3</v>
      </c>
      <c r="H14" s="747">
        <v>2.9228600501760571E-3</v>
      </c>
      <c r="I14" s="748">
        <v>-1.0176704771352574E-2</v>
      </c>
      <c r="J14" s="749">
        <v>-2.9033746955099526E-2</v>
      </c>
    </row>
    <row r="15" spans="1:13" ht="16.5" thickBot="1">
      <c r="B15" s="750" t="s">
        <v>204</v>
      </c>
      <c r="C15" s="751">
        <v>2.0700432199245444E-3</v>
      </c>
      <c r="D15" s="752">
        <v>-1.8642008779100605E-3</v>
      </c>
      <c r="E15" s="752">
        <v>-9.1287802008122032E-4</v>
      </c>
      <c r="F15" s="752">
        <v>-3.5255001857328327E-3</v>
      </c>
      <c r="G15" s="752">
        <v>-7.8694366447544795E-3</v>
      </c>
      <c r="H15" s="752">
        <v>-1.1697052522295359E-2</v>
      </c>
      <c r="I15" s="753">
        <v>-2.8521653775671174E-2</v>
      </c>
      <c r="J15" s="754">
        <v>-4.9161705574463643E-2</v>
      </c>
    </row>
  </sheetData>
  <mergeCells count="1">
    <mergeCell ref="A1:M1"/>
  </mergeCells>
  <pageMargins left="0.7" right="0.7" top="0.75" bottom="0.75" header="0.3" footer="0.3"/>
  <pageSetup paperSize="9" orientation="portrait" r:id="rId1"/>
  <ignoredErrors>
    <ignoredError sqref="B5:B8 B12:B15"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AH80"/>
  <sheetViews>
    <sheetView workbookViewId="0">
      <selection activeCell="J48" sqref="J48"/>
    </sheetView>
  </sheetViews>
  <sheetFormatPr baseColWidth="10" defaultColWidth="11.5703125" defaultRowHeight="15"/>
  <cols>
    <col min="1" max="1" width="11.5703125" style="722"/>
    <col min="2" max="2" width="22.5703125" style="722" customWidth="1"/>
    <col min="3" max="3" width="22.140625" style="721" customWidth="1"/>
    <col min="4" max="33" width="8.42578125" style="721" customWidth="1"/>
    <col min="34" max="16384" width="11.5703125" style="722"/>
  </cols>
  <sheetData>
    <row r="1" spans="1:34" ht="30.6" customHeight="1">
      <c r="A1" s="1735" t="s">
        <v>210</v>
      </c>
      <c r="B1" s="1735"/>
      <c r="C1" s="1735"/>
      <c r="D1" s="1735"/>
      <c r="E1" s="1735"/>
      <c r="F1" s="1735"/>
      <c r="G1" s="1735"/>
      <c r="H1" s="1735"/>
      <c r="I1" s="1735"/>
      <c r="J1" s="1735"/>
      <c r="K1" s="1735"/>
      <c r="L1" s="1735"/>
      <c r="M1" s="1735"/>
      <c r="N1" s="1735"/>
      <c r="O1" s="1735"/>
      <c r="P1" s="1735"/>
      <c r="Q1" s="1735"/>
      <c r="R1" s="1735"/>
      <c r="S1" s="1735"/>
      <c r="T1" s="1735"/>
      <c r="U1" s="1735"/>
      <c r="V1" s="1735"/>
      <c r="W1" s="1735"/>
      <c r="X1" s="1735"/>
      <c r="Y1" s="1735"/>
      <c r="Z1" s="1735"/>
      <c r="AA1" s="1735"/>
      <c r="AB1" s="1735"/>
      <c r="AC1" s="1735"/>
      <c r="AD1" s="1735"/>
      <c r="AE1" s="1735"/>
      <c r="AF1" s="1735"/>
      <c r="AG1" s="1735"/>
    </row>
    <row r="2" spans="1:34" ht="15.75">
      <c r="A2" s="612"/>
    </row>
    <row r="3" spans="1:34" ht="15.75" thickBot="1">
      <c r="A3" s="768"/>
    </row>
    <row r="4" spans="1:34" s="769" customFormat="1" ht="28.15" customHeight="1" thickBot="1">
      <c r="B4" s="1736" t="s">
        <v>211</v>
      </c>
      <c r="C4" s="1737"/>
      <c r="D4" s="770">
        <v>1990</v>
      </c>
      <c r="E4" s="771">
        <v>1991</v>
      </c>
      <c r="F4" s="771">
        <v>1992</v>
      </c>
      <c r="G4" s="771">
        <v>1993</v>
      </c>
      <c r="H4" s="771">
        <v>1994</v>
      </c>
      <c r="I4" s="771">
        <v>1995</v>
      </c>
      <c r="J4" s="771">
        <v>1996</v>
      </c>
      <c r="K4" s="771">
        <v>1997</v>
      </c>
      <c r="L4" s="771">
        <v>1998</v>
      </c>
      <c r="M4" s="771">
        <v>1999</v>
      </c>
      <c r="N4" s="771">
        <v>2000</v>
      </c>
      <c r="O4" s="771">
        <v>2001</v>
      </c>
      <c r="P4" s="771">
        <v>2002</v>
      </c>
      <c r="Q4" s="771">
        <v>2003</v>
      </c>
      <c r="R4" s="771">
        <v>2004</v>
      </c>
      <c r="S4" s="771">
        <v>2005</v>
      </c>
      <c r="T4" s="771">
        <v>2006</v>
      </c>
      <c r="U4" s="771">
        <v>2007</v>
      </c>
      <c r="V4" s="771">
        <v>2008</v>
      </c>
      <c r="W4" s="771">
        <v>2009</v>
      </c>
      <c r="X4" s="771">
        <v>2010</v>
      </c>
      <c r="Y4" s="771">
        <v>2011</v>
      </c>
      <c r="Z4" s="771">
        <v>2012</v>
      </c>
      <c r="AA4" s="771">
        <v>2013</v>
      </c>
      <c r="AB4" s="771">
        <v>2014</v>
      </c>
      <c r="AC4" s="771">
        <v>2015</v>
      </c>
      <c r="AD4" s="771">
        <v>2016</v>
      </c>
      <c r="AE4" s="771">
        <v>2017</v>
      </c>
      <c r="AF4" s="771">
        <v>2018</v>
      </c>
      <c r="AG4" s="771">
        <v>2019</v>
      </c>
      <c r="AH4" s="772">
        <v>2020</v>
      </c>
    </row>
    <row r="5" spans="1:34">
      <c r="B5" s="1738" t="s">
        <v>212</v>
      </c>
      <c r="C5" s="1739"/>
      <c r="D5" s="773">
        <v>0.22699999999999998</v>
      </c>
      <c r="E5" s="774">
        <v>0.23170000000000002</v>
      </c>
      <c r="F5" s="774">
        <v>0.23250000000000001</v>
      </c>
      <c r="G5" s="774">
        <v>0.23250000000000001</v>
      </c>
      <c r="H5" s="774">
        <v>0.2341</v>
      </c>
      <c r="I5" s="774">
        <v>0.2341</v>
      </c>
      <c r="J5" s="774">
        <v>0.2404</v>
      </c>
      <c r="K5" s="774">
        <v>0.24660000000000001</v>
      </c>
      <c r="L5" s="774">
        <v>0.25290000000000001</v>
      </c>
      <c r="M5" s="774">
        <v>0.2591</v>
      </c>
      <c r="N5" s="774">
        <v>0.2591</v>
      </c>
      <c r="O5" s="774">
        <v>0.2591</v>
      </c>
      <c r="P5" s="774">
        <v>0.25950000000000001</v>
      </c>
      <c r="Q5" s="774">
        <v>0.25950000000000001</v>
      </c>
      <c r="R5" s="774">
        <v>0.25950000000000001</v>
      </c>
      <c r="S5" s="774">
        <v>0.25950000000000001</v>
      </c>
      <c r="T5" s="774">
        <v>0.26150000000000001</v>
      </c>
      <c r="U5" s="774">
        <v>0.26150000000000001</v>
      </c>
      <c r="V5" s="774">
        <v>0.26150000000000001</v>
      </c>
      <c r="W5" s="774">
        <v>0.26150000000000001</v>
      </c>
      <c r="X5" s="774">
        <v>0.26150000000000001</v>
      </c>
      <c r="Y5" s="774">
        <v>0.26150000000000001</v>
      </c>
      <c r="Z5" s="774">
        <v>0.26150000000000001</v>
      </c>
      <c r="AA5" s="774">
        <v>0.26350000000000001</v>
      </c>
      <c r="AB5" s="774">
        <v>0.26879999999999998</v>
      </c>
      <c r="AC5" s="774">
        <v>0.27200000000000002</v>
      </c>
      <c r="AD5" s="774">
        <v>0.27399999999999997</v>
      </c>
      <c r="AE5" s="774">
        <v>0.27500000000000002</v>
      </c>
      <c r="AF5" s="774">
        <v>0.27500000000000002</v>
      </c>
      <c r="AG5" s="774">
        <v>0.2777</v>
      </c>
      <c r="AH5" s="775">
        <v>0.2777</v>
      </c>
    </row>
    <row r="6" spans="1:34" ht="15.75" thickBot="1">
      <c r="B6" s="1740" t="s">
        <v>213</v>
      </c>
      <c r="C6" s="1741"/>
      <c r="D6" s="776">
        <v>0.24399999999999999</v>
      </c>
      <c r="E6" s="777">
        <v>0.24909999999999999</v>
      </c>
      <c r="F6" s="777">
        <v>0.25019999999999998</v>
      </c>
      <c r="G6" s="777">
        <v>0.25019999999999998</v>
      </c>
      <c r="H6" s="777">
        <v>0.25379999999999997</v>
      </c>
      <c r="I6" s="777">
        <v>0.25409999999999999</v>
      </c>
      <c r="J6" s="777">
        <v>0.25650000000000001</v>
      </c>
      <c r="K6" s="777">
        <v>0.25950000000000001</v>
      </c>
      <c r="L6" s="777">
        <v>0.26239999999999997</v>
      </c>
      <c r="M6" s="777">
        <v>0.2651</v>
      </c>
      <c r="N6" s="777">
        <v>0.26519999999999999</v>
      </c>
      <c r="O6" s="777">
        <v>0.26519999999999999</v>
      </c>
      <c r="P6" s="777">
        <v>0.26539999999999997</v>
      </c>
      <c r="Q6" s="777">
        <v>0.26539999999999997</v>
      </c>
      <c r="R6" s="777">
        <v>0.26519999999999999</v>
      </c>
      <c r="S6" s="777">
        <v>0.2651</v>
      </c>
      <c r="T6" s="777">
        <v>0.2671</v>
      </c>
      <c r="U6" s="777">
        <v>0.2671</v>
      </c>
      <c r="V6" s="777">
        <v>0.2671</v>
      </c>
      <c r="W6" s="777">
        <v>0.2671</v>
      </c>
      <c r="X6" s="777">
        <v>0.2671</v>
      </c>
      <c r="Y6" s="777">
        <v>0.2671</v>
      </c>
      <c r="Z6" s="777">
        <v>0.2671</v>
      </c>
      <c r="AA6" s="777">
        <v>0.26910000000000001</v>
      </c>
      <c r="AB6" s="777">
        <v>0.27410000000000001</v>
      </c>
      <c r="AC6" s="777">
        <v>0.27710000000000001</v>
      </c>
      <c r="AD6" s="777">
        <v>0.27910000000000001</v>
      </c>
      <c r="AE6" s="777">
        <v>0.28010000000000002</v>
      </c>
      <c r="AF6" s="777">
        <v>0.28010000000000002</v>
      </c>
      <c r="AG6" s="777">
        <v>0.28289999999999998</v>
      </c>
      <c r="AH6" s="778">
        <v>0.28289999999999998</v>
      </c>
    </row>
    <row r="7" spans="1:34" ht="15.75" thickBot="1"/>
    <row r="8" spans="1:34" s="629" customFormat="1" ht="15.75" thickBot="1">
      <c r="B8" s="1742"/>
      <c r="C8" s="1743"/>
      <c r="D8" s="779">
        <v>2006</v>
      </c>
      <c r="E8" s="780">
        <v>2007</v>
      </c>
      <c r="F8" s="780">
        <v>2008</v>
      </c>
      <c r="G8" s="780">
        <v>2009</v>
      </c>
      <c r="H8" s="780">
        <v>2010</v>
      </c>
      <c r="I8" s="780">
        <v>2011</v>
      </c>
      <c r="J8" s="780">
        <v>2012</v>
      </c>
      <c r="K8" s="780">
        <v>2013</v>
      </c>
      <c r="L8" s="780">
        <v>2014</v>
      </c>
      <c r="M8" s="780">
        <v>2015</v>
      </c>
      <c r="N8" s="781">
        <v>2016</v>
      </c>
      <c r="O8" s="781">
        <v>2017</v>
      </c>
      <c r="P8" s="782">
        <v>2018</v>
      </c>
    </row>
    <row r="9" spans="1:34" s="629" customFormat="1" ht="27" customHeight="1">
      <c r="B9" s="1732" t="s">
        <v>214</v>
      </c>
      <c r="C9" s="783" t="s">
        <v>215</v>
      </c>
      <c r="D9" s="784">
        <v>0.499</v>
      </c>
      <c r="E9" s="785">
        <v>0.50739999999999996</v>
      </c>
      <c r="F9" s="785">
        <v>0.55710000000000004</v>
      </c>
      <c r="G9" s="785">
        <v>0.58473333333333333</v>
      </c>
      <c r="H9" s="785">
        <v>0.62139999999999995</v>
      </c>
      <c r="I9" s="785">
        <v>0.65390000000000004</v>
      </c>
      <c r="J9" s="785">
        <v>0.68589999999999995</v>
      </c>
      <c r="K9" s="785">
        <v>0.71779999999999999</v>
      </c>
      <c r="L9" s="785">
        <v>0.74280000000000002</v>
      </c>
      <c r="M9" s="785">
        <v>0.74280000000000002</v>
      </c>
      <c r="N9" s="786">
        <f t="shared" ref="N9:N11" si="0">M9</f>
        <v>0.74280000000000002</v>
      </c>
      <c r="O9" s="786">
        <f t="shared" ref="O9:P11" si="1">M9</f>
        <v>0.74280000000000002</v>
      </c>
      <c r="P9" s="787">
        <f t="shared" si="1"/>
        <v>0.74280000000000002</v>
      </c>
    </row>
    <row r="10" spans="1:34" s="629" customFormat="1" ht="27" customHeight="1">
      <c r="B10" s="1733"/>
      <c r="C10" s="788" t="s">
        <v>216</v>
      </c>
      <c r="D10" s="789">
        <v>1</v>
      </c>
      <c r="E10" s="790">
        <v>1.0149999999999999</v>
      </c>
      <c r="F10" s="790">
        <v>1.0349999999999999</v>
      </c>
      <c r="G10" s="790">
        <v>1.0839000000000001</v>
      </c>
      <c r="H10" s="790">
        <v>1.0683</v>
      </c>
      <c r="I10" s="790">
        <v>1.1414</v>
      </c>
      <c r="J10" s="790">
        <v>1.2155</v>
      </c>
      <c r="K10" s="790">
        <v>1.2606999999999999</v>
      </c>
      <c r="L10" s="790">
        <v>1.2606999999999999</v>
      </c>
      <c r="M10" s="790">
        <v>1.2606999999999999</v>
      </c>
      <c r="N10" s="791">
        <f t="shared" si="0"/>
        <v>1.2606999999999999</v>
      </c>
      <c r="O10" s="791">
        <f t="shared" si="1"/>
        <v>1.2606999999999999</v>
      </c>
      <c r="P10" s="792">
        <f t="shared" si="1"/>
        <v>1.2606999999999999</v>
      </c>
      <c r="S10" s="629">
        <f>S9</f>
        <v>0</v>
      </c>
    </row>
    <row r="11" spans="1:34" s="629" customFormat="1" ht="27" customHeight="1" thickBot="1">
      <c r="B11" s="1734"/>
      <c r="C11" s="793" t="s">
        <v>217</v>
      </c>
      <c r="D11" s="794">
        <v>0.33</v>
      </c>
      <c r="E11" s="795">
        <v>0.39500000000000002</v>
      </c>
      <c r="F11" s="795">
        <v>0.5</v>
      </c>
      <c r="G11" s="795">
        <v>0.60140000000000005</v>
      </c>
      <c r="H11" s="795">
        <v>0.62139999999999995</v>
      </c>
      <c r="I11" s="795">
        <v>0.65390000000000004</v>
      </c>
      <c r="J11" s="795">
        <v>0.68589999999999995</v>
      </c>
      <c r="K11" s="795">
        <v>0.74280000000000002</v>
      </c>
      <c r="L11" s="795">
        <v>0.74280000000000002</v>
      </c>
      <c r="M11" s="795">
        <v>0.74280000000000002</v>
      </c>
      <c r="N11" s="796">
        <f t="shared" si="0"/>
        <v>0.74280000000000002</v>
      </c>
      <c r="O11" s="796">
        <f t="shared" si="1"/>
        <v>0.74280000000000002</v>
      </c>
      <c r="P11" s="797">
        <f t="shared" si="1"/>
        <v>0.74280000000000002</v>
      </c>
    </row>
    <row r="16" spans="1:34">
      <c r="B16" s="798" t="s">
        <v>211</v>
      </c>
      <c r="H16" s="799" t="s">
        <v>218</v>
      </c>
    </row>
    <row r="33" spans="1:33">
      <c r="B33" s="798" t="s">
        <v>219</v>
      </c>
    </row>
    <row r="34" spans="1:33" ht="15.75" thickBot="1"/>
    <row r="35" spans="1:33" ht="15.75" thickBot="1">
      <c r="B35" s="800"/>
      <c r="C35" s="779">
        <v>1990</v>
      </c>
      <c r="D35" s="780">
        <v>1991</v>
      </c>
      <c r="E35" s="780">
        <v>1992</v>
      </c>
      <c r="F35" s="780">
        <v>1993</v>
      </c>
      <c r="G35" s="780">
        <v>1994</v>
      </c>
      <c r="H35" s="780">
        <v>1995</v>
      </c>
      <c r="I35" s="780">
        <v>1996</v>
      </c>
      <c r="J35" s="780">
        <v>1997</v>
      </c>
      <c r="K35" s="780">
        <v>1998</v>
      </c>
      <c r="L35" s="780">
        <v>1999</v>
      </c>
      <c r="M35" s="780">
        <v>2000</v>
      </c>
      <c r="N35" s="780">
        <v>2001</v>
      </c>
      <c r="O35" s="780">
        <v>2002</v>
      </c>
      <c r="P35" s="780">
        <v>2003</v>
      </c>
      <c r="Q35" s="780">
        <v>2004</v>
      </c>
      <c r="R35" s="780">
        <v>2005</v>
      </c>
      <c r="S35" s="780">
        <v>2006</v>
      </c>
      <c r="T35" s="780">
        <v>2007</v>
      </c>
      <c r="U35" s="780">
        <v>2008</v>
      </c>
      <c r="V35" s="780">
        <v>2009</v>
      </c>
      <c r="W35" s="780">
        <v>2010</v>
      </c>
      <c r="X35" s="780">
        <v>2011</v>
      </c>
      <c r="Y35" s="780">
        <v>2012</v>
      </c>
      <c r="Z35" s="780">
        <v>2013</v>
      </c>
      <c r="AA35" s="780">
        <v>2014</v>
      </c>
      <c r="AB35" s="780">
        <v>2015</v>
      </c>
      <c r="AC35" s="780">
        <v>2016</v>
      </c>
      <c r="AD35" s="780">
        <v>2017</v>
      </c>
      <c r="AE35" s="780">
        <v>2018</v>
      </c>
      <c r="AF35" s="780">
        <v>2019</v>
      </c>
      <c r="AG35" s="782">
        <v>2020</v>
      </c>
    </row>
    <row r="36" spans="1:33">
      <c r="B36" s="801" t="s">
        <v>153</v>
      </c>
      <c r="C36" s="773">
        <v>0.159</v>
      </c>
      <c r="D36" s="774">
        <v>0.16449999999999998</v>
      </c>
      <c r="E36" s="774">
        <v>0.16449999999999998</v>
      </c>
      <c r="F36" s="774">
        <v>0.16449999999999998</v>
      </c>
      <c r="G36" s="774">
        <v>0.16449999999999998</v>
      </c>
      <c r="H36" s="774">
        <v>0.16449999999999998</v>
      </c>
      <c r="I36" s="774">
        <v>0.16449999999999998</v>
      </c>
      <c r="J36" s="774">
        <v>0.16449999999999998</v>
      </c>
      <c r="K36" s="774">
        <v>0.16449999999999998</v>
      </c>
      <c r="L36" s="774">
        <v>0.16449999999999998</v>
      </c>
      <c r="M36" s="774">
        <v>0.16449999999999998</v>
      </c>
      <c r="N36" s="774">
        <v>0.16449999999999998</v>
      </c>
      <c r="O36" s="774">
        <v>0.16449999999999998</v>
      </c>
      <c r="P36" s="774">
        <v>0.16449999999999998</v>
      </c>
      <c r="Q36" s="774">
        <v>0.16449999999999998</v>
      </c>
      <c r="R36" s="774">
        <v>0.16449999999999998</v>
      </c>
      <c r="S36" s="774">
        <v>0.16649999999999998</v>
      </c>
      <c r="T36" s="774">
        <v>0.16649999999999998</v>
      </c>
      <c r="U36" s="774">
        <v>0.16649999999999998</v>
      </c>
      <c r="V36" s="774">
        <v>0.16649999999999998</v>
      </c>
      <c r="W36" s="774">
        <v>0.16649999999999998</v>
      </c>
      <c r="X36" s="774">
        <v>0.16649999999999998</v>
      </c>
      <c r="Y36" s="774">
        <v>0.16649999999999998</v>
      </c>
      <c r="Z36" s="774">
        <v>0.16850000000000001</v>
      </c>
      <c r="AA36" s="774">
        <v>0.17249999999999999</v>
      </c>
      <c r="AB36" s="774">
        <v>0.17449999999999999</v>
      </c>
      <c r="AC36" s="774">
        <v>0.17649999999999999</v>
      </c>
      <c r="AD36" s="774">
        <v>0.17749999999999999</v>
      </c>
      <c r="AE36" s="774">
        <v>0.17749999999999999</v>
      </c>
      <c r="AF36" s="774">
        <v>0.17749999999999999</v>
      </c>
      <c r="AG36" s="775">
        <v>0.17749999999999999</v>
      </c>
    </row>
    <row r="37" spans="1:33">
      <c r="B37" s="802" t="s">
        <v>220</v>
      </c>
      <c r="C37" s="803">
        <v>6.8000000000000005E-2</v>
      </c>
      <c r="D37" s="804">
        <v>6.7199999999999996E-2</v>
      </c>
      <c r="E37" s="804">
        <v>6.8000000000000005E-2</v>
      </c>
      <c r="F37" s="804">
        <v>6.8000000000000005E-2</v>
      </c>
      <c r="G37" s="804">
        <v>6.9599999999999995E-2</v>
      </c>
      <c r="H37" s="804">
        <v>6.9599999999999995E-2</v>
      </c>
      <c r="I37" s="804">
        <v>7.5899999999999995E-2</v>
      </c>
      <c r="J37" s="804">
        <v>8.2100000000000006E-2</v>
      </c>
      <c r="K37" s="804">
        <v>8.8399999999999992E-2</v>
      </c>
      <c r="L37" s="804">
        <v>9.4600000000000004E-2</v>
      </c>
      <c r="M37" s="804">
        <v>9.4600000000000004E-2</v>
      </c>
      <c r="N37" s="804">
        <v>9.4600000000000004E-2</v>
      </c>
      <c r="O37" s="804">
        <v>9.5000000000000001E-2</v>
      </c>
      <c r="P37" s="804">
        <v>9.5000000000000001E-2</v>
      </c>
      <c r="Q37" s="804">
        <v>9.5000000000000001E-2</v>
      </c>
      <c r="R37" s="804">
        <v>9.5000000000000001E-2</v>
      </c>
      <c r="S37" s="804">
        <v>9.5000000000000001E-2</v>
      </c>
      <c r="T37" s="804">
        <v>9.5000000000000001E-2</v>
      </c>
      <c r="U37" s="804">
        <v>9.5000000000000001E-2</v>
      </c>
      <c r="V37" s="804">
        <v>9.5000000000000001E-2</v>
      </c>
      <c r="W37" s="804">
        <v>9.5000000000000001E-2</v>
      </c>
      <c r="X37" s="804">
        <v>9.5000000000000001E-2</v>
      </c>
      <c r="Y37" s="804">
        <v>9.5000000000000001E-2</v>
      </c>
      <c r="Z37" s="804">
        <v>9.5000000000000001E-2</v>
      </c>
      <c r="AA37" s="804">
        <v>9.6300000000000011E-2</v>
      </c>
      <c r="AB37" s="804">
        <v>9.7500000000000003E-2</v>
      </c>
      <c r="AC37" s="804">
        <v>9.7500000000000003E-2</v>
      </c>
      <c r="AD37" s="804">
        <v>9.7500000000000003E-2</v>
      </c>
      <c r="AE37" s="804">
        <v>9.7500000000000003E-2</v>
      </c>
      <c r="AF37" s="804">
        <v>0.1002</v>
      </c>
      <c r="AG37" s="805">
        <v>0.1002</v>
      </c>
    </row>
    <row r="38" spans="1:33" ht="15.75" thickBot="1">
      <c r="B38" s="806" t="s">
        <v>221</v>
      </c>
      <c r="C38" s="776">
        <v>8.5000000000000006E-2</v>
      </c>
      <c r="D38" s="777">
        <v>8.4600000000000009E-2</v>
      </c>
      <c r="E38" s="777">
        <v>8.5699999999999998E-2</v>
      </c>
      <c r="F38" s="777">
        <v>8.5699999999999998E-2</v>
      </c>
      <c r="G38" s="777">
        <v>8.929999999999999E-2</v>
      </c>
      <c r="H38" s="777">
        <v>8.9600000000000013E-2</v>
      </c>
      <c r="I38" s="777">
        <v>9.1999999999999998E-2</v>
      </c>
      <c r="J38" s="777">
        <v>9.5000000000000001E-2</v>
      </c>
      <c r="K38" s="777">
        <v>9.7899999999999987E-2</v>
      </c>
      <c r="L38" s="777">
        <v>0.10060000000000001</v>
      </c>
      <c r="M38" s="777">
        <v>0.1007</v>
      </c>
      <c r="N38" s="777">
        <v>0.1007</v>
      </c>
      <c r="O38" s="777">
        <v>0.1009</v>
      </c>
      <c r="P38" s="777">
        <v>0.1009</v>
      </c>
      <c r="Q38" s="777">
        <v>0.1007</v>
      </c>
      <c r="R38" s="777">
        <v>0.10060000000000001</v>
      </c>
      <c r="S38" s="777">
        <v>0.10060000000000001</v>
      </c>
      <c r="T38" s="777">
        <v>0.10060000000000001</v>
      </c>
      <c r="U38" s="777">
        <v>0.10060000000000001</v>
      </c>
      <c r="V38" s="777">
        <v>0.10060000000000001</v>
      </c>
      <c r="W38" s="777">
        <v>0.10060000000000001</v>
      </c>
      <c r="X38" s="777">
        <v>0.10060000000000001</v>
      </c>
      <c r="Y38" s="777">
        <v>0.10060000000000001</v>
      </c>
      <c r="Z38" s="777">
        <v>0.10060000000000001</v>
      </c>
      <c r="AA38" s="777">
        <v>0.1016</v>
      </c>
      <c r="AB38" s="777">
        <v>0.1026</v>
      </c>
      <c r="AC38" s="777">
        <v>0.1026</v>
      </c>
      <c r="AD38" s="777">
        <v>0.1026</v>
      </c>
      <c r="AE38" s="777">
        <v>0.1026</v>
      </c>
      <c r="AF38" s="777">
        <v>0.10539999999999999</v>
      </c>
      <c r="AG38" s="778">
        <v>0.10539999999999999</v>
      </c>
    </row>
    <row r="41" spans="1:33">
      <c r="B41" s="807"/>
    </row>
    <row r="43" spans="1:33" s="721" customFormat="1">
      <c r="A43" s="722"/>
      <c r="B43" s="722"/>
      <c r="C43" s="808"/>
      <c r="D43" s="808"/>
      <c r="E43" s="808"/>
      <c r="F43" s="808"/>
      <c r="G43" s="808"/>
      <c r="H43" s="808"/>
    </row>
    <row r="44" spans="1:33" s="721" customFormat="1">
      <c r="A44" s="722"/>
      <c r="B44" s="722"/>
      <c r="C44" s="808"/>
      <c r="D44" s="808"/>
      <c r="E44" s="808"/>
      <c r="F44" s="808"/>
      <c r="G44" s="808"/>
    </row>
    <row r="45" spans="1:33" s="721" customFormat="1">
      <c r="A45" s="722"/>
      <c r="B45" s="722"/>
      <c r="C45" s="808"/>
      <c r="D45" s="808"/>
      <c r="E45" s="808"/>
      <c r="F45" s="808"/>
      <c r="G45" s="808"/>
    </row>
    <row r="46" spans="1:33" s="721" customFormat="1">
      <c r="A46" s="722"/>
      <c r="B46" s="722"/>
      <c r="C46" s="808"/>
      <c r="D46" s="808"/>
      <c r="E46" s="808"/>
      <c r="F46" s="808"/>
      <c r="G46" s="808"/>
    </row>
    <row r="47" spans="1:33" s="721" customFormat="1">
      <c r="A47" s="722"/>
      <c r="B47" s="722"/>
      <c r="C47" s="808"/>
      <c r="D47" s="808"/>
      <c r="E47" s="808"/>
      <c r="F47" s="808"/>
      <c r="G47" s="808"/>
    </row>
    <row r="48" spans="1:33" s="721" customFormat="1">
      <c r="A48" s="722"/>
      <c r="B48" s="722"/>
      <c r="C48" s="808"/>
      <c r="D48" s="808"/>
      <c r="E48" s="808"/>
      <c r="F48" s="808"/>
      <c r="G48" s="808"/>
    </row>
    <row r="49" spans="1:7" s="721" customFormat="1">
      <c r="A49" s="722"/>
      <c r="B49" s="722"/>
      <c r="C49" s="808"/>
      <c r="D49" s="808"/>
      <c r="E49" s="808"/>
      <c r="F49" s="808"/>
      <c r="G49" s="808"/>
    </row>
    <row r="50" spans="1:7" s="721" customFormat="1">
      <c r="A50" s="722"/>
      <c r="B50" s="722"/>
      <c r="C50" s="808"/>
      <c r="D50" s="808"/>
      <c r="E50" s="808"/>
      <c r="F50" s="808"/>
      <c r="G50" s="808"/>
    </row>
    <row r="51" spans="1:7" s="721" customFormat="1">
      <c r="A51" s="722"/>
      <c r="B51" s="722"/>
      <c r="C51" s="808"/>
      <c r="D51" s="808"/>
      <c r="E51" s="808"/>
      <c r="F51" s="808"/>
      <c r="G51" s="808"/>
    </row>
    <row r="52" spans="1:7" s="721" customFormat="1">
      <c r="A52" s="722"/>
      <c r="B52" s="722"/>
      <c r="C52" s="808"/>
      <c r="D52" s="808"/>
      <c r="E52" s="808"/>
      <c r="F52" s="808"/>
      <c r="G52" s="808"/>
    </row>
    <row r="53" spans="1:7" s="721" customFormat="1">
      <c r="A53" s="722"/>
      <c r="B53" s="722"/>
      <c r="C53" s="808"/>
      <c r="D53" s="808"/>
      <c r="E53" s="808"/>
      <c r="F53" s="808"/>
      <c r="G53" s="808"/>
    </row>
    <row r="54" spans="1:7" s="721" customFormat="1">
      <c r="A54" s="722"/>
      <c r="B54" s="722"/>
      <c r="C54" s="808"/>
      <c r="D54" s="808"/>
      <c r="E54" s="808"/>
      <c r="F54" s="808"/>
      <c r="G54" s="808"/>
    </row>
    <row r="55" spans="1:7" s="721" customFormat="1">
      <c r="A55" s="722"/>
      <c r="B55" s="722"/>
      <c r="C55" s="808"/>
      <c r="D55" s="808"/>
      <c r="E55" s="808"/>
      <c r="F55" s="808"/>
      <c r="G55" s="808"/>
    </row>
    <row r="56" spans="1:7" s="721" customFormat="1">
      <c r="A56" s="722"/>
      <c r="B56" s="722"/>
      <c r="C56" s="808"/>
      <c r="D56" s="808"/>
      <c r="E56" s="808"/>
      <c r="F56" s="808"/>
      <c r="G56" s="808"/>
    </row>
    <row r="57" spans="1:7" s="721" customFormat="1">
      <c r="A57" s="722"/>
      <c r="B57" s="722"/>
      <c r="C57" s="808"/>
      <c r="D57" s="808"/>
      <c r="E57" s="808"/>
      <c r="F57" s="808"/>
      <c r="G57" s="808"/>
    </row>
    <row r="58" spans="1:7" s="721" customFormat="1">
      <c r="A58" s="722"/>
      <c r="B58" s="722"/>
      <c r="C58" s="808"/>
      <c r="D58" s="808"/>
      <c r="E58" s="808"/>
      <c r="F58" s="808"/>
      <c r="G58" s="808"/>
    </row>
    <row r="59" spans="1:7" s="721" customFormat="1">
      <c r="A59" s="722"/>
      <c r="B59" s="722"/>
      <c r="C59" s="808"/>
      <c r="D59" s="808"/>
      <c r="E59" s="808"/>
      <c r="F59" s="808"/>
      <c r="G59" s="808"/>
    </row>
    <row r="60" spans="1:7" s="721" customFormat="1">
      <c r="A60" s="722"/>
      <c r="B60" s="722"/>
      <c r="C60" s="808"/>
      <c r="D60" s="808"/>
      <c r="E60" s="808"/>
      <c r="F60" s="808"/>
      <c r="G60" s="808"/>
    </row>
    <row r="61" spans="1:7" s="721" customFormat="1">
      <c r="A61" s="722"/>
      <c r="B61" s="722"/>
      <c r="C61" s="808"/>
      <c r="D61" s="808"/>
      <c r="E61" s="808"/>
      <c r="F61" s="808"/>
      <c r="G61" s="808"/>
    </row>
    <row r="62" spans="1:7" s="721" customFormat="1">
      <c r="A62" s="722"/>
      <c r="B62" s="722"/>
      <c r="C62" s="808"/>
      <c r="D62" s="808"/>
      <c r="E62" s="808"/>
      <c r="F62" s="808"/>
      <c r="G62" s="808"/>
    </row>
    <row r="63" spans="1:7" s="721" customFormat="1">
      <c r="A63" s="722"/>
      <c r="B63" s="722"/>
      <c r="C63" s="808"/>
      <c r="D63" s="808"/>
      <c r="E63" s="808"/>
      <c r="F63" s="808"/>
      <c r="G63" s="808"/>
    </row>
    <row r="64" spans="1:7" s="721" customFormat="1">
      <c r="A64" s="722"/>
      <c r="B64" s="722"/>
      <c r="C64" s="808"/>
      <c r="D64" s="808"/>
      <c r="E64" s="808"/>
      <c r="F64" s="808"/>
      <c r="G64" s="808"/>
    </row>
    <row r="65" spans="1:7" s="721" customFormat="1">
      <c r="A65" s="722"/>
      <c r="B65" s="722"/>
      <c r="C65" s="808"/>
      <c r="D65" s="808"/>
      <c r="E65" s="808"/>
      <c r="F65" s="808"/>
      <c r="G65" s="808"/>
    </row>
    <row r="66" spans="1:7" s="721" customFormat="1">
      <c r="A66" s="722"/>
      <c r="B66" s="722"/>
      <c r="C66" s="808"/>
      <c r="D66" s="808"/>
      <c r="E66" s="808"/>
      <c r="F66" s="808"/>
      <c r="G66" s="808"/>
    </row>
    <row r="67" spans="1:7" s="721" customFormat="1">
      <c r="A67" s="722"/>
      <c r="B67" s="722"/>
      <c r="C67" s="808"/>
      <c r="D67" s="808"/>
      <c r="E67" s="808"/>
      <c r="F67" s="808"/>
      <c r="G67" s="808"/>
    </row>
    <row r="68" spans="1:7" s="721" customFormat="1">
      <c r="A68" s="722"/>
      <c r="B68" s="722"/>
      <c r="C68" s="808"/>
      <c r="D68" s="808"/>
      <c r="E68" s="808"/>
      <c r="F68" s="808"/>
      <c r="G68" s="808"/>
    </row>
    <row r="69" spans="1:7" s="721" customFormat="1">
      <c r="A69" s="722"/>
      <c r="B69" s="722"/>
      <c r="C69" s="808"/>
      <c r="D69" s="808"/>
      <c r="E69" s="808"/>
      <c r="F69" s="808"/>
      <c r="G69" s="808"/>
    </row>
    <row r="70" spans="1:7" s="721" customFormat="1">
      <c r="A70" s="722"/>
      <c r="B70" s="722"/>
      <c r="C70" s="808"/>
      <c r="D70" s="808"/>
      <c r="E70" s="808"/>
      <c r="F70" s="808"/>
      <c r="G70" s="808"/>
    </row>
    <row r="71" spans="1:7" s="721" customFormat="1">
      <c r="A71" s="722"/>
      <c r="B71" s="722"/>
      <c r="C71" s="808"/>
      <c r="D71" s="808"/>
      <c r="E71" s="808"/>
      <c r="F71" s="808"/>
      <c r="G71" s="808"/>
    </row>
    <row r="72" spans="1:7" s="721" customFormat="1">
      <c r="A72" s="722"/>
      <c r="B72" s="722"/>
      <c r="C72" s="808"/>
      <c r="D72" s="808"/>
      <c r="E72" s="808"/>
      <c r="F72" s="808"/>
      <c r="G72" s="808"/>
    </row>
    <row r="73" spans="1:7" s="721" customFormat="1">
      <c r="A73" s="722"/>
      <c r="B73" s="722"/>
      <c r="C73" s="808"/>
      <c r="D73" s="808"/>
      <c r="E73" s="808"/>
      <c r="F73" s="808"/>
      <c r="G73" s="808"/>
    </row>
    <row r="74" spans="1:7" s="721" customFormat="1">
      <c r="A74" s="722"/>
      <c r="B74" s="722"/>
      <c r="C74" s="808"/>
      <c r="D74" s="808"/>
      <c r="E74" s="808"/>
      <c r="F74" s="808"/>
      <c r="G74" s="808"/>
    </row>
    <row r="75" spans="1:7" s="721" customFormat="1">
      <c r="A75" s="722"/>
      <c r="B75" s="722"/>
      <c r="C75" s="808"/>
      <c r="D75" s="808"/>
      <c r="E75" s="808"/>
      <c r="F75" s="808"/>
      <c r="G75" s="808"/>
    </row>
    <row r="76" spans="1:7" s="721" customFormat="1">
      <c r="A76" s="722"/>
      <c r="B76" s="722"/>
      <c r="C76" s="808"/>
      <c r="D76" s="808"/>
      <c r="E76" s="808"/>
      <c r="F76" s="808"/>
      <c r="G76" s="808"/>
    </row>
    <row r="77" spans="1:7" s="721" customFormat="1">
      <c r="A77" s="722"/>
      <c r="B77" s="722"/>
      <c r="C77" s="808"/>
      <c r="D77" s="808"/>
      <c r="E77" s="808"/>
      <c r="F77" s="808"/>
      <c r="G77" s="808"/>
    </row>
    <row r="78" spans="1:7" s="721" customFormat="1">
      <c r="A78" s="722"/>
      <c r="B78" s="722"/>
      <c r="C78" s="808"/>
      <c r="D78" s="808"/>
      <c r="E78" s="808"/>
      <c r="F78" s="808"/>
      <c r="G78" s="808"/>
    </row>
    <row r="79" spans="1:7" s="721" customFormat="1">
      <c r="A79" s="722"/>
      <c r="B79" s="722"/>
      <c r="C79" s="808"/>
      <c r="D79" s="808"/>
      <c r="E79" s="808"/>
      <c r="F79" s="808"/>
      <c r="G79" s="808"/>
    </row>
    <row r="80" spans="1:7" s="721" customFormat="1">
      <c r="A80" s="722"/>
      <c r="B80" s="722"/>
      <c r="C80" s="808"/>
      <c r="D80" s="808"/>
      <c r="E80" s="808"/>
      <c r="F80" s="808"/>
      <c r="G80" s="808"/>
    </row>
  </sheetData>
  <mergeCells count="6">
    <mergeCell ref="B9:B11"/>
    <mergeCell ref="A1:AG1"/>
    <mergeCell ref="B4:C4"/>
    <mergeCell ref="B5:C5"/>
    <mergeCell ref="B6:C6"/>
    <mergeCell ref="B8:C8"/>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77</vt:i4>
      </vt:variant>
    </vt:vector>
  </HeadingPairs>
  <TitlesOfParts>
    <vt:vector size="77" baseType="lpstr">
      <vt:lpstr>SOMMAIRE</vt:lpstr>
      <vt:lpstr>Tab 2.1</vt:lpstr>
      <vt:lpstr>Fig 2.2</vt:lpstr>
      <vt:lpstr>Fig 2.3</vt:lpstr>
      <vt:lpstr>Fig 2.4</vt:lpstr>
      <vt:lpstr>Fig 2.5</vt:lpstr>
      <vt:lpstr>Tab 2.6</vt:lpstr>
      <vt:lpstr>Tab 2.7</vt:lpstr>
      <vt:lpstr>Fig 2.8</vt:lpstr>
      <vt:lpstr>Fig 2.9</vt:lpstr>
      <vt:lpstr>Fig 2.10</vt:lpstr>
      <vt:lpstr>Fig 2.11</vt:lpstr>
      <vt:lpstr>Fig 2.12</vt:lpstr>
      <vt:lpstr>Fig 2.13</vt:lpstr>
      <vt:lpstr>Fig 2.14</vt:lpstr>
      <vt:lpstr>Fig 2.15</vt:lpstr>
      <vt:lpstr>Tab 2.16</vt:lpstr>
      <vt:lpstr>Tab 2.17</vt:lpstr>
      <vt:lpstr>Tab 2.18</vt:lpstr>
      <vt:lpstr>Tab 2.19</vt:lpstr>
      <vt:lpstr>Fig 2.20</vt:lpstr>
      <vt:lpstr>Fig 2.21</vt:lpstr>
      <vt:lpstr>Fig 2.22</vt:lpstr>
      <vt:lpstr>Fig 2.23</vt:lpstr>
      <vt:lpstr>Fig 2.24</vt:lpstr>
      <vt:lpstr>Fig 2.25</vt:lpstr>
      <vt:lpstr>Fig 2.26</vt:lpstr>
      <vt:lpstr>Fig 2.27</vt:lpstr>
      <vt:lpstr>Fig 2.28</vt:lpstr>
      <vt:lpstr>Fig 2.29</vt:lpstr>
      <vt:lpstr>Fig 2.30</vt:lpstr>
      <vt:lpstr>Fig 2.31</vt:lpstr>
      <vt:lpstr>Fig 2.32</vt:lpstr>
      <vt:lpstr>Fig 2.33</vt:lpstr>
      <vt:lpstr>Fig 2.34</vt:lpstr>
      <vt:lpstr>Fig 2.35</vt:lpstr>
      <vt:lpstr>Fig 2.36</vt:lpstr>
      <vt:lpstr>Fig 2.37</vt:lpstr>
      <vt:lpstr>Fig 2.38</vt:lpstr>
      <vt:lpstr>Fig 2.39</vt:lpstr>
      <vt:lpstr>Fig 2.40</vt:lpstr>
      <vt:lpstr>Fig 2.41</vt:lpstr>
      <vt:lpstr>Fig 2.42</vt:lpstr>
      <vt:lpstr>Fig 2.43</vt:lpstr>
      <vt:lpstr>Fig 2.44</vt:lpstr>
      <vt:lpstr>Fig 2.45</vt:lpstr>
      <vt:lpstr>Fig 2.46</vt:lpstr>
      <vt:lpstr>Fig 2.47</vt:lpstr>
      <vt:lpstr>Fig 2.48</vt:lpstr>
      <vt:lpstr>Fig 2.49</vt:lpstr>
      <vt:lpstr>Tab 2.50</vt:lpstr>
      <vt:lpstr>Fig 2.51</vt:lpstr>
      <vt:lpstr>Tab 2.52</vt:lpstr>
      <vt:lpstr>Tab 2.53</vt:lpstr>
      <vt:lpstr>Fig 2.54</vt:lpstr>
      <vt:lpstr>Fig 2.55</vt:lpstr>
      <vt:lpstr>Fig 2.56</vt:lpstr>
      <vt:lpstr>Fig 2.57</vt:lpstr>
      <vt:lpstr>Fig 2.58</vt:lpstr>
      <vt:lpstr>Fig 2.59</vt:lpstr>
      <vt:lpstr>Fig 2.60</vt:lpstr>
      <vt:lpstr>Fig 2.61</vt:lpstr>
      <vt:lpstr>Fig 2.62</vt:lpstr>
      <vt:lpstr>Fig 2.63</vt:lpstr>
      <vt:lpstr>Fig 2.64</vt:lpstr>
      <vt:lpstr>Fig 2.65</vt:lpstr>
      <vt:lpstr>Fig 2.66</vt:lpstr>
      <vt:lpstr>Fig 2.67</vt:lpstr>
      <vt:lpstr>Fig 2.68</vt:lpstr>
      <vt:lpstr>Fig 2.69</vt:lpstr>
      <vt:lpstr>Tab 2.70</vt:lpstr>
      <vt:lpstr>Fig 2.71</vt:lpstr>
      <vt:lpstr>Tab 2.72</vt:lpstr>
      <vt:lpstr>Tab 2.73</vt:lpstr>
      <vt:lpstr>Fig 2.74</vt:lpstr>
      <vt:lpstr>Fig 2.75</vt:lpstr>
      <vt:lpstr>Fig 2.76</vt:lpstr>
    </vt:vector>
  </TitlesOfParts>
  <Company>SPM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Anne Lavigne</dc:creator>
  <cp:lastModifiedBy>NORTIER-RIBORDY Frederique</cp:lastModifiedBy>
  <dcterms:created xsi:type="dcterms:W3CDTF">2019-06-11T08:15:25Z</dcterms:created>
  <dcterms:modified xsi:type="dcterms:W3CDTF">2020-04-07T11:43:28Z</dcterms:modified>
</cp:coreProperties>
</file>