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13.xml" ContentType="application/vnd.openxmlformats-officedocument.drawingml.chartshapes+xml"/>
  <Override PartName="/xl/charts/chart1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harts/chart35.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36.xml" ContentType="application/vnd.openxmlformats-officedocument.drawingml.chart+xml"/>
  <Override PartName="/xl/drawings/drawing47.xml" ContentType="application/vnd.openxmlformats-officedocument.drawing+xml"/>
  <Override PartName="/xl/charts/chart37.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8.xml" ContentType="application/vnd.openxmlformats-officedocument.drawingml.chart+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192" windowWidth="19416" windowHeight="6240" firstSheet="6" activeTab="14"/>
  </bookViews>
  <sheets>
    <sheet name="SOMMAIRE" sheetId="95" r:id="rId1"/>
    <sheet name="Fig 1.1" sheetId="58" r:id="rId2"/>
    <sheet name="Fig 1.2" sheetId="59" r:id="rId3"/>
    <sheet name="Fig 1.3" sheetId="61" r:id="rId4"/>
    <sheet name="Fig 1.4a" sheetId="62" r:id="rId5"/>
    <sheet name="Fig 1.4b" sheetId="63" r:id="rId6"/>
    <sheet name="Fig 1.5" sheetId="108" r:id="rId7"/>
    <sheet name="Fig 1.6" sheetId="65" r:id="rId8"/>
    <sheet name="Fig 1.7" sheetId="66" r:id="rId9"/>
    <sheet name="Fig 1.8" sheetId="67" r:id="rId10"/>
    <sheet name="Fig 1.9" sheetId="68" r:id="rId11"/>
    <sheet name="Fig 1.10" sheetId="69" r:id="rId12"/>
    <sheet name="Tab 1.11" sheetId="83" r:id="rId13"/>
    <sheet name="Tab 1.12" sheetId="84" r:id="rId14"/>
    <sheet name="Fig 1.13" sheetId="85" r:id="rId15"/>
    <sheet name="Fig 1.14" sheetId="86" r:id="rId16"/>
    <sheet name="Tab 1.15" sheetId="87" r:id="rId17"/>
    <sheet name="Tab1.16" sheetId="88" r:id="rId18"/>
    <sheet name="Tab1.17" sheetId="89" r:id="rId19"/>
    <sheet name="Fig1.18" sheetId="90" r:id="rId20"/>
    <sheet name="Fig1.19" sheetId="91" r:id="rId21"/>
    <sheet name="Fig 1.20" sheetId="92" r:id="rId22"/>
    <sheet name="Tab 1.21" sheetId="93" r:id="rId23"/>
    <sheet name="Tab 1.22" sheetId="94" r:id="rId24"/>
    <sheet name="Fig 1.23" sheetId="96" r:id="rId25"/>
    <sheet name="Fig 1.24" sheetId="97" r:id="rId26"/>
    <sheet name="Fig 1.25" sheetId="98" r:id="rId27"/>
    <sheet name="Fig 1.26" sheetId="99" r:id="rId28"/>
    <sheet name="Fig 1.27" sheetId="100" r:id="rId29"/>
    <sheet name="Fig 1.28" sheetId="75" r:id="rId30"/>
    <sheet name="Fig 1.29" sheetId="76" r:id="rId31"/>
    <sheet name="Fig 1.30" sheetId="77" r:id="rId32"/>
    <sheet name="Fig 1.31" sheetId="78" r:id="rId33"/>
    <sheet name="Fig 1.32" sheetId="79" r:id="rId34"/>
    <sheet name="Fig 1.33" sheetId="80" r:id="rId35"/>
    <sheet name="Fig 1.34" sheetId="81" r:id="rId36"/>
    <sheet name="Fig 1.35" sheetId="82" r:id="rId37"/>
    <sheet name="Tab 1.36" sheetId="103" r:id="rId38"/>
    <sheet name="Tab 1.37" sheetId="104" r:id="rId39"/>
    <sheet name="Fig 1.38" sheetId="105" r:id="rId40"/>
    <sheet name="Tab 1.39" sheetId="106" r:id="rId41"/>
    <sheet name="Fig 1.40" sheetId="107" r:id="rId42"/>
    <sheet name="Fig 1.41" sheetId="101" r:id="rId43"/>
    <sheet name="Fig 1.42" sheetId="102" r:id="rId44"/>
    <sheet name="Tab 1.43" sheetId="70" r:id="rId45"/>
    <sheet name="Tab 1.44" sheetId="72"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123Graph_ABERLGRAP" localSheetId="11" hidden="1">'[1]Time series'!#REF!</definedName>
    <definedName name="__123Graph_ABERLGRAP" localSheetId="21" hidden="1">'[1]Time series'!#REF!</definedName>
    <definedName name="__123Graph_ABERLGRAP" localSheetId="42" hidden="1">'[1]Time series'!#REF!</definedName>
    <definedName name="__123Graph_ABERLGRAP" localSheetId="43" hidden="1">'[1]Time series'!#REF!</definedName>
    <definedName name="__123Graph_ABERLGRAP" localSheetId="9" hidden="1">'[1]Time series'!#REF!</definedName>
    <definedName name="__123Graph_ABERLGRAP" localSheetId="10" hidden="1">'[1]Time series'!#REF!</definedName>
    <definedName name="__123Graph_ABERLGRAP" localSheetId="23" hidden="1">'[1]Time series'!#REF!</definedName>
    <definedName name="__123Graph_ABERLGRAP" localSheetId="18" hidden="1">'[1]Time series'!#REF!</definedName>
    <definedName name="__123Graph_ABERLGRAP" hidden="1">'[1]Time series'!#REF!</definedName>
    <definedName name="__123Graph_ACATCH1" localSheetId="11" hidden="1">'[1]Time series'!#REF!</definedName>
    <definedName name="__123Graph_ACATCH1" localSheetId="42" hidden="1">'[1]Time series'!#REF!</definedName>
    <definedName name="__123Graph_ACATCH1" localSheetId="43" hidden="1">'[1]Time series'!#REF!</definedName>
    <definedName name="__123Graph_ACATCH1" localSheetId="9" hidden="1">'[1]Time series'!#REF!</definedName>
    <definedName name="__123Graph_ACATCH1" localSheetId="10" hidden="1">'[1]Time series'!#REF!</definedName>
    <definedName name="__123Graph_ACATCH1" localSheetId="23" hidden="1">'[1]Time series'!#REF!</definedName>
    <definedName name="__123Graph_ACATCH1" localSheetId="18" hidden="1">'[1]Time series'!#REF!</definedName>
    <definedName name="__123Graph_ACATCH1" hidden="1">'[1]Time series'!#REF!</definedName>
    <definedName name="__123Graph_ACONVERG1" localSheetId="11" hidden="1">'[1]Time series'!#REF!</definedName>
    <definedName name="__123Graph_ACONVERG1" localSheetId="42" hidden="1">'[1]Time series'!#REF!</definedName>
    <definedName name="__123Graph_ACONVERG1" localSheetId="43" hidden="1">'[1]Time series'!#REF!</definedName>
    <definedName name="__123Graph_ACONVERG1" localSheetId="9" hidden="1">'[1]Time series'!#REF!</definedName>
    <definedName name="__123Graph_ACONVERG1" localSheetId="10" hidden="1">'[1]Time series'!#REF!</definedName>
    <definedName name="__123Graph_ACONVERG1" localSheetId="23" hidden="1">'[1]Time series'!#REF!</definedName>
    <definedName name="__123Graph_ACONVERG1" localSheetId="18" hidden="1">'[1]Time series'!#REF!</definedName>
    <definedName name="__123Graph_ACONVERG1" hidden="1">'[1]Time series'!#REF!</definedName>
    <definedName name="__123Graph_AGRAPH2" localSheetId="11" hidden="1">'[1]Time series'!#REF!</definedName>
    <definedName name="__123Graph_AGRAPH2" localSheetId="42" hidden="1">'[1]Time series'!#REF!</definedName>
    <definedName name="__123Graph_AGRAPH2" localSheetId="43" hidden="1">'[1]Time series'!#REF!</definedName>
    <definedName name="__123Graph_AGRAPH2" localSheetId="9" hidden="1">'[1]Time series'!#REF!</definedName>
    <definedName name="__123Graph_AGRAPH2" localSheetId="10" hidden="1">'[1]Time series'!#REF!</definedName>
    <definedName name="__123Graph_AGRAPH2" localSheetId="23" hidden="1">'[1]Time series'!#REF!</definedName>
    <definedName name="__123Graph_AGRAPH2" localSheetId="18" hidden="1">'[1]Time series'!#REF!</definedName>
    <definedName name="__123Graph_AGRAPH2" hidden="1">'[1]Time series'!#REF!</definedName>
    <definedName name="__123Graph_AGRAPH41" localSheetId="11" hidden="1">'[1]Time series'!#REF!</definedName>
    <definedName name="__123Graph_AGRAPH41" localSheetId="42" hidden="1">'[1]Time series'!#REF!</definedName>
    <definedName name="__123Graph_AGRAPH41" localSheetId="43" hidden="1">'[1]Time series'!#REF!</definedName>
    <definedName name="__123Graph_AGRAPH41" localSheetId="9" hidden="1">'[1]Time series'!#REF!</definedName>
    <definedName name="__123Graph_AGRAPH41" localSheetId="10" hidden="1">'[1]Time series'!#REF!</definedName>
    <definedName name="__123Graph_AGRAPH41" localSheetId="23" hidden="1">'[1]Time series'!#REF!</definedName>
    <definedName name="__123Graph_AGRAPH41" localSheetId="18" hidden="1">'[1]Time series'!#REF!</definedName>
    <definedName name="__123Graph_AGRAPH41" hidden="1">'[1]Time series'!#REF!</definedName>
    <definedName name="__123Graph_AGRAPH42" localSheetId="42" hidden="1">'[1]Time series'!#REF!</definedName>
    <definedName name="__123Graph_AGRAPH42" localSheetId="43" hidden="1">'[1]Time series'!#REF!</definedName>
    <definedName name="__123Graph_AGRAPH42" localSheetId="23" hidden="1">'[1]Time series'!#REF!</definedName>
    <definedName name="__123Graph_AGRAPH42" localSheetId="18" hidden="1">'[1]Time series'!#REF!</definedName>
    <definedName name="__123Graph_AGRAPH42" hidden="1">'[1]Time series'!#REF!</definedName>
    <definedName name="__123Graph_AGRAPH44" localSheetId="42" hidden="1">'[1]Time series'!#REF!</definedName>
    <definedName name="__123Graph_AGRAPH44" localSheetId="43" hidden="1">'[1]Time series'!#REF!</definedName>
    <definedName name="__123Graph_AGRAPH44" localSheetId="23" hidden="1">'[1]Time series'!#REF!</definedName>
    <definedName name="__123Graph_AGRAPH44" localSheetId="18" hidden="1">'[1]Time series'!#REF!</definedName>
    <definedName name="__123Graph_AGRAPH44" hidden="1">'[1]Time series'!#REF!</definedName>
    <definedName name="__123Graph_APERIB" localSheetId="42" hidden="1">'[1]Time series'!#REF!</definedName>
    <definedName name="__123Graph_APERIB" localSheetId="43" hidden="1">'[1]Time series'!#REF!</definedName>
    <definedName name="__123Graph_APERIB" localSheetId="23" hidden="1">'[1]Time series'!#REF!</definedName>
    <definedName name="__123Graph_APERIB" localSheetId="18" hidden="1">'[1]Time series'!#REF!</definedName>
    <definedName name="__123Graph_APERIB" hidden="1">'[1]Time series'!#REF!</definedName>
    <definedName name="__123Graph_APRODABSC" localSheetId="42" hidden="1">'[1]Time series'!#REF!</definedName>
    <definedName name="__123Graph_APRODABSC" localSheetId="43" hidden="1">'[1]Time series'!#REF!</definedName>
    <definedName name="__123Graph_APRODABSC" localSheetId="23" hidden="1">'[1]Time series'!#REF!</definedName>
    <definedName name="__123Graph_APRODABSC" localSheetId="18" hidden="1">'[1]Time series'!#REF!</definedName>
    <definedName name="__123Graph_APRODABSC" hidden="1">'[1]Time series'!#REF!</definedName>
    <definedName name="__123Graph_APRODABSD" localSheetId="42" hidden="1">'[1]Time series'!#REF!</definedName>
    <definedName name="__123Graph_APRODABSD" localSheetId="43" hidden="1">'[1]Time series'!#REF!</definedName>
    <definedName name="__123Graph_APRODABSD" localSheetId="23" hidden="1">'[1]Time series'!#REF!</definedName>
    <definedName name="__123Graph_APRODABSD" localSheetId="18" hidden="1">'[1]Time series'!#REF!</definedName>
    <definedName name="__123Graph_APRODABSD" hidden="1">'[1]Time series'!#REF!</definedName>
    <definedName name="__123Graph_APRODTRE2" localSheetId="42" hidden="1">'[1]Time series'!#REF!</definedName>
    <definedName name="__123Graph_APRODTRE2" localSheetId="43" hidden="1">'[1]Time series'!#REF!</definedName>
    <definedName name="__123Graph_APRODTRE2" localSheetId="23" hidden="1">'[1]Time series'!#REF!</definedName>
    <definedName name="__123Graph_APRODTRE2" localSheetId="18" hidden="1">'[1]Time series'!#REF!</definedName>
    <definedName name="__123Graph_APRODTRE2" hidden="1">'[1]Time series'!#REF!</definedName>
    <definedName name="__123Graph_APRODTRE3" localSheetId="42" hidden="1">'[1]Time series'!#REF!</definedName>
    <definedName name="__123Graph_APRODTRE3" localSheetId="43" hidden="1">'[1]Time series'!#REF!</definedName>
    <definedName name="__123Graph_APRODTRE3" localSheetId="23" hidden="1">'[1]Time series'!#REF!</definedName>
    <definedName name="__123Graph_APRODTRE3" localSheetId="18" hidden="1">'[1]Time series'!#REF!</definedName>
    <definedName name="__123Graph_APRODTRE3" hidden="1">'[1]Time series'!#REF!</definedName>
    <definedName name="__123Graph_APRODTRE4" localSheetId="42" hidden="1">'[1]Time series'!#REF!</definedName>
    <definedName name="__123Graph_APRODTRE4" localSheetId="43" hidden="1">'[1]Time series'!#REF!</definedName>
    <definedName name="__123Graph_APRODTRE4" localSheetId="23" hidden="1">'[1]Time series'!#REF!</definedName>
    <definedName name="__123Graph_APRODTRE4" localSheetId="18" hidden="1">'[1]Time series'!#REF!</definedName>
    <definedName name="__123Graph_APRODTRE4" hidden="1">'[1]Time series'!#REF!</definedName>
    <definedName name="__123Graph_APRODTREND" localSheetId="42" hidden="1">'[1]Time series'!#REF!</definedName>
    <definedName name="__123Graph_APRODTREND" localSheetId="43" hidden="1">'[1]Time series'!#REF!</definedName>
    <definedName name="__123Graph_APRODTREND" localSheetId="23" hidden="1">'[1]Time series'!#REF!</definedName>
    <definedName name="__123Graph_APRODTREND" localSheetId="18" hidden="1">'[1]Time series'!#REF!</definedName>
    <definedName name="__123Graph_APRODTREND" hidden="1">'[1]Time series'!#REF!</definedName>
    <definedName name="__123Graph_AUTRECHT" localSheetId="42" hidden="1">'[1]Time series'!#REF!</definedName>
    <definedName name="__123Graph_AUTRECHT" localSheetId="43" hidden="1">'[1]Time series'!#REF!</definedName>
    <definedName name="__123Graph_AUTRECHT" localSheetId="23" hidden="1">'[1]Time series'!#REF!</definedName>
    <definedName name="__123Graph_AUTRECHT" localSheetId="18" hidden="1">'[1]Time series'!#REF!</definedName>
    <definedName name="__123Graph_AUTRECHT" hidden="1">'[1]Time series'!#REF!</definedName>
    <definedName name="__123Graph_BBERLGRAP" localSheetId="42" hidden="1">'[1]Time series'!#REF!</definedName>
    <definedName name="__123Graph_BBERLGRAP" localSheetId="43" hidden="1">'[1]Time series'!#REF!</definedName>
    <definedName name="__123Graph_BBERLGRAP" localSheetId="23" hidden="1">'[1]Time series'!#REF!</definedName>
    <definedName name="__123Graph_BBERLGRAP" localSheetId="18" hidden="1">'[1]Time series'!#REF!</definedName>
    <definedName name="__123Graph_BBERLGRAP" hidden="1">'[1]Time series'!#REF!</definedName>
    <definedName name="__123Graph_BCATCH1" localSheetId="42" hidden="1">'[1]Time series'!#REF!</definedName>
    <definedName name="__123Graph_BCATCH1" localSheetId="43" hidden="1">'[1]Time series'!#REF!</definedName>
    <definedName name="__123Graph_BCATCH1" localSheetId="23" hidden="1">'[1]Time series'!#REF!</definedName>
    <definedName name="__123Graph_BCATCH1" localSheetId="18" hidden="1">'[1]Time series'!#REF!</definedName>
    <definedName name="__123Graph_BCATCH1" hidden="1">'[1]Time series'!#REF!</definedName>
    <definedName name="__123Graph_BCONVERG1" localSheetId="42" hidden="1">'[1]Time series'!#REF!</definedName>
    <definedName name="__123Graph_BCONVERG1" localSheetId="43" hidden="1">'[1]Time series'!#REF!</definedName>
    <definedName name="__123Graph_BCONVERG1" localSheetId="23" hidden="1">'[1]Time series'!#REF!</definedName>
    <definedName name="__123Graph_BCONVERG1" localSheetId="18" hidden="1">'[1]Time series'!#REF!</definedName>
    <definedName name="__123Graph_BCONVERG1" hidden="1">'[1]Time series'!#REF!</definedName>
    <definedName name="__123Graph_BGRAPH2" localSheetId="42" hidden="1">'[1]Time series'!#REF!</definedName>
    <definedName name="__123Graph_BGRAPH2" localSheetId="43" hidden="1">'[1]Time series'!#REF!</definedName>
    <definedName name="__123Graph_BGRAPH2" localSheetId="23" hidden="1">'[1]Time series'!#REF!</definedName>
    <definedName name="__123Graph_BGRAPH2" localSheetId="18" hidden="1">'[1]Time series'!#REF!</definedName>
    <definedName name="__123Graph_BGRAPH2" hidden="1">'[1]Time series'!#REF!</definedName>
    <definedName name="__123Graph_BGRAPH41" localSheetId="42" hidden="1">'[1]Time series'!#REF!</definedName>
    <definedName name="__123Graph_BGRAPH41" localSheetId="43" hidden="1">'[1]Time series'!#REF!</definedName>
    <definedName name="__123Graph_BGRAPH41" localSheetId="23" hidden="1">'[1]Time series'!#REF!</definedName>
    <definedName name="__123Graph_BGRAPH41" localSheetId="18" hidden="1">'[1]Time series'!#REF!</definedName>
    <definedName name="__123Graph_BGRAPH41" hidden="1">'[1]Time series'!#REF!</definedName>
    <definedName name="__123Graph_BPERIB" localSheetId="42" hidden="1">'[1]Time series'!#REF!</definedName>
    <definedName name="__123Graph_BPERIB" localSheetId="43" hidden="1">'[1]Time series'!#REF!</definedName>
    <definedName name="__123Graph_BPERIB" localSheetId="23" hidden="1">'[1]Time series'!#REF!</definedName>
    <definedName name="__123Graph_BPERIB" localSheetId="18" hidden="1">'[1]Time series'!#REF!</definedName>
    <definedName name="__123Graph_BPERIB" hidden="1">'[1]Time series'!#REF!</definedName>
    <definedName name="__123Graph_BPRODABSC" localSheetId="42" hidden="1">'[1]Time series'!#REF!</definedName>
    <definedName name="__123Graph_BPRODABSC" localSheetId="43" hidden="1">'[1]Time series'!#REF!</definedName>
    <definedName name="__123Graph_BPRODABSC" localSheetId="23" hidden="1">'[1]Time series'!#REF!</definedName>
    <definedName name="__123Graph_BPRODABSC" localSheetId="18" hidden="1">'[1]Time series'!#REF!</definedName>
    <definedName name="__123Graph_BPRODABSC" hidden="1">'[1]Time series'!#REF!</definedName>
    <definedName name="__123Graph_BPRODABSD" localSheetId="42" hidden="1">'[1]Time series'!#REF!</definedName>
    <definedName name="__123Graph_BPRODABSD" localSheetId="43" hidden="1">'[1]Time series'!#REF!</definedName>
    <definedName name="__123Graph_BPRODABSD" localSheetId="23" hidden="1">'[1]Time series'!#REF!</definedName>
    <definedName name="__123Graph_BPRODABSD" localSheetId="18" hidden="1">'[1]Time series'!#REF!</definedName>
    <definedName name="__123Graph_BPRODABSD" hidden="1">'[1]Time series'!#REF!</definedName>
    <definedName name="__123Graph_CBERLGRAP" localSheetId="42" hidden="1">'[1]Time series'!#REF!</definedName>
    <definedName name="__123Graph_CBERLGRAP" localSheetId="43" hidden="1">'[1]Time series'!#REF!</definedName>
    <definedName name="__123Graph_CBERLGRAP" localSheetId="23" hidden="1">'[1]Time series'!#REF!</definedName>
    <definedName name="__123Graph_CBERLGRAP" localSheetId="18" hidden="1">'[1]Time series'!#REF!</definedName>
    <definedName name="__123Graph_CBERLGRAP" hidden="1">'[1]Time series'!#REF!</definedName>
    <definedName name="__123Graph_CCATCH1" localSheetId="42" hidden="1">'[1]Time series'!#REF!</definedName>
    <definedName name="__123Graph_CCATCH1" localSheetId="43" hidden="1">'[1]Time series'!#REF!</definedName>
    <definedName name="__123Graph_CCATCH1" localSheetId="23" hidden="1">'[1]Time series'!#REF!</definedName>
    <definedName name="__123Graph_CCATCH1" localSheetId="18" hidden="1">'[1]Time series'!#REF!</definedName>
    <definedName name="__123Graph_CCATCH1" hidden="1">'[1]Time series'!#REF!</definedName>
    <definedName name="__123Graph_CGRAPH41" localSheetId="42" hidden="1">'[1]Time series'!#REF!</definedName>
    <definedName name="__123Graph_CGRAPH41" localSheetId="43" hidden="1">'[1]Time series'!#REF!</definedName>
    <definedName name="__123Graph_CGRAPH41" localSheetId="23" hidden="1">'[1]Time series'!#REF!</definedName>
    <definedName name="__123Graph_CGRAPH41" localSheetId="18" hidden="1">'[1]Time series'!#REF!</definedName>
    <definedName name="__123Graph_CGRAPH41" hidden="1">'[1]Time series'!#REF!</definedName>
    <definedName name="__123Graph_CGRAPH44" localSheetId="42" hidden="1">'[1]Time series'!#REF!</definedName>
    <definedName name="__123Graph_CGRAPH44" localSheetId="43" hidden="1">'[1]Time series'!#REF!</definedName>
    <definedName name="__123Graph_CGRAPH44" localSheetId="23" hidden="1">'[1]Time series'!#REF!</definedName>
    <definedName name="__123Graph_CGRAPH44" localSheetId="18" hidden="1">'[1]Time series'!#REF!</definedName>
    <definedName name="__123Graph_CGRAPH44" hidden="1">'[1]Time series'!#REF!</definedName>
    <definedName name="__123Graph_CPERIA" localSheetId="42" hidden="1">'[1]Time series'!#REF!</definedName>
    <definedName name="__123Graph_CPERIA" localSheetId="43" hidden="1">'[1]Time series'!#REF!</definedName>
    <definedName name="__123Graph_CPERIA" localSheetId="23" hidden="1">'[1]Time series'!#REF!</definedName>
    <definedName name="__123Graph_CPERIA" localSheetId="18" hidden="1">'[1]Time series'!#REF!</definedName>
    <definedName name="__123Graph_CPERIA" hidden="1">'[1]Time series'!#REF!</definedName>
    <definedName name="__123Graph_CPERIB" localSheetId="42" hidden="1">'[1]Time series'!#REF!</definedName>
    <definedName name="__123Graph_CPERIB" localSheetId="43" hidden="1">'[1]Time series'!#REF!</definedName>
    <definedName name="__123Graph_CPERIB" localSheetId="23" hidden="1">'[1]Time series'!#REF!</definedName>
    <definedName name="__123Graph_CPERIB" localSheetId="18" hidden="1">'[1]Time series'!#REF!</definedName>
    <definedName name="__123Graph_CPERIB" hidden="1">'[1]Time series'!#REF!</definedName>
    <definedName name="__123Graph_CPRODABSC" localSheetId="42" hidden="1">'[1]Time series'!#REF!</definedName>
    <definedName name="__123Graph_CPRODABSC" localSheetId="43" hidden="1">'[1]Time series'!#REF!</definedName>
    <definedName name="__123Graph_CPRODABSC" localSheetId="23" hidden="1">'[1]Time series'!#REF!</definedName>
    <definedName name="__123Graph_CPRODABSC" localSheetId="18" hidden="1">'[1]Time series'!#REF!</definedName>
    <definedName name="__123Graph_CPRODABSC" hidden="1">'[1]Time series'!#REF!</definedName>
    <definedName name="__123Graph_CPRODTRE2" localSheetId="42" hidden="1">'[1]Time series'!#REF!</definedName>
    <definedName name="__123Graph_CPRODTRE2" localSheetId="43" hidden="1">'[1]Time series'!#REF!</definedName>
    <definedName name="__123Graph_CPRODTRE2" localSheetId="23" hidden="1">'[1]Time series'!#REF!</definedName>
    <definedName name="__123Graph_CPRODTRE2" localSheetId="18" hidden="1">'[1]Time series'!#REF!</definedName>
    <definedName name="__123Graph_CPRODTRE2" hidden="1">'[1]Time series'!#REF!</definedName>
    <definedName name="__123Graph_CPRODTREND" localSheetId="42" hidden="1">'[1]Time series'!#REF!</definedName>
    <definedName name="__123Graph_CPRODTREND" localSheetId="43" hidden="1">'[1]Time series'!#REF!</definedName>
    <definedName name="__123Graph_CPRODTREND" localSheetId="23" hidden="1">'[1]Time series'!#REF!</definedName>
    <definedName name="__123Graph_CPRODTREND" localSheetId="18" hidden="1">'[1]Time series'!#REF!</definedName>
    <definedName name="__123Graph_CPRODTREND" hidden="1">'[1]Time series'!#REF!</definedName>
    <definedName name="__123Graph_CUTRECHT" localSheetId="42" hidden="1">'[1]Time series'!#REF!</definedName>
    <definedName name="__123Graph_CUTRECHT" localSheetId="43" hidden="1">'[1]Time series'!#REF!</definedName>
    <definedName name="__123Graph_CUTRECHT" localSheetId="23" hidden="1">'[1]Time series'!#REF!</definedName>
    <definedName name="__123Graph_CUTRECHT" localSheetId="18" hidden="1">'[1]Time series'!#REF!</definedName>
    <definedName name="__123Graph_CUTRECHT" hidden="1">'[1]Time series'!#REF!</definedName>
    <definedName name="__123Graph_DBERLGRAP" localSheetId="42" hidden="1">'[1]Time series'!#REF!</definedName>
    <definedName name="__123Graph_DBERLGRAP" localSheetId="43" hidden="1">'[1]Time series'!#REF!</definedName>
    <definedName name="__123Graph_DBERLGRAP" localSheetId="23" hidden="1">'[1]Time series'!#REF!</definedName>
    <definedName name="__123Graph_DBERLGRAP" localSheetId="18" hidden="1">'[1]Time series'!#REF!</definedName>
    <definedName name="__123Graph_DBERLGRAP" hidden="1">'[1]Time series'!#REF!</definedName>
    <definedName name="__123Graph_DCATCH1" localSheetId="42" hidden="1">'[1]Time series'!#REF!</definedName>
    <definedName name="__123Graph_DCATCH1" localSheetId="43" hidden="1">'[1]Time series'!#REF!</definedName>
    <definedName name="__123Graph_DCATCH1" localSheetId="23" hidden="1">'[1]Time series'!#REF!</definedName>
    <definedName name="__123Graph_DCATCH1" localSheetId="18" hidden="1">'[1]Time series'!#REF!</definedName>
    <definedName name="__123Graph_DCATCH1" hidden="1">'[1]Time series'!#REF!</definedName>
    <definedName name="__123Graph_DCONVERG1" localSheetId="42" hidden="1">'[1]Time series'!#REF!</definedName>
    <definedName name="__123Graph_DCONVERG1" localSheetId="43" hidden="1">'[1]Time series'!#REF!</definedName>
    <definedName name="__123Graph_DCONVERG1" localSheetId="23" hidden="1">'[1]Time series'!#REF!</definedName>
    <definedName name="__123Graph_DCONVERG1" localSheetId="18" hidden="1">'[1]Time series'!#REF!</definedName>
    <definedName name="__123Graph_DCONVERG1" hidden="1">'[1]Time series'!#REF!</definedName>
    <definedName name="__123Graph_DGRAPH41" localSheetId="42" hidden="1">'[1]Time series'!#REF!</definedName>
    <definedName name="__123Graph_DGRAPH41" localSheetId="43" hidden="1">'[1]Time series'!#REF!</definedName>
    <definedName name="__123Graph_DGRAPH41" localSheetId="23" hidden="1">'[1]Time series'!#REF!</definedName>
    <definedName name="__123Graph_DGRAPH41" localSheetId="18" hidden="1">'[1]Time series'!#REF!</definedName>
    <definedName name="__123Graph_DGRAPH41" hidden="1">'[1]Time series'!#REF!</definedName>
    <definedName name="__123Graph_DPERIA" localSheetId="42" hidden="1">'[1]Time series'!#REF!</definedName>
    <definedName name="__123Graph_DPERIA" localSheetId="43" hidden="1">'[1]Time series'!#REF!</definedName>
    <definedName name="__123Graph_DPERIA" localSheetId="23" hidden="1">'[1]Time series'!#REF!</definedName>
    <definedName name="__123Graph_DPERIA" localSheetId="18" hidden="1">'[1]Time series'!#REF!</definedName>
    <definedName name="__123Graph_DPERIA" hidden="1">'[1]Time series'!#REF!</definedName>
    <definedName name="__123Graph_DPERIB" localSheetId="42" hidden="1">'[1]Time series'!#REF!</definedName>
    <definedName name="__123Graph_DPERIB" localSheetId="43" hidden="1">'[1]Time series'!#REF!</definedName>
    <definedName name="__123Graph_DPERIB" localSheetId="23" hidden="1">'[1]Time series'!#REF!</definedName>
    <definedName name="__123Graph_DPERIB" localSheetId="18" hidden="1">'[1]Time series'!#REF!</definedName>
    <definedName name="__123Graph_DPERIB" hidden="1">'[1]Time series'!#REF!</definedName>
    <definedName name="__123Graph_DPRODABSC" localSheetId="42" hidden="1">'[1]Time series'!#REF!</definedName>
    <definedName name="__123Graph_DPRODABSC" localSheetId="43" hidden="1">'[1]Time series'!#REF!</definedName>
    <definedName name="__123Graph_DPRODABSC" localSheetId="23" hidden="1">'[1]Time series'!#REF!</definedName>
    <definedName name="__123Graph_DPRODABSC" localSheetId="18" hidden="1">'[1]Time series'!#REF!</definedName>
    <definedName name="__123Graph_DPRODABSC" hidden="1">'[1]Time series'!#REF!</definedName>
    <definedName name="__123Graph_DUTRECHT" localSheetId="42" hidden="1">'[1]Time series'!#REF!</definedName>
    <definedName name="__123Graph_DUTRECHT" localSheetId="43" hidden="1">'[1]Time series'!#REF!</definedName>
    <definedName name="__123Graph_DUTRECHT" localSheetId="23" hidden="1">'[1]Time series'!#REF!</definedName>
    <definedName name="__123Graph_DUTRECHT" localSheetId="18" hidden="1">'[1]Time series'!#REF!</definedName>
    <definedName name="__123Graph_DUTRECHT" hidden="1">'[1]Time series'!#REF!</definedName>
    <definedName name="__123Graph_EBERLGRAP" localSheetId="42" hidden="1">'[1]Time series'!#REF!</definedName>
    <definedName name="__123Graph_EBERLGRAP" localSheetId="43" hidden="1">'[1]Time series'!#REF!</definedName>
    <definedName name="__123Graph_EBERLGRAP" localSheetId="23" hidden="1">'[1]Time series'!#REF!</definedName>
    <definedName name="__123Graph_EBERLGRAP" localSheetId="18" hidden="1">'[1]Time series'!#REF!</definedName>
    <definedName name="__123Graph_EBERLGRAP" hidden="1">'[1]Time series'!#REF!</definedName>
    <definedName name="__123Graph_ECONVERG1" localSheetId="42" hidden="1">'[1]Time series'!#REF!</definedName>
    <definedName name="__123Graph_ECONVERG1" localSheetId="43" hidden="1">'[1]Time series'!#REF!</definedName>
    <definedName name="__123Graph_ECONVERG1" localSheetId="23" hidden="1">'[1]Time series'!#REF!</definedName>
    <definedName name="__123Graph_ECONVERG1" localSheetId="18" hidden="1">'[1]Time series'!#REF!</definedName>
    <definedName name="__123Graph_ECONVERG1" hidden="1">'[1]Time series'!#REF!</definedName>
    <definedName name="__123Graph_EGRAPH41" localSheetId="42" hidden="1">'[1]Time series'!#REF!</definedName>
    <definedName name="__123Graph_EGRAPH41" localSheetId="43" hidden="1">'[1]Time series'!#REF!</definedName>
    <definedName name="__123Graph_EGRAPH41" localSheetId="23" hidden="1">'[1]Time series'!#REF!</definedName>
    <definedName name="__123Graph_EGRAPH41" localSheetId="18" hidden="1">'[1]Time series'!#REF!</definedName>
    <definedName name="__123Graph_EGRAPH41" hidden="1">'[1]Time series'!#REF!</definedName>
    <definedName name="__123Graph_EPERIA" localSheetId="42" hidden="1">'[1]Time series'!#REF!</definedName>
    <definedName name="__123Graph_EPERIA" localSheetId="43" hidden="1">'[1]Time series'!#REF!</definedName>
    <definedName name="__123Graph_EPERIA" localSheetId="23" hidden="1">'[1]Time series'!#REF!</definedName>
    <definedName name="__123Graph_EPERIA" localSheetId="18" hidden="1">'[1]Time series'!#REF!</definedName>
    <definedName name="__123Graph_EPERIA" hidden="1">'[1]Time series'!#REF!</definedName>
    <definedName name="__123Graph_EPRODABSC" localSheetId="42" hidden="1">'[1]Time series'!#REF!</definedName>
    <definedName name="__123Graph_EPRODABSC" localSheetId="43" hidden="1">'[1]Time series'!#REF!</definedName>
    <definedName name="__123Graph_EPRODABSC" localSheetId="23" hidden="1">'[1]Time series'!#REF!</definedName>
    <definedName name="__123Graph_EPRODABSC" localSheetId="18" hidden="1">'[1]Time series'!#REF!</definedName>
    <definedName name="__123Graph_EPRODABSC" hidden="1">'[1]Time series'!#REF!</definedName>
    <definedName name="__123Graph_F" localSheetId="42" hidden="1">[2]A11!#REF!</definedName>
    <definedName name="__123Graph_F" localSheetId="43" hidden="1">[2]A11!#REF!</definedName>
    <definedName name="__123Graph_F" localSheetId="23" hidden="1">[2]A11!#REF!</definedName>
    <definedName name="__123Graph_F" localSheetId="18" hidden="1">[2]A11!#REF!</definedName>
    <definedName name="__123Graph_F" hidden="1">[2]A11!#REF!</definedName>
    <definedName name="__123Graph_FBERLGRAP" localSheetId="42" hidden="1">'[1]Time series'!#REF!</definedName>
    <definedName name="__123Graph_FBERLGRAP" localSheetId="43" hidden="1">'[1]Time series'!#REF!</definedName>
    <definedName name="__123Graph_FBERLGRAP" localSheetId="23" hidden="1">'[1]Time series'!#REF!</definedName>
    <definedName name="__123Graph_FBERLGRAP" localSheetId="18" hidden="1">'[1]Time series'!#REF!</definedName>
    <definedName name="__123Graph_FBERLGRAP" hidden="1">'[1]Time series'!#REF!</definedName>
    <definedName name="__123Graph_FGRAPH41" localSheetId="42" hidden="1">'[1]Time series'!#REF!</definedName>
    <definedName name="__123Graph_FGRAPH41" localSheetId="43" hidden="1">'[1]Time series'!#REF!</definedName>
    <definedName name="__123Graph_FGRAPH41" localSheetId="23" hidden="1">'[1]Time series'!#REF!</definedName>
    <definedName name="__123Graph_FGRAPH41" localSheetId="18" hidden="1">'[1]Time series'!#REF!</definedName>
    <definedName name="__123Graph_FGRAPH41" hidden="1">'[1]Time series'!#REF!</definedName>
    <definedName name="__123Graph_FPRODABSC" localSheetId="42" hidden="1">'[1]Time series'!#REF!</definedName>
    <definedName name="__123Graph_FPRODABSC" localSheetId="43" hidden="1">'[1]Time series'!#REF!</definedName>
    <definedName name="__123Graph_FPRODABSC" localSheetId="23" hidden="1">'[1]Time series'!#REF!</definedName>
    <definedName name="__123Graph_FPRODABSC" localSheetId="18" hidden="1">'[1]Time series'!#REF!</definedName>
    <definedName name="__123Graph_FPRODABSC" hidden="1">'[1]Time series'!#REF!</definedName>
    <definedName name="_1__123Graph_ADEV_EMPL" localSheetId="42" hidden="1">'[3]Time series'!#REF!</definedName>
    <definedName name="_1__123Graph_ADEV_EMPL" localSheetId="43" hidden="1">'[3]Time series'!#REF!</definedName>
    <definedName name="_1__123Graph_ADEV_EMPL" localSheetId="23" hidden="1">'[3]Time series'!#REF!</definedName>
    <definedName name="_1__123Graph_ADEV_EMPL" localSheetId="18" hidden="1">'[3]Time series'!#REF!</definedName>
    <definedName name="_1__123Graph_ADEV_EMPL" hidden="1">'[3]Time series'!#REF!</definedName>
    <definedName name="_102__123Graph_C_CURRENT_7" localSheetId="42" hidden="1">[2]A11!#REF!</definedName>
    <definedName name="_102__123Graph_C_CURRENT_7" localSheetId="43" hidden="1">[2]A11!#REF!</definedName>
    <definedName name="_102__123Graph_C_CURRENT_7" localSheetId="23" hidden="1">[2]A11!#REF!</definedName>
    <definedName name="_102__123Graph_C_CURRENT_7" localSheetId="18" hidden="1">[2]A11!#REF!</definedName>
    <definedName name="_102__123Graph_C_CURRENT_7" hidden="1">[2]A11!#REF!</definedName>
    <definedName name="_105__123Graph_C_CURRENT_8" localSheetId="42" hidden="1">[2]A11!#REF!</definedName>
    <definedName name="_105__123Graph_C_CURRENT_8" localSheetId="43" hidden="1">[2]A11!#REF!</definedName>
    <definedName name="_105__123Graph_C_CURRENT_8" localSheetId="23" hidden="1">[2]A11!#REF!</definedName>
    <definedName name="_105__123Graph_C_CURRENT_8" localSheetId="18" hidden="1">[2]A11!#REF!</definedName>
    <definedName name="_105__123Graph_C_CURRENT_8" hidden="1">[2]A11!#REF!</definedName>
    <definedName name="_108__123Graph_C_CURRENT_9" localSheetId="42" hidden="1">[2]A11!#REF!</definedName>
    <definedName name="_108__123Graph_C_CURRENT_9" localSheetId="43" hidden="1">[2]A11!#REF!</definedName>
    <definedName name="_108__123Graph_C_CURRENT_9" localSheetId="23" hidden="1">[2]A11!#REF!</definedName>
    <definedName name="_108__123Graph_C_CURRENT_9" localSheetId="18" hidden="1">[2]A11!#REF!</definedName>
    <definedName name="_108__123Graph_C_CURRENT_9" hidden="1">[2]A11!#REF!</definedName>
    <definedName name="_111__123Graph_CDEV_EMPL" localSheetId="42" hidden="1">'[1]Time series'!#REF!</definedName>
    <definedName name="_111__123Graph_CDEV_EMPL" localSheetId="43" hidden="1">'[1]Time series'!#REF!</definedName>
    <definedName name="_111__123Graph_CDEV_EMPL" localSheetId="23" hidden="1">'[1]Time series'!#REF!</definedName>
    <definedName name="_111__123Graph_CDEV_EMPL" localSheetId="18" hidden="1">'[1]Time series'!#REF!</definedName>
    <definedName name="_111__123Graph_CDEV_EMPL" hidden="1">'[1]Time series'!#REF!</definedName>
    <definedName name="_114__123Graph_CSWE_EMPL" localSheetId="42" hidden="1">'[1]Time series'!#REF!</definedName>
    <definedName name="_114__123Graph_CSWE_EMPL" localSheetId="43" hidden="1">'[1]Time series'!#REF!</definedName>
    <definedName name="_114__123Graph_CSWE_EMPL" localSheetId="23" hidden="1">'[1]Time series'!#REF!</definedName>
    <definedName name="_114__123Graph_CSWE_EMPL" localSheetId="18" hidden="1">'[1]Time series'!#REF!</definedName>
    <definedName name="_114__123Graph_CSWE_EMPL" hidden="1">'[1]Time series'!#REF!</definedName>
    <definedName name="_117__123Graph_D_CURRENT" localSheetId="42" hidden="1">[2]A11!#REF!</definedName>
    <definedName name="_117__123Graph_D_CURRENT" localSheetId="43" hidden="1">[2]A11!#REF!</definedName>
    <definedName name="_117__123Graph_D_CURRENT" localSheetId="23" hidden="1">[2]A11!#REF!</definedName>
    <definedName name="_117__123Graph_D_CURRENT" localSheetId="18" hidden="1">[2]A11!#REF!</definedName>
    <definedName name="_117__123Graph_D_CURRENT" hidden="1">[2]A11!#REF!</definedName>
    <definedName name="_12__123Graph_A_CURRENT_2" localSheetId="42" hidden="1">[2]A11!#REF!</definedName>
    <definedName name="_12__123Graph_A_CURRENT_2" localSheetId="43" hidden="1">[2]A11!#REF!</definedName>
    <definedName name="_12__123Graph_A_CURRENT_2" localSheetId="23" hidden="1">[2]A11!#REF!</definedName>
    <definedName name="_12__123Graph_A_CURRENT_2" localSheetId="18" hidden="1">[2]A11!#REF!</definedName>
    <definedName name="_12__123Graph_A_CURRENT_2" hidden="1">[2]A11!#REF!</definedName>
    <definedName name="_120__123Graph_D_CURRENT_1" localSheetId="42" hidden="1">[2]A11!#REF!</definedName>
    <definedName name="_120__123Graph_D_CURRENT_1" localSheetId="43" hidden="1">[2]A11!#REF!</definedName>
    <definedName name="_120__123Graph_D_CURRENT_1" localSheetId="23" hidden="1">[2]A11!#REF!</definedName>
    <definedName name="_120__123Graph_D_CURRENT_1" localSheetId="18" hidden="1">[2]A11!#REF!</definedName>
    <definedName name="_120__123Graph_D_CURRENT_1" hidden="1">[2]A11!#REF!</definedName>
    <definedName name="_123__123Graph_D_CURRENT_10" localSheetId="42" hidden="1">[2]A11!#REF!</definedName>
    <definedName name="_123__123Graph_D_CURRENT_10" localSheetId="43" hidden="1">[2]A11!#REF!</definedName>
    <definedName name="_123__123Graph_D_CURRENT_10" localSheetId="23" hidden="1">[2]A11!#REF!</definedName>
    <definedName name="_123__123Graph_D_CURRENT_10" localSheetId="18" hidden="1">[2]A11!#REF!</definedName>
    <definedName name="_123__123Graph_D_CURRENT_10" hidden="1">[2]A11!#REF!</definedName>
    <definedName name="_126__123Graph_D_CURRENT_2" localSheetId="42" hidden="1">[2]A11!#REF!</definedName>
    <definedName name="_126__123Graph_D_CURRENT_2" localSheetId="43" hidden="1">[2]A11!#REF!</definedName>
    <definedName name="_126__123Graph_D_CURRENT_2" localSheetId="23" hidden="1">[2]A11!#REF!</definedName>
    <definedName name="_126__123Graph_D_CURRENT_2" localSheetId="18" hidden="1">[2]A11!#REF!</definedName>
    <definedName name="_126__123Graph_D_CURRENT_2" hidden="1">[2]A11!#REF!</definedName>
    <definedName name="_129__123Graph_D_CURRENT_3" localSheetId="42" hidden="1">[2]A11!#REF!</definedName>
    <definedName name="_129__123Graph_D_CURRENT_3" localSheetId="43" hidden="1">[2]A11!#REF!</definedName>
    <definedName name="_129__123Graph_D_CURRENT_3" localSheetId="23" hidden="1">[2]A11!#REF!</definedName>
    <definedName name="_129__123Graph_D_CURRENT_3" localSheetId="18" hidden="1">[2]A11!#REF!</definedName>
    <definedName name="_129__123Graph_D_CURRENT_3" hidden="1">[2]A11!#REF!</definedName>
    <definedName name="_132__123Graph_D_CURRENT_4" localSheetId="42" hidden="1">[2]A11!#REF!</definedName>
    <definedName name="_132__123Graph_D_CURRENT_4" localSheetId="43" hidden="1">[2]A11!#REF!</definedName>
    <definedName name="_132__123Graph_D_CURRENT_4" localSheetId="23" hidden="1">[2]A11!#REF!</definedName>
    <definedName name="_132__123Graph_D_CURRENT_4" localSheetId="18" hidden="1">[2]A11!#REF!</definedName>
    <definedName name="_132__123Graph_D_CURRENT_4" hidden="1">[2]A11!#REF!</definedName>
    <definedName name="_135__123Graph_D_CURRENT_5" localSheetId="42" hidden="1">[2]A11!#REF!</definedName>
    <definedName name="_135__123Graph_D_CURRENT_5" localSheetId="43" hidden="1">[2]A11!#REF!</definedName>
    <definedName name="_135__123Graph_D_CURRENT_5" localSheetId="23" hidden="1">[2]A11!#REF!</definedName>
    <definedName name="_135__123Graph_D_CURRENT_5" localSheetId="18" hidden="1">[2]A11!#REF!</definedName>
    <definedName name="_135__123Graph_D_CURRENT_5" hidden="1">[2]A11!#REF!</definedName>
    <definedName name="_138__123Graph_D_CURRENT_6" localSheetId="42" hidden="1">[2]A11!#REF!</definedName>
    <definedName name="_138__123Graph_D_CURRENT_6" localSheetId="43" hidden="1">[2]A11!#REF!</definedName>
    <definedName name="_138__123Graph_D_CURRENT_6" localSheetId="23" hidden="1">[2]A11!#REF!</definedName>
    <definedName name="_138__123Graph_D_CURRENT_6" localSheetId="18" hidden="1">[2]A11!#REF!</definedName>
    <definedName name="_138__123Graph_D_CURRENT_6" hidden="1">[2]A11!#REF!</definedName>
    <definedName name="_141__123Graph_D_CURRENT_7" localSheetId="42" hidden="1">[2]A11!#REF!</definedName>
    <definedName name="_141__123Graph_D_CURRENT_7" localSheetId="43" hidden="1">[2]A11!#REF!</definedName>
    <definedName name="_141__123Graph_D_CURRENT_7" localSheetId="23" hidden="1">[2]A11!#REF!</definedName>
    <definedName name="_141__123Graph_D_CURRENT_7" localSheetId="18" hidden="1">[2]A11!#REF!</definedName>
    <definedName name="_141__123Graph_D_CURRENT_7" hidden="1">[2]A11!#REF!</definedName>
    <definedName name="_144__123Graph_D_CURRENT_8" localSheetId="42" hidden="1">[2]A11!#REF!</definedName>
    <definedName name="_144__123Graph_D_CURRENT_8" localSheetId="43" hidden="1">[2]A11!#REF!</definedName>
    <definedName name="_144__123Graph_D_CURRENT_8" localSheetId="23" hidden="1">[2]A11!#REF!</definedName>
    <definedName name="_144__123Graph_D_CURRENT_8" localSheetId="18" hidden="1">[2]A11!#REF!</definedName>
    <definedName name="_144__123Graph_D_CURRENT_8" hidden="1">[2]A11!#REF!</definedName>
    <definedName name="_147__123Graph_D_CURRENT_9" localSheetId="42" hidden="1">[2]A11!#REF!</definedName>
    <definedName name="_147__123Graph_D_CURRENT_9" localSheetId="43" hidden="1">[2]A11!#REF!</definedName>
    <definedName name="_147__123Graph_D_CURRENT_9" localSheetId="23" hidden="1">[2]A11!#REF!</definedName>
    <definedName name="_147__123Graph_D_CURRENT_9" localSheetId="18" hidden="1">[2]A11!#REF!</definedName>
    <definedName name="_147__123Graph_D_CURRENT_9" hidden="1">[2]A11!#REF!</definedName>
    <definedName name="_15__123Graph_A_CURRENT_3" localSheetId="42" hidden="1">[2]A11!#REF!</definedName>
    <definedName name="_15__123Graph_A_CURRENT_3" localSheetId="43" hidden="1">[2]A11!#REF!</definedName>
    <definedName name="_15__123Graph_A_CURRENT_3" localSheetId="23" hidden="1">[2]A11!#REF!</definedName>
    <definedName name="_15__123Graph_A_CURRENT_3" localSheetId="18" hidden="1">[2]A11!#REF!</definedName>
    <definedName name="_15__123Graph_A_CURRENT_3" hidden="1">[2]A11!#REF!</definedName>
    <definedName name="_150__123Graph_E_CURRENT" localSheetId="42" hidden="1">[2]A11!#REF!</definedName>
    <definedName name="_150__123Graph_E_CURRENT" localSheetId="43" hidden="1">[2]A11!#REF!</definedName>
    <definedName name="_150__123Graph_E_CURRENT" localSheetId="23" hidden="1">[2]A11!#REF!</definedName>
    <definedName name="_150__123Graph_E_CURRENT" localSheetId="18" hidden="1">[2]A11!#REF!</definedName>
    <definedName name="_150__123Graph_E_CURRENT" hidden="1">[2]A11!#REF!</definedName>
    <definedName name="_153__123Graph_E_CURRENT_1" localSheetId="42" hidden="1">[2]A11!#REF!</definedName>
    <definedName name="_153__123Graph_E_CURRENT_1" localSheetId="43" hidden="1">[2]A11!#REF!</definedName>
    <definedName name="_153__123Graph_E_CURRENT_1" localSheetId="23" hidden="1">[2]A11!#REF!</definedName>
    <definedName name="_153__123Graph_E_CURRENT_1" localSheetId="18" hidden="1">[2]A11!#REF!</definedName>
    <definedName name="_153__123Graph_E_CURRENT_1" hidden="1">[2]A11!#REF!</definedName>
    <definedName name="_156__123Graph_E_CURRENT_10" localSheetId="42" hidden="1">[2]A11!#REF!</definedName>
    <definedName name="_156__123Graph_E_CURRENT_10" localSheetId="43" hidden="1">[2]A11!#REF!</definedName>
    <definedName name="_156__123Graph_E_CURRENT_10" localSheetId="23" hidden="1">[2]A11!#REF!</definedName>
    <definedName name="_156__123Graph_E_CURRENT_10" localSheetId="18" hidden="1">[2]A11!#REF!</definedName>
    <definedName name="_156__123Graph_E_CURRENT_10" hidden="1">[2]A11!#REF!</definedName>
    <definedName name="_159__123Graph_E_CURRENT_2" localSheetId="42" hidden="1">[2]A11!#REF!</definedName>
    <definedName name="_159__123Graph_E_CURRENT_2" localSheetId="43" hidden="1">[2]A11!#REF!</definedName>
    <definedName name="_159__123Graph_E_CURRENT_2" localSheetId="23" hidden="1">[2]A11!#REF!</definedName>
    <definedName name="_159__123Graph_E_CURRENT_2" localSheetId="18" hidden="1">[2]A11!#REF!</definedName>
    <definedName name="_159__123Graph_E_CURRENT_2" hidden="1">[2]A11!#REF!</definedName>
    <definedName name="_162__123Graph_E_CURRENT_3" localSheetId="42" hidden="1">[2]A11!#REF!</definedName>
    <definedName name="_162__123Graph_E_CURRENT_3" localSheetId="43" hidden="1">[2]A11!#REF!</definedName>
    <definedName name="_162__123Graph_E_CURRENT_3" localSheetId="23" hidden="1">[2]A11!#REF!</definedName>
    <definedName name="_162__123Graph_E_CURRENT_3" localSheetId="18" hidden="1">[2]A11!#REF!</definedName>
    <definedName name="_162__123Graph_E_CURRENT_3" hidden="1">[2]A11!#REF!</definedName>
    <definedName name="_165__123Graph_E_CURRENT_4" localSheetId="42" hidden="1">[2]A11!#REF!</definedName>
    <definedName name="_165__123Graph_E_CURRENT_4" localSheetId="43" hidden="1">[2]A11!#REF!</definedName>
    <definedName name="_165__123Graph_E_CURRENT_4" localSheetId="23" hidden="1">[2]A11!#REF!</definedName>
    <definedName name="_165__123Graph_E_CURRENT_4" localSheetId="18" hidden="1">[2]A11!#REF!</definedName>
    <definedName name="_165__123Graph_E_CURRENT_4" hidden="1">[2]A11!#REF!</definedName>
    <definedName name="_168__123Graph_E_CURRENT_5" localSheetId="42" hidden="1">[2]A11!#REF!</definedName>
    <definedName name="_168__123Graph_E_CURRENT_5" localSheetId="43" hidden="1">[2]A11!#REF!</definedName>
    <definedName name="_168__123Graph_E_CURRENT_5" localSheetId="23" hidden="1">[2]A11!#REF!</definedName>
    <definedName name="_168__123Graph_E_CURRENT_5" localSheetId="18" hidden="1">[2]A11!#REF!</definedName>
    <definedName name="_168__123Graph_E_CURRENT_5" hidden="1">[2]A11!#REF!</definedName>
    <definedName name="_171__123Graph_E_CURRENT_6" localSheetId="42" hidden="1">[2]A11!#REF!</definedName>
    <definedName name="_171__123Graph_E_CURRENT_6" localSheetId="43" hidden="1">[2]A11!#REF!</definedName>
    <definedName name="_171__123Graph_E_CURRENT_6" localSheetId="23" hidden="1">[2]A11!#REF!</definedName>
    <definedName name="_171__123Graph_E_CURRENT_6" localSheetId="18" hidden="1">[2]A11!#REF!</definedName>
    <definedName name="_171__123Graph_E_CURRENT_6" hidden="1">[2]A11!#REF!</definedName>
    <definedName name="_174__123Graph_E_CURRENT_7" localSheetId="42" hidden="1">[2]A11!#REF!</definedName>
    <definedName name="_174__123Graph_E_CURRENT_7" localSheetId="43" hidden="1">[2]A11!#REF!</definedName>
    <definedName name="_174__123Graph_E_CURRENT_7" localSheetId="23" hidden="1">[2]A11!#REF!</definedName>
    <definedName name="_174__123Graph_E_CURRENT_7" localSheetId="18" hidden="1">[2]A11!#REF!</definedName>
    <definedName name="_174__123Graph_E_CURRENT_7" hidden="1">[2]A11!#REF!</definedName>
    <definedName name="_177__123Graph_E_CURRENT_8" localSheetId="42" hidden="1">[2]A11!#REF!</definedName>
    <definedName name="_177__123Graph_E_CURRENT_8" localSheetId="43" hidden="1">[2]A11!#REF!</definedName>
    <definedName name="_177__123Graph_E_CURRENT_8" localSheetId="23" hidden="1">[2]A11!#REF!</definedName>
    <definedName name="_177__123Graph_E_CURRENT_8" localSheetId="18" hidden="1">[2]A11!#REF!</definedName>
    <definedName name="_177__123Graph_E_CURRENT_8" hidden="1">[2]A11!#REF!</definedName>
    <definedName name="_18__123Graph_A_CURRENT_4" localSheetId="42" hidden="1">[2]A11!#REF!</definedName>
    <definedName name="_18__123Graph_A_CURRENT_4" localSheetId="43" hidden="1">[2]A11!#REF!</definedName>
    <definedName name="_18__123Graph_A_CURRENT_4" localSheetId="23" hidden="1">[2]A11!#REF!</definedName>
    <definedName name="_18__123Graph_A_CURRENT_4" localSheetId="18" hidden="1">[2]A11!#REF!</definedName>
    <definedName name="_18__123Graph_A_CURRENT_4" hidden="1">[2]A11!#REF!</definedName>
    <definedName name="_180__123Graph_E_CURRENT_9" localSheetId="42" hidden="1">[2]A11!#REF!</definedName>
    <definedName name="_180__123Graph_E_CURRENT_9" localSheetId="43" hidden="1">[2]A11!#REF!</definedName>
    <definedName name="_180__123Graph_E_CURRENT_9" localSheetId="23" hidden="1">[2]A11!#REF!</definedName>
    <definedName name="_180__123Graph_E_CURRENT_9" localSheetId="18" hidden="1">[2]A11!#REF!</definedName>
    <definedName name="_180__123Graph_E_CURRENT_9" hidden="1">[2]A11!#REF!</definedName>
    <definedName name="_183__123Graph_F_CURRENT" localSheetId="42" hidden="1">[2]A11!#REF!</definedName>
    <definedName name="_183__123Graph_F_CURRENT" localSheetId="43" hidden="1">[2]A11!#REF!</definedName>
    <definedName name="_183__123Graph_F_CURRENT" localSheetId="23" hidden="1">[2]A11!#REF!</definedName>
    <definedName name="_183__123Graph_F_CURRENT" localSheetId="18" hidden="1">[2]A11!#REF!</definedName>
    <definedName name="_183__123Graph_F_CURRENT" hidden="1">[2]A11!#REF!</definedName>
    <definedName name="_186__123Graph_F_CURRENT_1" localSheetId="42" hidden="1">[2]A11!#REF!</definedName>
    <definedName name="_186__123Graph_F_CURRENT_1" localSheetId="43" hidden="1">[2]A11!#REF!</definedName>
    <definedName name="_186__123Graph_F_CURRENT_1" localSheetId="23" hidden="1">[2]A11!#REF!</definedName>
    <definedName name="_186__123Graph_F_CURRENT_1" localSheetId="18" hidden="1">[2]A11!#REF!</definedName>
    <definedName name="_186__123Graph_F_CURRENT_1" hidden="1">[2]A11!#REF!</definedName>
    <definedName name="_189__123Graph_F_CURRENT_10" localSheetId="42" hidden="1">[2]A11!#REF!</definedName>
    <definedName name="_189__123Graph_F_CURRENT_10" localSheetId="43" hidden="1">[2]A11!#REF!</definedName>
    <definedName name="_189__123Graph_F_CURRENT_10" localSheetId="23" hidden="1">[2]A11!#REF!</definedName>
    <definedName name="_189__123Graph_F_CURRENT_10" localSheetId="18" hidden="1">[2]A11!#REF!</definedName>
    <definedName name="_189__123Graph_F_CURRENT_10" hidden="1">[2]A11!#REF!</definedName>
    <definedName name="_192__123Graph_F_CURRENT_2" localSheetId="42" hidden="1">[2]A11!#REF!</definedName>
    <definedName name="_192__123Graph_F_CURRENT_2" localSheetId="43" hidden="1">[2]A11!#REF!</definedName>
    <definedName name="_192__123Graph_F_CURRENT_2" localSheetId="23" hidden="1">[2]A11!#REF!</definedName>
    <definedName name="_192__123Graph_F_CURRENT_2" localSheetId="18" hidden="1">[2]A11!#REF!</definedName>
    <definedName name="_192__123Graph_F_CURRENT_2" hidden="1">[2]A11!#REF!</definedName>
    <definedName name="_195__123Graph_F_CURRENT_3" localSheetId="42" hidden="1">[2]A11!#REF!</definedName>
    <definedName name="_195__123Graph_F_CURRENT_3" localSheetId="43" hidden="1">[2]A11!#REF!</definedName>
    <definedName name="_195__123Graph_F_CURRENT_3" localSheetId="23" hidden="1">[2]A11!#REF!</definedName>
    <definedName name="_195__123Graph_F_CURRENT_3" localSheetId="18" hidden="1">[2]A11!#REF!</definedName>
    <definedName name="_195__123Graph_F_CURRENT_3" hidden="1">[2]A11!#REF!</definedName>
    <definedName name="_198__123Graph_F_CURRENT_4" localSheetId="42" hidden="1">[2]A11!#REF!</definedName>
    <definedName name="_198__123Graph_F_CURRENT_4" localSheetId="43" hidden="1">[2]A11!#REF!</definedName>
    <definedName name="_198__123Graph_F_CURRENT_4" localSheetId="23" hidden="1">[2]A11!#REF!</definedName>
    <definedName name="_198__123Graph_F_CURRENT_4" localSheetId="18" hidden="1">[2]A11!#REF!</definedName>
    <definedName name="_198__123Graph_F_CURRENT_4" hidden="1">[2]A11!#REF!</definedName>
    <definedName name="_2__123Graph_BDEV_EMPL" localSheetId="42" hidden="1">'[3]Time series'!#REF!</definedName>
    <definedName name="_2__123Graph_BDEV_EMPL" localSheetId="43" hidden="1">'[3]Time series'!#REF!</definedName>
    <definedName name="_2__123Graph_BDEV_EMPL" localSheetId="23" hidden="1">'[3]Time series'!#REF!</definedName>
    <definedName name="_2__123Graph_BDEV_EMPL" localSheetId="18" hidden="1">'[3]Time series'!#REF!</definedName>
    <definedName name="_2__123Graph_BDEV_EMPL" hidden="1">'[3]Time series'!#REF!</definedName>
    <definedName name="_201__123Graph_F_CURRENT_5" localSheetId="42" hidden="1">[2]A11!#REF!</definedName>
    <definedName name="_201__123Graph_F_CURRENT_5" localSheetId="43" hidden="1">[2]A11!#REF!</definedName>
    <definedName name="_201__123Graph_F_CURRENT_5" localSheetId="23" hidden="1">[2]A11!#REF!</definedName>
    <definedName name="_201__123Graph_F_CURRENT_5" localSheetId="18" hidden="1">[2]A11!#REF!</definedName>
    <definedName name="_201__123Graph_F_CURRENT_5" hidden="1">[2]A11!#REF!</definedName>
    <definedName name="_204__123Graph_F_CURRENT_6" localSheetId="42" hidden="1">[2]A11!#REF!</definedName>
    <definedName name="_204__123Graph_F_CURRENT_6" localSheetId="43" hidden="1">[2]A11!#REF!</definedName>
    <definedName name="_204__123Graph_F_CURRENT_6" localSheetId="23" hidden="1">[2]A11!#REF!</definedName>
    <definedName name="_204__123Graph_F_CURRENT_6" localSheetId="18" hidden="1">[2]A11!#REF!</definedName>
    <definedName name="_204__123Graph_F_CURRENT_6" hidden="1">[2]A11!#REF!</definedName>
    <definedName name="_207__123Graph_F_CURRENT_7" localSheetId="42" hidden="1">[2]A11!#REF!</definedName>
    <definedName name="_207__123Graph_F_CURRENT_7" localSheetId="43" hidden="1">[2]A11!#REF!</definedName>
    <definedName name="_207__123Graph_F_CURRENT_7" localSheetId="23" hidden="1">[2]A11!#REF!</definedName>
    <definedName name="_207__123Graph_F_CURRENT_7" localSheetId="18" hidden="1">[2]A11!#REF!</definedName>
    <definedName name="_207__123Graph_F_CURRENT_7" hidden="1">[2]A11!#REF!</definedName>
    <definedName name="_21__123Graph_A_CURRENT_5" localSheetId="42" hidden="1">[2]A11!#REF!</definedName>
    <definedName name="_21__123Graph_A_CURRENT_5" localSheetId="43" hidden="1">[2]A11!#REF!</definedName>
    <definedName name="_21__123Graph_A_CURRENT_5" localSheetId="23" hidden="1">[2]A11!#REF!</definedName>
    <definedName name="_21__123Graph_A_CURRENT_5" localSheetId="18" hidden="1">[2]A11!#REF!</definedName>
    <definedName name="_21__123Graph_A_CURRENT_5" hidden="1">[2]A11!#REF!</definedName>
    <definedName name="_210__123Graph_F_CURRENT_8" localSheetId="42" hidden="1">[2]A11!#REF!</definedName>
    <definedName name="_210__123Graph_F_CURRENT_8" localSheetId="43" hidden="1">[2]A11!#REF!</definedName>
    <definedName name="_210__123Graph_F_CURRENT_8" localSheetId="23" hidden="1">[2]A11!#REF!</definedName>
    <definedName name="_210__123Graph_F_CURRENT_8" localSheetId="18" hidden="1">[2]A11!#REF!</definedName>
    <definedName name="_210__123Graph_F_CURRENT_8" hidden="1">[2]A11!#REF!</definedName>
    <definedName name="_213__123Graph_F_CURRENT_9" localSheetId="42" hidden="1">[2]A11!#REF!</definedName>
    <definedName name="_213__123Graph_F_CURRENT_9" localSheetId="43" hidden="1">[2]A11!#REF!</definedName>
    <definedName name="_213__123Graph_F_CURRENT_9" localSheetId="23" hidden="1">[2]A11!#REF!</definedName>
    <definedName name="_213__123Graph_F_CURRENT_9" localSheetId="18" hidden="1">[2]A11!#REF!</definedName>
    <definedName name="_213__123Graph_F_CURRENT_9" hidden="1">[2]A11!#REF!</definedName>
    <definedName name="_24__123Graph_A_CURRENT_6" localSheetId="42" hidden="1">[2]A11!#REF!</definedName>
    <definedName name="_24__123Graph_A_CURRENT_6" localSheetId="43" hidden="1">[2]A11!#REF!</definedName>
    <definedName name="_24__123Graph_A_CURRENT_6" localSheetId="23" hidden="1">[2]A11!#REF!</definedName>
    <definedName name="_24__123Graph_A_CURRENT_6" localSheetId="18" hidden="1">[2]A11!#REF!</definedName>
    <definedName name="_24__123Graph_A_CURRENT_6" hidden="1">[2]A11!#REF!</definedName>
    <definedName name="_27__123Graph_A_CURRENT_7" localSheetId="42" hidden="1">[2]A11!#REF!</definedName>
    <definedName name="_27__123Graph_A_CURRENT_7" localSheetId="43" hidden="1">[2]A11!#REF!</definedName>
    <definedName name="_27__123Graph_A_CURRENT_7" localSheetId="23" hidden="1">[2]A11!#REF!</definedName>
    <definedName name="_27__123Graph_A_CURRENT_7" localSheetId="18" hidden="1">[2]A11!#REF!</definedName>
    <definedName name="_27__123Graph_A_CURRENT_7" hidden="1">[2]A11!#REF!</definedName>
    <definedName name="_3__123Graph_A_CURRENT" localSheetId="42" hidden="1">[2]A11!#REF!</definedName>
    <definedName name="_3__123Graph_A_CURRENT" localSheetId="43" hidden="1">[2]A11!#REF!</definedName>
    <definedName name="_3__123Graph_A_CURRENT" localSheetId="23" hidden="1">[2]A11!#REF!</definedName>
    <definedName name="_3__123Graph_A_CURRENT" localSheetId="18" hidden="1">[2]A11!#REF!</definedName>
    <definedName name="_3__123Graph_A_CURRENT" hidden="1">[2]A11!#REF!</definedName>
    <definedName name="_3__123Graph_CDEV_EMPL" localSheetId="42" hidden="1">'[3]Time series'!#REF!</definedName>
    <definedName name="_3__123Graph_CDEV_EMPL" localSheetId="43" hidden="1">'[3]Time series'!#REF!</definedName>
    <definedName name="_3__123Graph_CDEV_EMPL" localSheetId="23" hidden="1">'[3]Time series'!#REF!</definedName>
    <definedName name="_3__123Graph_CDEV_EMPL" localSheetId="18" hidden="1">'[3]Time series'!#REF!</definedName>
    <definedName name="_3__123Graph_CDEV_EMPL" hidden="1">'[3]Time series'!#REF!</definedName>
    <definedName name="_30__123Graph_A_CURRENT_8" localSheetId="42" hidden="1">[2]A11!#REF!</definedName>
    <definedName name="_30__123Graph_A_CURRENT_8" localSheetId="43" hidden="1">[2]A11!#REF!</definedName>
    <definedName name="_30__123Graph_A_CURRENT_8" localSheetId="23" hidden="1">[2]A11!#REF!</definedName>
    <definedName name="_30__123Graph_A_CURRENT_8" localSheetId="18" hidden="1">[2]A11!#REF!</definedName>
    <definedName name="_30__123Graph_A_CURRENT_8" hidden="1">[2]A11!#REF!</definedName>
    <definedName name="_33__123Graph_A_CURRENT_9" localSheetId="42" hidden="1">[2]A11!#REF!</definedName>
    <definedName name="_33__123Graph_A_CURRENT_9" localSheetId="43" hidden="1">[2]A11!#REF!</definedName>
    <definedName name="_33__123Graph_A_CURRENT_9" localSheetId="23" hidden="1">[2]A11!#REF!</definedName>
    <definedName name="_33__123Graph_A_CURRENT_9" localSheetId="18" hidden="1">[2]A11!#REF!</definedName>
    <definedName name="_33__123Graph_A_CURRENT_9" hidden="1">[2]A11!#REF!</definedName>
    <definedName name="_36__123Graph_AChart_1" localSheetId="42" hidden="1">'[4]Table 1'!#REF!</definedName>
    <definedName name="_36__123Graph_AChart_1" localSheetId="43" hidden="1">'[4]Table 1'!#REF!</definedName>
    <definedName name="_36__123Graph_AChart_1" localSheetId="23" hidden="1">'[4]Table 1'!#REF!</definedName>
    <definedName name="_36__123Graph_AChart_1" localSheetId="18" hidden="1">'[4]Table 1'!#REF!</definedName>
    <definedName name="_36__123Graph_AChart_1" hidden="1">'[4]Table 1'!#REF!</definedName>
    <definedName name="_39__123Graph_ADEV_EMPL" localSheetId="42" hidden="1">'[1]Time series'!#REF!</definedName>
    <definedName name="_39__123Graph_ADEV_EMPL" localSheetId="43" hidden="1">'[1]Time series'!#REF!</definedName>
    <definedName name="_39__123Graph_ADEV_EMPL" localSheetId="23" hidden="1">'[1]Time series'!#REF!</definedName>
    <definedName name="_39__123Graph_ADEV_EMPL" localSheetId="18" hidden="1">'[1]Time series'!#REF!</definedName>
    <definedName name="_39__123Graph_ADEV_EMPL" hidden="1">'[1]Time series'!#REF!</definedName>
    <definedName name="_4__123Graph_CSWE_EMPL" localSheetId="42" hidden="1">'[3]Time series'!#REF!</definedName>
    <definedName name="_4__123Graph_CSWE_EMPL" localSheetId="43" hidden="1">'[3]Time series'!#REF!</definedName>
    <definedName name="_4__123Graph_CSWE_EMPL" localSheetId="23" hidden="1">'[3]Time series'!#REF!</definedName>
    <definedName name="_4__123Graph_CSWE_EMPL" localSheetId="18" hidden="1">'[3]Time series'!#REF!</definedName>
    <definedName name="_4__123Graph_CSWE_EMPL" hidden="1">'[3]Time series'!#REF!</definedName>
    <definedName name="_42__123Graph_B_CURRENT" localSheetId="42" hidden="1">[2]A11!#REF!</definedName>
    <definedName name="_42__123Graph_B_CURRENT" localSheetId="43" hidden="1">[2]A11!#REF!</definedName>
    <definedName name="_42__123Graph_B_CURRENT" localSheetId="23" hidden="1">[2]A11!#REF!</definedName>
    <definedName name="_42__123Graph_B_CURRENT" localSheetId="18" hidden="1">[2]A11!#REF!</definedName>
    <definedName name="_42__123Graph_B_CURRENT" hidden="1">[2]A11!#REF!</definedName>
    <definedName name="_45__123Graph_B_CURRENT_1" localSheetId="42" hidden="1">[2]A11!#REF!</definedName>
    <definedName name="_45__123Graph_B_CURRENT_1" localSheetId="43" hidden="1">[2]A11!#REF!</definedName>
    <definedName name="_45__123Graph_B_CURRENT_1" localSheetId="23" hidden="1">[2]A11!#REF!</definedName>
    <definedName name="_45__123Graph_B_CURRENT_1" localSheetId="18" hidden="1">[2]A11!#REF!</definedName>
    <definedName name="_45__123Graph_B_CURRENT_1" hidden="1">[2]A11!#REF!</definedName>
    <definedName name="_48__123Graph_B_CURRENT_10" localSheetId="42" hidden="1">[2]A11!#REF!</definedName>
    <definedName name="_48__123Graph_B_CURRENT_10" localSheetId="43" hidden="1">[2]A11!#REF!</definedName>
    <definedName name="_48__123Graph_B_CURRENT_10" localSheetId="23" hidden="1">[2]A11!#REF!</definedName>
    <definedName name="_48__123Graph_B_CURRENT_10" localSheetId="18" hidden="1">[2]A11!#REF!</definedName>
    <definedName name="_48__123Graph_B_CURRENT_10" hidden="1">[2]A11!#REF!</definedName>
    <definedName name="_51__123Graph_B_CURRENT_2" localSheetId="42" hidden="1">[2]A11!#REF!</definedName>
    <definedName name="_51__123Graph_B_CURRENT_2" localSheetId="43" hidden="1">[2]A11!#REF!</definedName>
    <definedName name="_51__123Graph_B_CURRENT_2" localSheetId="23" hidden="1">[2]A11!#REF!</definedName>
    <definedName name="_51__123Graph_B_CURRENT_2" localSheetId="18" hidden="1">[2]A11!#REF!</definedName>
    <definedName name="_51__123Graph_B_CURRENT_2" hidden="1">[2]A11!#REF!</definedName>
    <definedName name="_54__123Graph_B_CURRENT_3" localSheetId="42" hidden="1">[2]A11!#REF!</definedName>
    <definedName name="_54__123Graph_B_CURRENT_3" localSheetId="43" hidden="1">[2]A11!#REF!</definedName>
    <definedName name="_54__123Graph_B_CURRENT_3" localSheetId="23" hidden="1">[2]A11!#REF!</definedName>
    <definedName name="_54__123Graph_B_CURRENT_3" localSheetId="18" hidden="1">[2]A11!#REF!</definedName>
    <definedName name="_54__123Graph_B_CURRENT_3" hidden="1">[2]A11!#REF!</definedName>
    <definedName name="_57__123Graph_B_CURRENT_4" localSheetId="42" hidden="1">[2]A11!#REF!</definedName>
    <definedName name="_57__123Graph_B_CURRENT_4" localSheetId="43" hidden="1">[2]A11!#REF!</definedName>
    <definedName name="_57__123Graph_B_CURRENT_4" localSheetId="23" hidden="1">[2]A11!#REF!</definedName>
    <definedName name="_57__123Graph_B_CURRENT_4" localSheetId="18" hidden="1">[2]A11!#REF!</definedName>
    <definedName name="_57__123Graph_B_CURRENT_4" hidden="1">[2]A11!#REF!</definedName>
    <definedName name="_6__123Graph_A_CURRENT_1" localSheetId="42" hidden="1">[2]A11!#REF!</definedName>
    <definedName name="_6__123Graph_A_CURRENT_1" localSheetId="43" hidden="1">[2]A11!#REF!</definedName>
    <definedName name="_6__123Graph_A_CURRENT_1" localSheetId="23" hidden="1">[2]A11!#REF!</definedName>
    <definedName name="_6__123Graph_A_CURRENT_1" localSheetId="18" hidden="1">[2]A11!#REF!</definedName>
    <definedName name="_6__123Graph_A_CURRENT_1" hidden="1">[2]A11!#REF!</definedName>
    <definedName name="_60__123Graph_B_CURRENT_5" localSheetId="42" hidden="1">[2]A11!#REF!</definedName>
    <definedName name="_60__123Graph_B_CURRENT_5" localSheetId="43" hidden="1">[2]A11!#REF!</definedName>
    <definedName name="_60__123Graph_B_CURRENT_5" localSheetId="23" hidden="1">[2]A11!#REF!</definedName>
    <definedName name="_60__123Graph_B_CURRENT_5" localSheetId="18" hidden="1">[2]A11!#REF!</definedName>
    <definedName name="_60__123Graph_B_CURRENT_5" hidden="1">[2]A11!#REF!</definedName>
    <definedName name="_63__123Graph_B_CURRENT_6" localSheetId="42" hidden="1">[2]A11!#REF!</definedName>
    <definedName name="_63__123Graph_B_CURRENT_6" localSheetId="43" hidden="1">[2]A11!#REF!</definedName>
    <definedName name="_63__123Graph_B_CURRENT_6" localSheetId="23" hidden="1">[2]A11!#REF!</definedName>
    <definedName name="_63__123Graph_B_CURRENT_6" localSheetId="18" hidden="1">[2]A11!#REF!</definedName>
    <definedName name="_63__123Graph_B_CURRENT_6" hidden="1">[2]A11!#REF!</definedName>
    <definedName name="_66__123Graph_B_CURRENT_7" localSheetId="42" hidden="1">[2]A11!#REF!</definedName>
    <definedName name="_66__123Graph_B_CURRENT_7" localSheetId="43" hidden="1">[2]A11!#REF!</definedName>
    <definedName name="_66__123Graph_B_CURRENT_7" localSheetId="23" hidden="1">[2]A11!#REF!</definedName>
    <definedName name="_66__123Graph_B_CURRENT_7" localSheetId="18" hidden="1">[2]A11!#REF!</definedName>
    <definedName name="_66__123Graph_B_CURRENT_7" hidden="1">[2]A11!#REF!</definedName>
    <definedName name="_69__123Graph_B_CURRENT_8" localSheetId="42" hidden="1">[2]A11!#REF!</definedName>
    <definedName name="_69__123Graph_B_CURRENT_8" localSheetId="43" hidden="1">[2]A11!#REF!</definedName>
    <definedName name="_69__123Graph_B_CURRENT_8" localSheetId="23" hidden="1">[2]A11!#REF!</definedName>
    <definedName name="_69__123Graph_B_CURRENT_8" localSheetId="18" hidden="1">[2]A11!#REF!</definedName>
    <definedName name="_69__123Graph_B_CURRENT_8" hidden="1">[2]A11!#REF!</definedName>
    <definedName name="_72__123Graph_B_CURRENT_9" localSheetId="42" hidden="1">[2]A11!#REF!</definedName>
    <definedName name="_72__123Graph_B_CURRENT_9" localSheetId="43" hidden="1">[2]A11!#REF!</definedName>
    <definedName name="_72__123Graph_B_CURRENT_9" localSheetId="23" hidden="1">[2]A11!#REF!</definedName>
    <definedName name="_72__123Graph_B_CURRENT_9" localSheetId="18" hidden="1">[2]A11!#REF!</definedName>
    <definedName name="_72__123Graph_B_CURRENT_9" hidden="1">[2]A11!#REF!</definedName>
    <definedName name="_75__123Graph_BDEV_EMPL" localSheetId="42" hidden="1">'[1]Time series'!#REF!</definedName>
    <definedName name="_75__123Graph_BDEV_EMPL" localSheetId="43" hidden="1">'[1]Time series'!#REF!</definedName>
    <definedName name="_75__123Graph_BDEV_EMPL" localSheetId="23" hidden="1">'[1]Time series'!#REF!</definedName>
    <definedName name="_75__123Graph_BDEV_EMPL" localSheetId="18" hidden="1">'[1]Time series'!#REF!</definedName>
    <definedName name="_75__123Graph_BDEV_EMPL" hidden="1">'[1]Time series'!#REF!</definedName>
    <definedName name="_78__123Graph_C_CURRENT" localSheetId="42" hidden="1">[2]A11!#REF!</definedName>
    <definedName name="_78__123Graph_C_CURRENT" localSheetId="43" hidden="1">[2]A11!#REF!</definedName>
    <definedName name="_78__123Graph_C_CURRENT" localSheetId="23" hidden="1">[2]A11!#REF!</definedName>
    <definedName name="_78__123Graph_C_CURRENT" localSheetId="18" hidden="1">[2]A11!#REF!</definedName>
    <definedName name="_78__123Graph_C_CURRENT" hidden="1">[2]A11!#REF!</definedName>
    <definedName name="_81__123Graph_C_CURRENT_1" localSheetId="42" hidden="1">[2]A11!#REF!</definedName>
    <definedName name="_81__123Graph_C_CURRENT_1" localSheetId="43" hidden="1">[2]A11!#REF!</definedName>
    <definedName name="_81__123Graph_C_CURRENT_1" localSheetId="23" hidden="1">[2]A11!#REF!</definedName>
    <definedName name="_81__123Graph_C_CURRENT_1" localSheetId="18" hidden="1">[2]A11!#REF!</definedName>
    <definedName name="_81__123Graph_C_CURRENT_1" hidden="1">[2]A11!#REF!</definedName>
    <definedName name="_84__123Graph_C_CURRENT_10" localSheetId="42" hidden="1">[2]A11!#REF!</definedName>
    <definedName name="_84__123Graph_C_CURRENT_10" localSheetId="43" hidden="1">[2]A11!#REF!</definedName>
    <definedName name="_84__123Graph_C_CURRENT_10" localSheetId="23" hidden="1">[2]A11!#REF!</definedName>
    <definedName name="_84__123Graph_C_CURRENT_10" localSheetId="18" hidden="1">[2]A11!#REF!</definedName>
    <definedName name="_84__123Graph_C_CURRENT_10" hidden="1">[2]A11!#REF!</definedName>
    <definedName name="_87__123Graph_C_CURRENT_2" localSheetId="42" hidden="1">[2]A11!#REF!</definedName>
    <definedName name="_87__123Graph_C_CURRENT_2" localSheetId="43" hidden="1">[2]A11!#REF!</definedName>
    <definedName name="_87__123Graph_C_CURRENT_2" localSheetId="23" hidden="1">[2]A11!#REF!</definedName>
    <definedName name="_87__123Graph_C_CURRENT_2" localSheetId="18" hidden="1">[2]A11!#REF!</definedName>
    <definedName name="_87__123Graph_C_CURRENT_2" hidden="1">[2]A11!#REF!</definedName>
    <definedName name="_9__123Graph_A_CURRENT_10" localSheetId="42" hidden="1">[2]A11!#REF!</definedName>
    <definedName name="_9__123Graph_A_CURRENT_10" localSheetId="43" hidden="1">[2]A11!#REF!</definedName>
    <definedName name="_9__123Graph_A_CURRENT_10" localSheetId="23" hidden="1">[2]A11!#REF!</definedName>
    <definedName name="_9__123Graph_A_CURRENT_10" localSheetId="18" hidden="1">[2]A11!#REF!</definedName>
    <definedName name="_9__123Graph_A_CURRENT_10" hidden="1">[2]A11!#REF!</definedName>
    <definedName name="_90__123Graph_C_CURRENT_3" localSheetId="42" hidden="1">[2]A11!#REF!</definedName>
    <definedName name="_90__123Graph_C_CURRENT_3" localSheetId="43" hidden="1">[2]A11!#REF!</definedName>
    <definedName name="_90__123Graph_C_CURRENT_3" localSheetId="23" hidden="1">[2]A11!#REF!</definedName>
    <definedName name="_90__123Graph_C_CURRENT_3" localSheetId="18" hidden="1">[2]A11!#REF!</definedName>
    <definedName name="_90__123Graph_C_CURRENT_3" hidden="1">[2]A11!#REF!</definedName>
    <definedName name="_93__123Graph_C_CURRENT_4" localSheetId="42" hidden="1">[2]A11!#REF!</definedName>
    <definedName name="_93__123Graph_C_CURRENT_4" localSheetId="43" hidden="1">[2]A11!#REF!</definedName>
    <definedName name="_93__123Graph_C_CURRENT_4" localSheetId="23" hidden="1">[2]A11!#REF!</definedName>
    <definedName name="_93__123Graph_C_CURRENT_4" localSheetId="18" hidden="1">[2]A11!#REF!</definedName>
    <definedName name="_93__123Graph_C_CURRENT_4" hidden="1">[2]A11!#REF!</definedName>
    <definedName name="_96__123Graph_C_CURRENT_5" localSheetId="42" hidden="1">[2]A11!#REF!</definedName>
    <definedName name="_96__123Graph_C_CURRENT_5" localSheetId="43" hidden="1">[2]A11!#REF!</definedName>
    <definedName name="_96__123Graph_C_CURRENT_5" localSheetId="23" hidden="1">[2]A11!#REF!</definedName>
    <definedName name="_96__123Graph_C_CURRENT_5" localSheetId="18" hidden="1">[2]A11!#REF!</definedName>
    <definedName name="_96__123Graph_C_CURRENT_5" hidden="1">[2]A11!#REF!</definedName>
    <definedName name="_99__123Graph_C_CURRENT_6" localSheetId="42" hidden="1">[2]A11!#REF!</definedName>
    <definedName name="_99__123Graph_C_CURRENT_6" localSheetId="43" hidden="1">[2]A11!#REF!</definedName>
    <definedName name="_99__123Graph_C_CURRENT_6" localSheetId="23" hidden="1">[2]A11!#REF!</definedName>
    <definedName name="_99__123Graph_C_CURRENT_6" localSheetId="18" hidden="1">[2]A11!#REF!</definedName>
    <definedName name="_99__123Graph_C_CURRENT_6" hidden="1">[2]A11!#REF!</definedName>
    <definedName name="_AMO_UniqueIdentifier" hidden="1">"'d476caa3-df4c-4598-85a6-a85f7eb284ed'"</definedName>
    <definedName name="_EMP8210" localSheetId="45">#REF!</definedName>
    <definedName name="_EMP8210">#REF!</definedName>
    <definedName name="_EMP9009">[5]EMP9010!$A$4:$S$93</definedName>
    <definedName name="_EMP9010" localSheetId="45">#REF!</definedName>
    <definedName name="_EMP9010">#REF!</definedName>
    <definedName name="_FEM8210" localSheetId="45">#REF!</definedName>
    <definedName name="_FEM8210">#REF!</definedName>
    <definedName name="_FEM9009" localSheetId="45">#REF!</definedName>
    <definedName name="_FEM9009">#REF!</definedName>
    <definedName name="_FEM9010" localSheetId="45">#REF!</definedName>
    <definedName name="_FEM9010">#REF!</definedName>
    <definedName name="_NES9307" localSheetId="45">#REF!</definedName>
    <definedName name="_NES9307">#REF!</definedName>
    <definedName name="_NES9308" localSheetId="45">#REF!</definedName>
    <definedName name="_NES9308">#REF!</definedName>
    <definedName name="_Order1" hidden="1">0</definedName>
    <definedName name="A" localSheetId="45">[6]input!#REF!</definedName>
    <definedName name="A">[6]input!#REF!</definedName>
    <definedName name="aaa" localSheetId="21" hidden="1">'[1]Time series'!#REF!</definedName>
    <definedName name="aaa" localSheetId="42" hidden="1">'[1]Time series'!#REF!</definedName>
    <definedName name="aaa" localSheetId="43" hidden="1">'[1]Time series'!#REF!</definedName>
    <definedName name="aaa" localSheetId="23" hidden="1">'[1]Time series'!#REF!</definedName>
    <definedName name="aaa" localSheetId="18" hidden="1">'[1]Time series'!#REF!</definedName>
    <definedName name="aaa" hidden="1">'[1]Time series'!#REF!</definedName>
    <definedName name="Agirc">[7]RecapAGIRCm0m7!$A$9:$AZ$50</definedName>
    <definedName name="AgircArrco">[7]RecapRUm0m7!$A$9:$AZ$50</definedName>
    <definedName name="ANNEE">[8]ACTUEL!$A$10</definedName>
    <definedName name="Année" localSheetId="21">[9]TX!$C$8</definedName>
    <definedName name="Année" localSheetId="19">[9]TX!$C$8</definedName>
    <definedName name="Année" localSheetId="20">[9]TX!$C$8</definedName>
    <definedName name="Année" localSheetId="22">[9]TX!$C$8</definedName>
    <definedName name="Année" localSheetId="23">[9]TX!$C$8</definedName>
    <definedName name="Année" localSheetId="45">#REF!</definedName>
    <definedName name="Année" localSheetId="17">[9]TX!$C$8</definedName>
    <definedName name="Année" localSheetId="18">[9]TX!$C$8</definedName>
    <definedName name="Année">[9]TX!$C$8</definedName>
    <definedName name="Arrco">[7]RecapARRCOm0m7!$A$9:$AZ$50</definedName>
    <definedName name="AVAbase_charges" localSheetId="45">#REF!</definedName>
    <definedName name="AVAbase_charges">#REF!</definedName>
    <definedName name="AVAbase_chargesdiv" localSheetId="45">#REF!</definedName>
    <definedName name="AVAbase_chargesdiv">#REF!</definedName>
    <definedName name="AVAbase_chargesexcep" localSheetId="45">#REF!</definedName>
    <definedName name="AVAbase_chargesexcep">#REF!</definedName>
    <definedName name="AVAbase_chargesfi" localSheetId="45">#REF!</definedName>
    <definedName name="AVAbase_chargesfi">#REF!</definedName>
    <definedName name="AVAbase_chargesgestion" localSheetId="45">#REF!</definedName>
    <definedName name="AVAbase_chargesgestion">#REF!</definedName>
    <definedName name="AVAbase_chargestech" localSheetId="45">#REF!</definedName>
    <definedName name="AVAbase_chargestech">#REF!</definedName>
    <definedName name="AVAbase_compens" localSheetId="45">#REF!</definedName>
    <definedName name="AVAbase_compens">#REF!</definedName>
    <definedName name="AVAbase_cotEtat" localSheetId="45">#REF!</definedName>
    <definedName name="AVAbase_cotEtat">#REF!</definedName>
    <definedName name="AVAbase_cotFSV" localSheetId="45">#REF!</definedName>
    <definedName name="AVAbase_cotFSV">#REF!</definedName>
    <definedName name="AVAbase_cotitaf" localSheetId="45">#REF!</definedName>
    <definedName name="AVAbase_cotitaf">#REF!</definedName>
    <definedName name="AVAbase_cotsoc" localSheetId="45">#REF!</definedName>
    <definedName name="AVAbase_cotsoc">#REF!</definedName>
    <definedName name="AVAbase_dd" localSheetId="45">#REF!</definedName>
    <definedName name="AVAbase_dd">#REF!</definedName>
    <definedName name="AVAbase_deptech" localSheetId="45">#REF!</definedName>
    <definedName name="AVAbase_deptech">#REF!</definedName>
    <definedName name="AVAbase_dotprov" localSheetId="45">#REF!</definedName>
    <definedName name="AVAbase_dotprov">#REF!</definedName>
    <definedName name="AVAbase_dp" localSheetId="45">#REF!</definedName>
    <definedName name="AVAbase_dp">#REF!</definedName>
    <definedName name="AVAbase_ITAF" localSheetId="45">#REF!</definedName>
    <definedName name="AVAbase_ITAF">#REF!</definedName>
    <definedName name="AVAbase_prestextra" localSheetId="45">#REF!</definedName>
    <definedName name="AVAbase_prestextra">#REF!</definedName>
    <definedName name="AVAbase_prestFSV" localSheetId="45">#REF!</definedName>
    <definedName name="AVAbase_prestFSV">#REF!</definedName>
    <definedName name="AVAbase_prestlegv" localSheetId="45">#REF!</definedName>
    <definedName name="AVAbase_prestlegv">#REF!</definedName>
    <definedName name="AVAbase_prestsoc" localSheetId="45">#REF!</definedName>
    <definedName name="AVAbase_prestsoc">#REF!</definedName>
    <definedName name="AVAbase_proddiv" localSheetId="45">#REF!</definedName>
    <definedName name="AVAbase_proddiv">#REF!</definedName>
    <definedName name="AVAbase_prodexcep" localSheetId="45">#REF!</definedName>
    <definedName name="AVAbase_prodexcep">#REF!</definedName>
    <definedName name="AVAbase_prodfi" localSheetId="45">#REF!</definedName>
    <definedName name="AVAbase_prodfi">#REF!</definedName>
    <definedName name="AVAbase_prodgestion" localSheetId="45">#REF!</definedName>
    <definedName name="AVAbase_prodgestion">#REF!</definedName>
    <definedName name="AVAbase_prodtech" localSheetId="45">#REF!</definedName>
    <definedName name="AVAbase_prodtech">#REF!</definedName>
    <definedName name="AVAbase_produits" localSheetId="45">#REF!</definedName>
    <definedName name="AVAbase_produits">#REF!</definedName>
    <definedName name="AVAbase_reprisesprov" localSheetId="45">#REF!</definedName>
    <definedName name="AVAbase_reprisesprov">#REF!</definedName>
    <definedName name="AVAbase_resstech" localSheetId="45">#REF!</definedName>
    <definedName name="AVAbase_resstech">#REF!</definedName>
    <definedName name="AVAbase_resultatnet" localSheetId="45">#REF!</definedName>
    <definedName name="AVAbase_resultatnet">#REF!</definedName>
    <definedName name="AVAbase_ST" localSheetId="45">#REF!</definedName>
    <definedName name="AVAbase_ST">#REF!</definedName>
    <definedName name="AVAcomp_charges" localSheetId="45">#REF!</definedName>
    <definedName name="AVAcomp_charges">#REF!</definedName>
    <definedName name="AVAcomp_chargesdiv" localSheetId="45">#REF!</definedName>
    <definedName name="AVAcomp_chargesdiv">#REF!</definedName>
    <definedName name="AVAcomp_chargesexcep" localSheetId="45">#REF!</definedName>
    <definedName name="AVAcomp_chargesexcep">#REF!</definedName>
    <definedName name="AVAcomp_chargesfi" localSheetId="45">#REF!</definedName>
    <definedName name="AVAcomp_chargesfi">#REF!</definedName>
    <definedName name="AVAcomp_chargesgestion" localSheetId="45">#REF!</definedName>
    <definedName name="AVAcomp_chargesgestion">#REF!</definedName>
    <definedName name="AVAcomp_chargestech" localSheetId="45">#REF!</definedName>
    <definedName name="AVAcomp_chargestech">#REF!</definedName>
    <definedName name="AVAcomp_cotEtat" localSheetId="45">#REF!</definedName>
    <definedName name="AVAcomp_cotEtat">#REF!</definedName>
    <definedName name="AVAcomp_cotItaf" localSheetId="45">#REF!</definedName>
    <definedName name="AVAcomp_cotItaf">#REF!</definedName>
    <definedName name="AVAcomp_cotsoc" localSheetId="45">#REF!</definedName>
    <definedName name="AVAcomp_cotsoc">#REF!</definedName>
    <definedName name="AVAcomp_dd" localSheetId="45">#REF!</definedName>
    <definedName name="AVAcomp_dd">#REF!</definedName>
    <definedName name="AVAcomp_deptech" localSheetId="45">#REF!</definedName>
    <definedName name="AVAcomp_deptech">#REF!</definedName>
    <definedName name="AVAcomp_dotprov" localSheetId="45">#REF!</definedName>
    <definedName name="AVAcomp_dotprov">#REF!</definedName>
    <definedName name="AVAcomp_dp" localSheetId="45">#REF!</definedName>
    <definedName name="AVAcomp_dp">#REF!</definedName>
    <definedName name="AVAcomp_prestextra" localSheetId="45">#REF!</definedName>
    <definedName name="AVAcomp_prestextra">#REF!</definedName>
    <definedName name="AVAcomp_prestlegv" localSheetId="45">#REF!</definedName>
    <definedName name="AVAcomp_prestlegv">#REF!</definedName>
    <definedName name="AVAcomp_prestsoc" localSheetId="45">#REF!</definedName>
    <definedName name="AVAcomp_prestsoc">#REF!</definedName>
    <definedName name="AVAcomp_proddiv" localSheetId="45">#REF!</definedName>
    <definedName name="AVAcomp_proddiv">#REF!</definedName>
    <definedName name="AVAcomp_prodexcep" localSheetId="45">#REF!</definedName>
    <definedName name="AVAcomp_prodexcep">#REF!</definedName>
    <definedName name="AVAcomp_prodfi" localSheetId="45">#REF!</definedName>
    <definedName name="AVAcomp_prodfi">#REF!</definedName>
    <definedName name="AVAcomp_prodgestion" localSheetId="45">#REF!</definedName>
    <definedName name="AVAcomp_prodgestion">#REF!</definedName>
    <definedName name="AVAcomp_prodtech" localSheetId="45">#REF!</definedName>
    <definedName name="AVAcomp_prodtech">#REF!</definedName>
    <definedName name="AVAcomp_produits" localSheetId="45">#REF!</definedName>
    <definedName name="AVAcomp_produits">#REF!</definedName>
    <definedName name="AVAcomp_reprisesprov" localSheetId="45">#REF!</definedName>
    <definedName name="AVAcomp_reprisesprov">#REF!</definedName>
    <definedName name="AVAcomp_resstech" localSheetId="45">#REF!</definedName>
    <definedName name="AVAcomp_resstech">#REF!</definedName>
    <definedName name="AVAcomp_resultatnet" localSheetId="45">#REF!</definedName>
    <definedName name="AVAcomp_resultatnet">#REF!</definedName>
    <definedName name="AVAcomp_ST" localSheetId="45">#REF!</definedName>
    <definedName name="AVAcomp_ST">#REF!</definedName>
    <definedName name="AVICbase_charges" localSheetId="45">#REF!</definedName>
    <definedName name="AVICbase_charges">#REF!</definedName>
    <definedName name="AVICbase_chargesdiv" localSheetId="45">#REF!</definedName>
    <definedName name="AVICbase_chargesdiv">#REF!</definedName>
    <definedName name="AVICbase_chargesexcep" localSheetId="45">#REF!</definedName>
    <definedName name="AVICbase_chargesexcep">#REF!</definedName>
    <definedName name="AVICbase_chargesfi" localSheetId="45">#REF!</definedName>
    <definedName name="AVICbase_chargesfi">#REF!</definedName>
    <definedName name="AVICbase_chargesgestion" localSheetId="45">#REF!</definedName>
    <definedName name="AVICbase_chargesgestion">#REF!</definedName>
    <definedName name="AVICbase_chargestech" localSheetId="45">#REF!</definedName>
    <definedName name="AVICbase_chargestech">#REF!</definedName>
    <definedName name="AVICbase_compens" localSheetId="45">#REF!</definedName>
    <definedName name="AVICbase_compens">#REF!</definedName>
    <definedName name="AVICbase_cotEtat" localSheetId="45">#REF!</definedName>
    <definedName name="AVICbase_cotEtat">#REF!</definedName>
    <definedName name="AVICbase_cotFSV" localSheetId="45">#REF!</definedName>
    <definedName name="AVICbase_cotFSV">#REF!</definedName>
    <definedName name="AVICbase_cotitaf" localSheetId="45">#REF!</definedName>
    <definedName name="AVICbase_cotitaf">#REF!</definedName>
    <definedName name="AVICbase_cotsoc" localSheetId="45">#REF!</definedName>
    <definedName name="AVICbase_cotsoc">#REF!</definedName>
    <definedName name="AVICbase_dd" localSheetId="45">#REF!</definedName>
    <definedName name="AVICbase_dd">#REF!</definedName>
    <definedName name="AVICbase_deptech" localSheetId="45">#REF!</definedName>
    <definedName name="AVICbase_deptech">#REF!</definedName>
    <definedName name="AVICbase_dotprov" localSheetId="45">#REF!</definedName>
    <definedName name="AVICbase_dotprov">#REF!</definedName>
    <definedName name="AVICbase_dp" localSheetId="45">#REF!</definedName>
    <definedName name="AVICbase_dp">#REF!</definedName>
    <definedName name="AVICbase_ITAF" localSheetId="45">#REF!</definedName>
    <definedName name="AVICbase_ITAF">#REF!</definedName>
    <definedName name="AVICbase_prestextra" localSheetId="45">#REF!</definedName>
    <definedName name="AVICbase_prestextra">#REF!</definedName>
    <definedName name="AVICbase_prestFSV" localSheetId="45">#REF!</definedName>
    <definedName name="AVICbase_prestFSV">#REF!</definedName>
    <definedName name="AVICbase_prestlegv" localSheetId="45">#REF!</definedName>
    <definedName name="AVICbase_prestlegv">#REF!</definedName>
    <definedName name="AVICbase_prestsoc" localSheetId="45">#REF!</definedName>
    <definedName name="AVICbase_prestsoc">#REF!</definedName>
    <definedName name="AVICbase_proddiv" localSheetId="45">#REF!</definedName>
    <definedName name="AVICbase_proddiv">#REF!</definedName>
    <definedName name="AVICbase_prodexcep" localSheetId="45">#REF!</definedName>
    <definedName name="AVICbase_prodexcep">#REF!</definedName>
    <definedName name="AVICbase_prodfi" localSheetId="45">#REF!</definedName>
    <definedName name="AVICbase_prodfi">#REF!</definedName>
    <definedName name="AVICbase_prodgestion" localSheetId="45">#REF!</definedName>
    <definedName name="AVICbase_prodgestion">#REF!</definedName>
    <definedName name="AVICbase_prodtech" localSheetId="45">#REF!</definedName>
    <definedName name="AVICbase_prodtech">#REF!</definedName>
    <definedName name="AVICbase_produits" localSheetId="45">#REF!</definedName>
    <definedName name="AVICbase_produits">#REF!</definedName>
    <definedName name="AVICbase_reprisesprov" localSheetId="45">#REF!</definedName>
    <definedName name="AVICbase_reprisesprov">#REF!</definedName>
    <definedName name="AVICbase_resstech" localSheetId="45">#REF!</definedName>
    <definedName name="AVICbase_resstech">#REF!</definedName>
    <definedName name="AVICbase_resultatnet" localSheetId="45">#REF!</definedName>
    <definedName name="AVICbase_resultatnet">#REF!</definedName>
    <definedName name="AVICbase_ST" localSheetId="45">#REF!</definedName>
    <definedName name="AVICbase_ST">#REF!</definedName>
    <definedName name="AVICcomp_charges" localSheetId="45">#REF!</definedName>
    <definedName name="AVICcomp_charges">#REF!</definedName>
    <definedName name="AVICcomp_chargesdiv" localSheetId="45">#REF!</definedName>
    <definedName name="AVICcomp_chargesdiv">#REF!</definedName>
    <definedName name="AVICcomp_chargesexcep" localSheetId="45">#REF!</definedName>
    <definedName name="AVICcomp_chargesexcep">#REF!</definedName>
    <definedName name="AVICcomp_chargesfi" localSheetId="45">#REF!</definedName>
    <definedName name="AVICcomp_chargesfi">#REF!</definedName>
    <definedName name="AVICcomp_chargesgestion" localSheetId="45">#REF!</definedName>
    <definedName name="AVICcomp_chargesgestion">#REF!</definedName>
    <definedName name="AVICcomp_chargestech" localSheetId="45">#REF!</definedName>
    <definedName name="AVICcomp_chargestech">#REF!</definedName>
    <definedName name="AVICcomp_cotEtat" localSheetId="45">#REF!</definedName>
    <definedName name="AVICcomp_cotEtat">#REF!</definedName>
    <definedName name="AVICcomp_cotItaf" localSheetId="45">#REF!</definedName>
    <definedName name="AVICcomp_cotItaf">#REF!</definedName>
    <definedName name="AVICcomp_cotsoc" localSheetId="45">#REF!</definedName>
    <definedName name="AVICcomp_cotsoc">#REF!</definedName>
    <definedName name="AVICcomp_dd" localSheetId="45">#REF!</definedName>
    <definedName name="AVICcomp_dd">#REF!</definedName>
    <definedName name="AVICcomp_dotprov" localSheetId="45">#REF!</definedName>
    <definedName name="AVICcomp_dotprov">#REF!</definedName>
    <definedName name="AVICcomp_dp" localSheetId="45">#REF!</definedName>
    <definedName name="AVICcomp_dp">#REF!</definedName>
    <definedName name="AVICcomp_prestextra" localSheetId="45">#REF!</definedName>
    <definedName name="AVICcomp_prestextra">#REF!</definedName>
    <definedName name="AVICcomp_prestlegv" localSheetId="45">#REF!</definedName>
    <definedName name="AVICcomp_prestlegv">#REF!</definedName>
    <definedName name="AVICcomp_prestsoc" localSheetId="45">#REF!</definedName>
    <definedName name="AVICcomp_prestsoc">#REF!</definedName>
    <definedName name="AVICcomp_proddiv" localSheetId="45">#REF!</definedName>
    <definedName name="AVICcomp_proddiv">#REF!</definedName>
    <definedName name="AVICcomp_prodexcep" localSheetId="45">#REF!</definedName>
    <definedName name="AVICcomp_prodexcep">#REF!</definedName>
    <definedName name="AVICcomp_prodfi" localSheetId="45">#REF!</definedName>
    <definedName name="AVICcomp_prodfi">#REF!</definedName>
    <definedName name="AVICcomp_prodgestion" localSheetId="45">#REF!</definedName>
    <definedName name="AVICcomp_prodgestion">#REF!</definedName>
    <definedName name="AVICcomp_prodtech" localSheetId="45">#REF!</definedName>
    <definedName name="AVICcomp_prodtech">#REF!</definedName>
    <definedName name="AVICcomp_produits" localSheetId="45">#REF!</definedName>
    <definedName name="AVICcomp_produits">#REF!</definedName>
    <definedName name="AVICcomp_reprisesprov" localSheetId="45">#REF!</definedName>
    <definedName name="AVICcomp_reprisesprov">#REF!</definedName>
    <definedName name="AVICcomp_resultatnet" localSheetId="45">#REF!</definedName>
    <definedName name="AVICcomp_resultatnet">#REF!</definedName>
    <definedName name="BDF_charges" localSheetId="45">#REF!</definedName>
    <definedName name="BDF_charges">#REF!</definedName>
    <definedName name="BDF_chargesdiv" localSheetId="45">#REF!</definedName>
    <definedName name="BDF_chargesdiv">#REF!</definedName>
    <definedName name="BDF_chargesexcep" localSheetId="45">#REF!</definedName>
    <definedName name="BDF_chargesexcep">#REF!</definedName>
    <definedName name="BDF_chargesfi" localSheetId="45">#REF!</definedName>
    <definedName name="BDF_chargesfi">#REF!</definedName>
    <definedName name="BDF_chargesgestion" localSheetId="45">#REF!</definedName>
    <definedName name="BDF_chargesgestion">#REF!</definedName>
    <definedName name="BDF_chargestech" localSheetId="45">#REF!</definedName>
    <definedName name="BDF_chargestech">#REF!</definedName>
    <definedName name="BDF_compens" localSheetId="45">#REF!</definedName>
    <definedName name="BDF_compens">#REF!</definedName>
    <definedName name="BDF_cotEtat" localSheetId="45">#REF!</definedName>
    <definedName name="BDF_cotEtat">#REF!</definedName>
    <definedName name="BDF_cotitaf" localSheetId="45">#REF!</definedName>
    <definedName name="BDF_cotitaf">#REF!</definedName>
    <definedName name="BDF_cotsoc" localSheetId="45">#REF!</definedName>
    <definedName name="BDF_cotsoc">#REF!</definedName>
    <definedName name="BDF_dd" localSheetId="45">#REF!</definedName>
    <definedName name="BDF_dd">#REF!</definedName>
    <definedName name="BDF_deptech" localSheetId="45">#REF!</definedName>
    <definedName name="BDF_deptech">#REF!</definedName>
    <definedName name="BDF_dotprov" localSheetId="45">#REF!</definedName>
    <definedName name="BDF_dotprov">#REF!</definedName>
    <definedName name="BDF_dp" localSheetId="45">#REF!</definedName>
    <definedName name="BDF_dp">#REF!</definedName>
    <definedName name="BDF_prestlegi" localSheetId="45">#REF!</definedName>
    <definedName name="BDF_prestlegi">#REF!</definedName>
    <definedName name="BDF_prestlegv" localSheetId="45">#REF!</definedName>
    <definedName name="BDF_prestlegv">#REF!</definedName>
    <definedName name="BDF_prestsoc" localSheetId="45">#REF!</definedName>
    <definedName name="BDF_prestsoc">#REF!</definedName>
    <definedName name="BDF_proddiv" localSheetId="45">#REF!</definedName>
    <definedName name="BDF_proddiv">#REF!</definedName>
    <definedName name="BDF_prodexcep" localSheetId="45">#REF!</definedName>
    <definedName name="BDF_prodexcep">#REF!</definedName>
    <definedName name="BDF_prodfi" localSheetId="45">#REF!</definedName>
    <definedName name="BDF_prodfi">#REF!</definedName>
    <definedName name="BDF_prodgestion" localSheetId="45">#REF!</definedName>
    <definedName name="BDF_prodgestion">#REF!</definedName>
    <definedName name="BDF_prodtech" localSheetId="45">#REF!</definedName>
    <definedName name="BDF_prodtech">#REF!</definedName>
    <definedName name="BDF_produits" localSheetId="45">#REF!</definedName>
    <definedName name="BDF_produits">#REF!</definedName>
    <definedName name="BDF_reprisesprov" localSheetId="45">#REF!</definedName>
    <definedName name="BDF_reprisesprov">#REF!</definedName>
    <definedName name="BDF_resstech" localSheetId="45">#REF!</definedName>
    <definedName name="BDF_resstech">#REF!</definedName>
    <definedName name="BDF_resultatnet" localSheetId="45">#REF!</definedName>
    <definedName name="BDF_resultatnet">#REF!</definedName>
    <definedName name="BDF_ST" localSheetId="45">#REF!</definedName>
    <definedName name="BDF_ST">#REF!</definedName>
    <definedName name="BDF_subveq_ST" localSheetId="45">#REF!</definedName>
    <definedName name="BDF_subveq_ST">#REF!</definedName>
    <definedName name="bisous" localSheetId="1" hidden="1">{"TABL1",#N/A,TRUE,"TABLX";"TABL2",#N/A,TRUE,"TABLX"}</definedName>
    <definedName name="bisous" localSheetId="11" hidden="1">{"TABL1",#N/A,TRUE,"TABLX";"TABL2",#N/A,TRUE,"TABLX"}</definedName>
    <definedName name="bisous" localSheetId="2" hidden="1">{"TABL1",#N/A,TRUE,"TABLX";"TABL2",#N/A,TRUE,"TABLX"}</definedName>
    <definedName name="bisous" localSheetId="33" hidden="1">{"TABL1",#N/A,TRUE,"TABLX";"TABL2",#N/A,TRUE,"TABLX"}</definedName>
    <definedName name="bisous" localSheetId="39" hidden="1">{"TABL1",#N/A,TRUE,"TABLX";"TABL2",#N/A,TRUE,"TABLX"}</definedName>
    <definedName name="bisous" localSheetId="41" hidden="1">{"TABL1",#N/A,TRUE,"TABLX";"TABL2",#N/A,TRUE,"TABLX"}</definedName>
    <definedName name="bisous" localSheetId="42" hidden="1">{"TABL1",#N/A,TRUE,"TABLX";"TABL2",#N/A,TRUE,"TABLX"}</definedName>
    <definedName name="bisous" localSheetId="43" hidden="1">{"TABL1",#N/A,TRUE,"TABLX";"TABL2",#N/A,TRUE,"TABLX"}</definedName>
    <definedName name="bisous" localSheetId="4" hidden="1">{"TABL1",#N/A,TRUE,"TABLX";"TABL2",#N/A,TRUE,"TABLX"}</definedName>
    <definedName name="bisous" localSheetId="5" hidden="1">{"TABL1",#N/A,TRUE,"TABLX";"TABL2",#N/A,TRUE,"TABLX"}</definedName>
    <definedName name="bisous" localSheetId="6" hidden="1">{"TABL1",#N/A,TRUE,"TABLX";"TABL2",#N/A,TRUE,"TABLX"}</definedName>
    <definedName name="bisous" localSheetId="7" hidden="1">{"TABL1",#N/A,TRUE,"TABLX";"TABL2",#N/A,TRUE,"TABLX"}</definedName>
    <definedName name="bisous" localSheetId="9" hidden="1">{"TABL1",#N/A,TRUE,"TABLX";"TABL2",#N/A,TRUE,"TABLX"}</definedName>
    <definedName name="bisous" localSheetId="10" hidden="1">{"TABL1",#N/A,TRUE,"TABLX";"TABL2",#N/A,TRUE,"TABLX"}</definedName>
    <definedName name="bisous" localSheetId="19" hidden="1">{"TABL1",#N/A,TRUE,"TABLX";"TABL2",#N/A,TRUE,"TABLX"}</definedName>
    <definedName name="bisous" localSheetId="20" hidden="1">{"TABL1",#N/A,TRUE,"TABLX";"TABL2",#N/A,TRUE,"TABLX"}</definedName>
    <definedName name="bisous" localSheetId="22" hidden="1">{"TABL1",#N/A,TRUE,"TABLX";"TABL2",#N/A,TRUE,"TABLX"}</definedName>
    <definedName name="bisous" localSheetId="23" hidden="1">{"TABL1",#N/A,TRUE,"TABLX";"TABL2",#N/A,TRUE,"TABLX"}</definedName>
    <definedName name="bisous" localSheetId="38" hidden="1">{"TABL1",#N/A,TRUE,"TABLX";"TABL2",#N/A,TRUE,"TABLX"}</definedName>
    <definedName name="bisous" localSheetId="40" hidden="1">{"TABL1",#N/A,TRUE,"TABLX";"TABL2",#N/A,TRUE,"TABLX"}</definedName>
    <definedName name="bisous" localSheetId="17" hidden="1">{"TABL1",#N/A,TRUE,"TABLX";"TABL2",#N/A,TRUE,"TABLX"}</definedName>
    <definedName name="bisous" localSheetId="18" hidden="1">{"TABL1",#N/A,TRUE,"TABLX";"TABL2",#N/A,TRUE,"TABLX"}</definedName>
    <definedName name="bisous" hidden="1">{"TABL1",#N/A,TRUE,"TABLX";"TABL2",#N/A,TRUE,"TABLX"}</definedName>
    <definedName name="blabla" localSheetId="21" hidden="1">{"TABL1",#N/A,TRUE,"TABLX";"TABL2",#N/A,TRUE,"TABLX"}</definedName>
    <definedName name="blabla" hidden="1">{"TABL1",#N/A,TRUE,"TABLX";"TABL2",#N/A,TRUE,"TABLX"}</definedName>
    <definedName name="brut_graph2" localSheetId="28">#REF!</definedName>
    <definedName name="brut_graph2" localSheetId="23">#REF!</definedName>
    <definedName name="brut_graph2">#REF!</definedName>
    <definedName name="brut_mt" localSheetId="28">#REF!</definedName>
    <definedName name="brut_mt" localSheetId="23">#REF!</definedName>
    <definedName name="brut_mt">#REF!</definedName>
    <definedName name="brut_tab1" localSheetId="28">#REF!</definedName>
    <definedName name="brut_tab1" localSheetId="23">#REF!</definedName>
    <definedName name="brut_tab1">#REF!</definedName>
    <definedName name="brut_txplein" localSheetId="28">#REF!</definedName>
    <definedName name="brut_txplein" localSheetId="23">#REF!</definedName>
    <definedName name="brut_txplein">#REF!</definedName>
    <definedName name="CANSSM_charges" localSheetId="45">#REF!</definedName>
    <definedName name="CANSSM_charges">#REF!</definedName>
    <definedName name="CANSSM_chargesdiv" localSheetId="45">#REF!</definedName>
    <definedName name="CANSSM_chargesdiv">#REF!</definedName>
    <definedName name="CANSSM_chargesexcep" localSheetId="45">#REF!</definedName>
    <definedName name="CANSSM_chargesexcep">#REF!</definedName>
    <definedName name="CANSSM_chargesfi" localSheetId="45">#REF!</definedName>
    <definedName name="CANSSM_chargesfi">#REF!</definedName>
    <definedName name="CANSSM_chargesgestion" localSheetId="45">#REF!</definedName>
    <definedName name="CANSSM_chargesgestion">#REF!</definedName>
    <definedName name="CANSSM_chargestech" localSheetId="45">#REF!</definedName>
    <definedName name="CANSSM_chargestech">#REF!</definedName>
    <definedName name="CANSSM_compens" localSheetId="45">#REF!</definedName>
    <definedName name="CANSSM_compens">#REF!</definedName>
    <definedName name="CANSSM_cotitaf" localSheetId="45">#REF!</definedName>
    <definedName name="CANSSM_cotitaf">#REF!</definedName>
    <definedName name="CANSSM_cotsoc" localSheetId="45">#REF!</definedName>
    <definedName name="CANSSM_cotsoc">#REF!</definedName>
    <definedName name="CANSSM_dd" localSheetId="45">#REF!</definedName>
    <definedName name="CANSSM_dd">#REF!</definedName>
    <definedName name="CANSSM_deptech" localSheetId="45">#REF!</definedName>
    <definedName name="CANSSM_deptech">#REF!</definedName>
    <definedName name="CANSSM_dotprov" localSheetId="45">#REF!</definedName>
    <definedName name="CANSSM_dotprov">#REF!</definedName>
    <definedName name="CANSSM_dp" localSheetId="45">#REF!</definedName>
    <definedName name="CANSSM_dp">#REF!</definedName>
    <definedName name="CANSSM_itaf" localSheetId="45">#REF!</definedName>
    <definedName name="CANSSM_itaf">#REF!</definedName>
    <definedName name="CANSSM_prestlegv" localSheetId="45">#REF!</definedName>
    <definedName name="CANSSM_prestlegv">#REF!</definedName>
    <definedName name="CANSSM_prestsoc" localSheetId="45">#REF!</definedName>
    <definedName name="CANSSM_prestsoc">#REF!</definedName>
    <definedName name="CANSSM_proddiv" localSheetId="45">#REF!</definedName>
    <definedName name="CANSSM_proddiv">#REF!</definedName>
    <definedName name="CANSSM_prodexcep" localSheetId="45">#REF!</definedName>
    <definedName name="CANSSM_prodexcep">#REF!</definedName>
    <definedName name="CANSSM_prodfi" localSheetId="45">#REF!</definedName>
    <definedName name="CANSSM_prodfi">#REF!</definedName>
    <definedName name="CANSSM_prodgestion" localSheetId="45">#REF!</definedName>
    <definedName name="CANSSM_prodgestion">#REF!</definedName>
    <definedName name="CANSSM_prodtech" localSheetId="45">#REF!</definedName>
    <definedName name="CANSSM_prodtech">#REF!</definedName>
    <definedName name="CANSSM_produits" localSheetId="45">#REF!</definedName>
    <definedName name="CANSSM_produits">#REF!</definedName>
    <definedName name="CANSSM_reprisesprov" localSheetId="45">#REF!</definedName>
    <definedName name="CANSSM_reprisesprov">#REF!</definedName>
    <definedName name="CANSSM_resstech" localSheetId="45">#REF!</definedName>
    <definedName name="CANSSM_resstech">#REF!</definedName>
    <definedName name="CANSSM_resultatnet" localSheetId="45">#REF!</definedName>
    <definedName name="CANSSM_resultatnet">#REF!</definedName>
    <definedName name="CANSSM_ST" localSheetId="45">#REF!</definedName>
    <definedName name="CANSSM_ST">#REF!</definedName>
    <definedName name="CANSSM_subveq_ST" localSheetId="45">#REF!</definedName>
    <definedName name="CANSSM_subveq_ST">#REF!</definedName>
    <definedName name="CHO_INAC_FLUX_ECHANT" localSheetId="28">#REF!</definedName>
    <definedName name="CHO_INAC_FLUX_ECHANT" localSheetId="23">#REF!</definedName>
    <definedName name="CHO_INAC_FLUX_ECHANT">#REF!</definedName>
    <definedName name="CNAVPL_charges" localSheetId="45">#REF!</definedName>
    <definedName name="CNAVPL_charges">#REF!</definedName>
    <definedName name="CNAVPL_chargesdiv" localSheetId="45">#REF!</definedName>
    <definedName name="CNAVPL_chargesdiv">#REF!</definedName>
    <definedName name="CNAVPL_chargesexcep" localSheetId="45">#REF!</definedName>
    <definedName name="CNAVPL_chargesexcep">#REF!</definedName>
    <definedName name="CNAVPL_chargesfi" localSheetId="45">#REF!</definedName>
    <definedName name="CNAVPL_chargesfi">#REF!</definedName>
    <definedName name="CNAVPL_chargesgestion" localSheetId="45">#REF!</definedName>
    <definedName name="CNAVPL_chargesgestion">#REF!</definedName>
    <definedName name="CNAVPL_chargestech" localSheetId="45">#REF!</definedName>
    <definedName name="CNAVPL_chargestech">#REF!</definedName>
    <definedName name="CNAVPL_compens" localSheetId="45">#REF!</definedName>
    <definedName name="CNAVPL_compens">#REF!</definedName>
    <definedName name="CNAVPL_cotEtat" localSheetId="45">#REF!</definedName>
    <definedName name="CNAVPL_cotEtat">#REF!</definedName>
    <definedName name="CNAVPL_cotitaf" localSheetId="45">#REF!</definedName>
    <definedName name="CNAVPL_cotitaf">#REF!</definedName>
    <definedName name="CNAVPL_cotsoc" localSheetId="45">#REF!</definedName>
    <definedName name="CNAVPL_cotsoc">#REF!</definedName>
    <definedName name="CNAVPL_dd" localSheetId="45">#REF!</definedName>
    <definedName name="CNAVPL_dd">#REF!</definedName>
    <definedName name="CNAVPL_deptech" localSheetId="45">#REF!</definedName>
    <definedName name="CNAVPL_deptech">#REF!</definedName>
    <definedName name="CNAVPL_dotprov" localSheetId="45">#REF!</definedName>
    <definedName name="CNAVPL_dotprov">#REF!</definedName>
    <definedName name="CNAVPL_dp" localSheetId="45">#REF!</definedName>
    <definedName name="CNAVPL_dp">#REF!</definedName>
    <definedName name="CNAVPL_prestextra" localSheetId="45">#REF!</definedName>
    <definedName name="CNAVPL_prestextra">#REF!</definedName>
    <definedName name="CNAVPL_prestlegv" localSheetId="45">#REF!</definedName>
    <definedName name="CNAVPL_prestlegv">#REF!</definedName>
    <definedName name="CNAVPL_prestsoc" localSheetId="45">#REF!</definedName>
    <definedName name="CNAVPL_prestsoc">#REF!</definedName>
    <definedName name="CNAVPL_proddiv" localSheetId="45">#REF!</definedName>
    <definedName name="CNAVPL_proddiv">#REF!</definedName>
    <definedName name="CNAVPL_prodexcep" localSheetId="45">#REF!</definedName>
    <definedName name="CNAVPL_prodexcep">#REF!</definedName>
    <definedName name="CNAVPL_prodfi" localSheetId="45">#REF!</definedName>
    <definedName name="CNAVPL_prodfi">#REF!</definedName>
    <definedName name="CNAVPL_prodgestion" localSheetId="45">#REF!</definedName>
    <definedName name="CNAVPL_prodgestion">#REF!</definedName>
    <definedName name="CNAVPL_prodtech" localSheetId="45">#REF!</definedName>
    <definedName name="CNAVPL_prodtech">#REF!</definedName>
    <definedName name="CNAVPL_produits" localSheetId="45">#REF!</definedName>
    <definedName name="CNAVPL_produits">#REF!</definedName>
    <definedName name="CNAVPL_reprisesprov" localSheetId="45">#REF!</definedName>
    <definedName name="CNAVPL_reprisesprov">#REF!</definedName>
    <definedName name="CNAVPL_resstech" localSheetId="45">#REF!</definedName>
    <definedName name="CNAVPL_resstech">#REF!</definedName>
    <definedName name="CNAVPL_resultatnet" localSheetId="45">#REF!</definedName>
    <definedName name="CNAVPL_resultatnet">#REF!</definedName>
    <definedName name="CNAVPL_ST" localSheetId="45">#REF!</definedName>
    <definedName name="CNAVPL_ST">#REF!</definedName>
    <definedName name="CNAVPLcomp_charges" localSheetId="45">#REF!</definedName>
    <definedName name="CNAVPLcomp_charges">#REF!</definedName>
    <definedName name="CNAVPLcomp_chargesdiv" localSheetId="45">#REF!</definedName>
    <definedName name="CNAVPLcomp_chargesdiv">#REF!</definedName>
    <definedName name="CNAVPLcomp_chargesexcep" localSheetId="45">#REF!</definedName>
    <definedName name="CNAVPLcomp_chargesexcep">#REF!</definedName>
    <definedName name="CNAVPLcomp_chargesfi" localSheetId="45">#REF!</definedName>
    <definedName name="CNAVPLcomp_chargesfi">#REF!</definedName>
    <definedName name="CNAVPLcomp_chargesgestion" localSheetId="45">#REF!</definedName>
    <definedName name="CNAVPLcomp_chargesgestion">#REF!</definedName>
    <definedName name="CNAVPLcomp_chargestech" localSheetId="45">#REF!</definedName>
    <definedName name="CNAVPLcomp_chargestech">#REF!</definedName>
    <definedName name="CNAVPLcomp_cotEtat" localSheetId="45">#REF!</definedName>
    <definedName name="CNAVPLcomp_cotEtat">#REF!</definedName>
    <definedName name="CNAVPLcomp_cotItaf" localSheetId="45">#REF!</definedName>
    <definedName name="CNAVPLcomp_cotItaf">#REF!</definedName>
    <definedName name="CNAVPLcomp_cotsoc" localSheetId="45">#REF!</definedName>
    <definedName name="CNAVPLcomp_cotsoc">#REF!</definedName>
    <definedName name="CNAVPLcomp_dd" localSheetId="45">#REF!</definedName>
    <definedName name="CNAVPLcomp_dd">#REF!</definedName>
    <definedName name="CNAVPLcomp_deptech" localSheetId="45">#REF!</definedName>
    <definedName name="CNAVPLcomp_deptech">#REF!</definedName>
    <definedName name="CNAVPLcomp_dotprov" localSheetId="45">#REF!</definedName>
    <definedName name="CNAVPLcomp_dotprov">#REF!</definedName>
    <definedName name="CNAVPLcomp_dp" localSheetId="45">#REF!</definedName>
    <definedName name="CNAVPLcomp_dp">#REF!</definedName>
    <definedName name="CNAVPLcomp_prestextra" localSheetId="45">#REF!</definedName>
    <definedName name="CNAVPLcomp_prestextra">#REF!</definedName>
    <definedName name="CNAVPLcomp_prestlegv" localSheetId="45">#REF!</definedName>
    <definedName name="CNAVPLcomp_prestlegv">#REF!</definedName>
    <definedName name="CNAVPLcomp_prestsoc" localSheetId="45">#REF!</definedName>
    <definedName name="CNAVPLcomp_prestsoc">#REF!</definedName>
    <definedName name="CNAVPLcomp_proddiv" localSheetId="45">#REF!</definedName>
    <definedName name="CNAVPLcomp_proddiv">#REF!</definedName>
    <definedName name="CNAVPLcomp_prodexcep" localSheetId="45">#REF!</definedName>
    <definedName name="CNAVPLcomp_prodexcep">#REF!</definedName>
    <definedName name="CNAVPLcomp_prodfi" localSheetId="45">#REF!</definedName>
    <definedName name="CNAVPLcomp_prodfi">#REF!</definedName>
    <definedName name="CNAVPLcomp_prodgestion" localSheetId="45">#REF!</definedName>
    <definedName name="CNAVPLcomp_prodgestion">#REF!</definedName>
    <definedName name="CNAVPLcomp_prodtech" localSheetId="45">#REF!</definedName>
    <definedName name="CNAVPLcomp_prodtech">#REF!</definedName>
    <definedName name="CNAVPLcomp_produits" localSheetId="45">#REF!</definedName>
    <definedName name="CNAVPLcomp_produits">#REF!</definedName>
    <definedName name="CNAVPLcomp_reprisesprov" localSheetId="45">#REF!</definedName>
    <definedName name="CNAVPLcomp_reprisesprov">#REF!</definedName>
    <definedName name="CNAVPLcomp_resstech" localSheetId="45">#REF!</definedName>
    <definedName name="CNAVPLcomp_resstech">#REF!</definedName>
    <definedName name="CNAVPLcomp_resultatnet" localSheetId="45">#REF!</definedName>
    <definedName name="CNAVPLcomp_resultatnet">#REF!</definedName>
    <definedName name="CNAVPLcomp_ST" localSheetId="45">#REF!</definedName>
    <definedName name="CNAVPLcomp_ST">#REF!</definedName>
    <definedName name="CNBF_charges" localSheetId="45">#REF!</definedName>
    <definedName name="CNBF_charges">#REF!</definedName>
    <definedName name="CNBF_chargesdiv" localSheetId="45">#REF!</definedName>
    <definedName name="CNBF_chargesdiv">#REF!</definedName>
    <definedName name="CNBF_chargesexcep" localSheetId="45">#REF!</definedName>
    <definedName name="CNBF_chargesexcep">#REF!</definedName>
    <definedName name="CNBF_chargesfi" localSheetId="45">#REF!</definedName>
    <definedName name="CNBF_chargesfi">#REF!</definedName>
    <definedName name="CNBF_chargesgestion" localSheetId="45">#REF!</definedName>
    <definedName name="CNBF_chargesgestion">#REF!</definedName>
    <definedName name="CNBF_chargestech" localSheetId="45">#REF!</definedName>
    <definedName name="CNBF_chargestech">#REF!</definedName>
    <definedName name="CNBF_compens" localSheetId="45">#REF!</definedName>
    <definedName name="CNBF_compens">#REF!</definedName>
    <definedName name="CNBF_cotItaf" localSheetId="45">#REF!</definedName>
    <definedName name="CNBF_cotItaf">#REF!</definedName>
    <definedName name="CNBF_cotsoc" localSheetId="45">#REF!</definedName>
    <definedName name="CNBF_cotsoc">#REF!</definedName>
    <definedName name="CNBF_dd" localSheetId="45">#REF!</definedName>
    <definedName name="CNBF_dd">#REF!</definedName>
    <definedName name="CNBF_deptech" localSheetId="45">#REF!</definedName>
    <definedName name="CNBF_deptech">#REF!</definedName>
    <definedName name="CNBF_dotprov" localSheetId="45">#REF!</definedName>
    <definedName name="CNBF_dotprov">#REF!</definedName>
    <definedName name="CNBF_dp" localSheetId="45">#REF!</definedName>
    <definedName name="CNBF_dp">#REF!</definedName>
    <definedName name="CNBF_Itaf" localSheetId="45">#REF!</definedName>
    <definedName name="CNBF_Itaf">#REF!</definedName>
    <definedName name="CNBF_prestlegv" localSheetId="45">#REF!</definedName>
    <definedName name="CNBF_prestlegv">#REF!</definedName>
    <definedName name="CNBF_prestsoc" localSheetId="45">#REF!</definedName>
    <definedName name="CNBF_prestsoc">#REF!</definedName>
    <definedName name="CNBF_proddiv" localSheetId="45">#REF!</definedName>
    <definedName name="CNBF_proddiv">#REF!</definedName>
    <definedName name="CNBF_prodexcep" localSheetId="45">#REF!</definedName>
    <definedName name="CNBF_prodexcep">#REF!</definedName>
    <definedName name="CNBF_prodfi" localSheetId="45">#REF!</definedName>
    <definedName name="CNBF_prodfi">#REF!</definedName>
    <definedName name="CNBF_prodgestion" localSheetId="45">#REF!</definedName>
    <definedName name="CNBF_prodgestion">#REF!</definedName>
    <definedName name="CNBF_prodtech" localSheetId="45">#REF!</definedName>
    <definedName name="CNBF_prodtech">#REF!</definedName>
    <definedName name="CNBF_produits" localSheetId="45">#REF!</definedName>
    <definedName name="CNBF_produits">#REF!</definedName>
    <definedName name="CNBF_reprisesprov" localSheetId="45">#REF!</definedName>
    <definedName name="CNBF_reprisesprov">#REF!</definedName>
    <definedName name="CNBF_resstech" localSheetId="45">#REF!</definedName>
    <definedName name="CNBF_resstech">#REF!</definedName>
    <definedName name="CNBF_resultatnet" localSheetId="45">#REF!</definedName>
    <definedName name="CNBF_resultatnet">#REF!</definedName>
    <definedName name="CNBF_ST" localSheetId="45">#REF!</definedName>
    <definedName name="CNBF_ST">#REF!</definedName>
    <definedName name="CNBFcomp_charges" localSheetId="45">#REF!</definedName>
    <definedName name="CNBFcomp_charges">#REF!</definedName>
    <definedName name="CNBFcomp_chargesdiv" localSheetId="45">#REF!</definedName>
    <definedName name="CNBFcomp_chargesdiv">#REF!</definedName>
    <definedName name="CNBFcomp_chargesexcep" localSheetId="45">#REF!</definedName>
    <definedName name="CNBFcomp_chargesexcep">#REF!</definedName>
    <definedName name="CNBFcomp_chargesfi" localSheetId="45">#REF!</definedName>
    <definedName name="CNBFcomp_chargesfi">#REF!</definedName>
    <definedName name="CNBFcomp_chargesgestion" localSheetId="45">#REF!</definedName>
    <definedName name="CNBFcomp_chargesgestion">#REF!</definedName>
    <definedName name="CNBFcomp_chargestech" localSheetId="45">#REF!</definedName>
    <definedName name="CNBFcomp_chargestech">#REF!</definedName>
    <definedName name="CNBFcomp_cotitaf" localSheetId="45">#REF!</definedName>
    <definedName name="CNBFcomp_cotitaf">#REF!</definedName>
    <definedName name="CNBFcomp_cotsoc" localSheetId="45">#REF!</definedName>
    <definedName name="CNBFcomp_cotsoc">#REF!</definedName>
    <definedName name="CNBFcomp_dd" localSheetId="45">#REF!</definedName>
    <definedName name="CNBFcomp_dd">#REF!</definedName>
    <definedName name="CNBFcomp_deptech" localSheetId="45">#REF!</definedName>
    <definedName name="CNBFcomp_deptech">#REF!</definedName>
    <definedName name="CNBFcomp_dotprov" localSheetId="45">#REF!</definedName>
    <definedName name="CNBFcomp_dotprov">#REF!</definedName>
    <definedName name="CNBFcomp_dp" localSheetId="45">#REF!</definedName>
    <definedName name="CNBFcomp_dp">#REF!</definedName>
    <definedName name="CNBFcomp_prestlegv" localSheetId="45">#REF!</definedName>
    <definedName name="CNBFcomp_prestlegv">#REF!</definedName>
    <definedName name="CNBFcomp_prestsoc" localSheetId="45">#REF!</definedName>
    <definedName name="CNBFcomp_prestsoc">#REF!</definedName>
    <definedName name="CNBFcomp_prodexcep" localSheetId="45">#REF!</definedName>
    <definedName name="CNBFcomp_prodexcep">#REF!</definedName>
    <definedName name="CNBFcomp_prodfi" localSheetId="45">#REF!</definedName>
    <definedName name="CNBFcomp_prodfi">#REF!</definedName>
    <definedName name="CNBFcomp_prodgestion" localSheetId="45">#REF!</definedName>
    <definedName name="CNBFcomp_prodgestion">#REF!</definedName>
    <definedName name="CNBFcomp_produits" localSheetId="45">#REF!</definedName>
    <definedName name="CNBFcomp_produits">#REF!</definedName>
    <definedName name="CNBFcomp_reprisesprov" localSheetId="45">#REF!</definedName>
    <definedName name="CNBFcomp_reprisesprov">#REF!</definedName>
    <definedName name="CNBFcomp_resstech" localSheetId="45">#REF!</definedName>
    <definedName name="CNBFcomp_resstech">#REF!</definedName>
    <definedName name="CNBFcomp_resultatnet" localSheetId="45">#REF!</definedName>
    <definedName name="CNBFcomp_resultatnet">#REF!</definedName>
    <definedName name="CNBFcomp_ST" localSheetId="45">#REF!</definedName>
    <definedName name="CNBFcomp_ST">#REF!</definedName>
    <definedName name="CNIEG_charges" localSheetId="45">#REF!</definedName>
    <definedName name="CNIEG_charges">#REF!</definedName>
    <definedName name="CNIEG_chargesdiv" localSheetId="45">#REF!</definedName>
    <definedName name="CNIEG_chargesdiv">#REF!</definedName>
    <definedName name="CNIEG_chargesexcep" localSheetId="45">#REF!</definedName>
    <definedName name="CNIEG_chargesexcep">#REF!</definedName>
    <definedName name="CNIEG_chargesfi" localSheetId="45">#REF!</definedName>
    <definedName name="CNIEG_chargesfi">#REF!</definedName>
    <definedName name="CNIEG_chargesgestion" localSheetId="45">#REF!</definedName>
    <definedName name="CNIEG_chargesgestion">#REF!</definedName>
    <definedName name="CNIEG_chargestech" localSheetId="45">#REF!</definedName>
    <definedName name="CNIEG_chargestech">#REF!</definedName>
    <definedName name="CNIEG_compens" localSheetId="45">#REF!</definedName>
    <definedName name="CNIEG_compens">#REF!</definedName>
    <definedName name="CNIEG_cotitaf" localSheetId="45">#REF!</definedName>
    <definedName name="CNIEG_cotitaf">#REF!</definedName>
    <definedName name="CNIEG_cotsoc" localSheetId="45">#REF!</definedName>
    <definedName name="CNIEG_cotsoc">#REF!</definedName>
    <definedName name="CNIEG_dd" localSheetId="45">#REF!</definedName>
    <definedName name="CNIEG_dd">#REF!</definedName>
    <definedName name="CNIEG_deptech" localSheetId="45">#REF!</definedName>
    <definedName name="CNIEG_deptech">#REF!</definedName>
    <definedName name="CNIEG_dotprov" localSheetId="45">#REF!</definedName>
    <definedName name="CNIEG_dotprov">#REF!</definedName>
    <definedName name="CNIEG_dp" localSheetId="45">#REF!</definedName>
    <definedName name="CNIEG_dp">#REF!</definedName>
    <definedName name="CNIEG_pchargprest" localSheetId="45">#REF!</definedName>
    <definedName name="CNIEG_pchargprest">#REF!</definedName>
    <definedName name="CNIEG_prestextra" localSheetId="45">#REF!</definedName>
    <definedName name="CNIEG_prestextra">#REF!</definedName>
    <definedName name="CNIEG_prestlegv" localSheetId="45">#REF!</definedName>
    <definedName name="CNIEG_prestlegv">#REF!</definedName>
    <definedName name="CNIEG_prestsoc" localSheetId="45">#REF!</definedName>
    <definedName name="CNIEG_prestsoc">#REF!</definedName>
    <definedName name="CNIEG_proddiv" localSheetId="45">#REF!</definedName>
    <definedName name="CNIEG_proddiv">#REF!</definedName>
    <definedName name="CNIEG_prodexcep" localSheetId="45">#REF!</definedName>
    <definedName name="CNIEG_prodexcep">#REF!</definedName>
    <definedName name="CNIEG_prodfi" localSheetId="45">#REF!</definedName>
    <definedName name="CNIEG_prodfi">#REF!</definedName>
    <definedName name="CNIEG_prodgestion" localSheetId="45">#REF!</definedName>
    <definedName name="CNIEG_prodgestion">#REF!</definedName>
    <definedName name="CNIEG_prodtech" localSheetId="45">#REF!</definedName>
    <definedName name="CNIEG_prodtech">#REF!</definedName>
    <definedName name="CNIEG_produits" localSheetId="45">#REF!</definedName>
    <definedName name="CNIEG_produits">#REF!</definedName>
    <definedName name="CNIEG_reprisesprov" localSheetId="45">#REF!</definedName>
    <definedName name="CNIEG_reprisesprov">#REF!</definedName>
    <definedName name="CNIEG_resstech" localSheetId="45">#REF!</definedName>
    <definedName name="CNIEG_resstech">#REF!</definedName>
    <definedName name="CNIEG_resultatnet" localSheetId="45">#REF!</definedName>
    <definedName name="CNIEG_resultatnet">#REF!</definedName>
    <definedName name="CNIEG_ST" localSheetId="45">#REF!</definedName>
    <definedName name="CNIEG_ST">#REF!</definedName>
    <definedName name="CNRACL_charges" localSheetId="45">#REF!</definedName>
    <definedName name="CNRACL_charges">#REF!</definedName>
    <definedName name="CNRACL_chargesdiv" localSheetId="45">#REF!</definedName>
    <definedName name="CNRACL_chargesdiv">#REF!</definedName>
    <definedName name="CNRACL_chargesexcep" localSheetId="45">#REF!</definedName>
    <definedName name="CNRACL_chargesexcep">#REF!</definedName>
    <definedName name="CNRACL_chargesfi" localSheetId="45">#REF!</definedName>
    <definedName name="CNRACL_chargesfi">#REF!</definedName>
    <definedName name="CNRACL_chargesgestion" localSheetId="45">#REF!</definedName>
    <definedName name="CNRACL_chargesgestion">#REF!</definedName>
    <definedName name="CNRACL_chargestech" localSheetId="45">#REF!</definedName>
    <definedName name="CNRACL_chargestech">#REF!</definedName>
    <definedName name="CNRACL_compens" localSheetId="45">#REF!</definedName>
    <definedName name="CNRACL_compens">#REF!</definedName>
    <definedName name="CNRACL_cotitaf" localSheetId="45">#REF!</definedName>
    <definedName name="CNRACL_cotitaf">#REF!</definedName>
    <definedName name="CNRACL_cotsoc" localSheetId="45">#REF!</definedName>
    <definedName name="CNRACL_cotsoc">#REF!</definedName>
    <definedName name="CNRACL_dd" localSheetId="45">#REF!</definedName>
    <definedName name="CNRACL_dd">#REF!</definedName>
    <definedName name="CNRACL_deptech" localSheetId="45">#REF!</definedName>
    <definedName name="CNRACL_deptech">#REF!</definedName>
    <definedName name="CNRACL_dotprov" localSheetId="45">#REF!</definedName>
    <definedName name="CNRACL_dotprov">#REF!</definedName>
    <definedName name="CNRACL_dp" localSheetId="45">#REF!</definedName>
    <definedName name="CNRACL_dp">#REF!</definedName>
    <definedName name="CNRACL_ITAF" localSheetId="45">#REF!</definedName>
    <definedName name="CNRACL_ITAF">#REF!</definedName>
    <definedName name="CNRACL_prestextra" localSheetId="45">#REF!</definedName>
    <definedName name="CNRACL_prestextra">#REF!</definedName>
    <definedName name="CNRACL_prestleg" localSheetId="45">#REF!</definedName>
    <definedName name="CNRACL_prestleg">#REF!</definedName>
    <definedName name="CNRACL_prestlegi" localSheetId="45">#REF!</definedName>
    <definedName name="CNRACL_prestlegi">#REF!</definedName>
    <definedName name="CNRACL_prestlegv" localSheetId="45">#REF!</definedName>
    <definedName name="CNRACL_prestlegv">#REF!</definedName>
    <definedName name="CNRACL_prestsoc" localSheetId="45">#REF!</definedName>
    <definedName name="CNRACL_prestsoc">#REF!</definedName>
    <definedName name="CNRACL_proddiv" localSheetId="45">#REF!</definedName>
    <definedName name="CNRACL_proddiv">#REF!</definedName>
    <definedName name="CNRACL_prodexcep" localSheetId="45">#REF!</definedName>
    <definedName name="CNRACL_prodexcep">#REF!</definedName>
    <definedName name="CNRACL_prodfi" localSheetId="45">#REF!</definedName>
    <definedName name="CNRACL_prodfi">#REF!</definedName>
    <definedName name="CNRACL_prodgestion" localSheetId="45">#REF!</definedName>
    <definedName name="CNRACL_prodgestion">#REF!</definedName>
    <definedName name="CNRACL_prodtech" localSheetId="45">#REF!</definedName>
    <definedName name="CNRACL_prodtech">#REF!</definedName>
    <definedName name="CNRACL_produits" localSheetId="45">#REF!</definedName>
    <definedName name="CNRACL_produits">#REF!</definedName>
    <definedName name="CNRACL_reprisesprov" localSheetId="45">#REF!</definedName>
    <definedName name="CNRACL_reprisesprov">#REF!</definedName>
    <definedName name="CNRACL_resstech" localSheetId="45">#REF!</definedName>
    <definedName name="CNRACL_resstech">#REF!</definedName>
    <definedName name="CNRACL_resultatnet" localSheetId="45">#REF!</definedName>
    <definedName name="CNRACL_resultatnet">#REF!</definedName>
    <definedName name="CNRACL_ST" localSheetId="45">#REF!</definedName>
    <definedName name="CNRACL_ST">#REF!</definedName>
    <definedName name="COHERENCE" localSheetId="28">#REF!</definedName>
    <definedName name="COHERENCE" localSheetId="23">#REF!</definedName>
    <definedName name="COHERENCE">#REF!</definedName>
    <definedName name="COHERENCE_FLUX_ECHANT" localSheetId="28">#REF!</definedName>
    <definedName name="COHERENCE_FLUX_ECHANT" localSheetId="23">#REF!</definedName>
    <definedName name="COHERENCE_FLUX_ECHANT">#REF!</definedName>
    <definedName name="COMPARAISON_FLUXECHAN" localSheetId="28">#REF!</definedName>
    <definedName name="COMPARAISON_FLUXECHAN" localSheetId="23">#REF!</definedName>
    <definedName name="COMPARAISON_FLUXECHAN">#REF!</definedName>
    <definedName name="COMPTE_D_EXPLOITATION_PAR_BRANCHE" localSheetId="45">#REF!</definedName>
    <definedName name="COMPTE_D_EXPLOITATION_PAR_BRANCHE">#REF!</definedName>
    <definedName name="CRPCEN_charges" localSheetId="45">#REF!</definedName>
    <definedName name="CRPCEN_charges">#REF!</definedName>
    <definedName name="CRPCEN_chargesdiv" localSheetId="45">#REF!</definedName>
    <definedName name="CRPCEN_chargesdiv">#REF!</definedName>
    <definedName name="CRPCEN_chargesexcep" localSheetId="45">#REF!</definedName>
    <definedName name="CRPCEN_chargesexcep">#REF!</definedName>
    <definedName name="CRPCEN_chargesfi" localSheetId="45">#REF!</definedName>
    <definedName name="CRPCEN_chargesfi">#REF!</definedName>
    <definedName name="CRPCEN_chargesgestion" localSheetId="45">#REF!</definedName>
    <definedName name="CRPCEN_chargesgestion">#REF!</definedName>
    <definedName name="CRPCEN_chargestech" localSheetId="45">#REF!</definedName>
    <definedName name="CRPCEN_chargestech">#REF!</definedName>
    <definedName name="CRPCEN_compens" localSheetId="45">#REF!</definedName>
    <definedName name="CRPCEN_compens">#REF!</definedName>
    <definedName name="CRPCEN_cotEtat" localSheetId="45">#REF!</definedName>
    <definedName name="CRPCEN_cotEtat">#REF!</definedName>
    <definedName name="CRPCEN_cotitaf" localSheetId="45">#REF!</definedName>
    <definedName name="CRPCEN_cotitaf">#REF!</definedName>
    <definedName name="CRPCEN_cotsoc" localSheetId="45">#REF!</definedName>
    <definedName name="CRPCEN_cotsoc">#REF!</definedName>
    <definedName name="CRPCEN_dd" localSheetId="45">#REF!</definedName>
    <definedName name="CRPCEN_dd">#REF!</definedName>
    <definedName name="CRPCEN_deptech" localSheetId="45">#REF!</definedName>
    <definedName name="CRPCEN_deptech">#REF!</definedName>
    <definedName name="CRPCEN_dotprov" localSheetId="45">#REF!</definedName>
    <definedName name="CRPCEN_dotprov">#REF!</definedName>
    <definedName name="CRPCEN_dp" localSheetId="45">#REF!</definedName>
    <definedName name="CRPCEN_dp">#REF!</definedName>
    <definedName name="CRPCEN_ITAF" localSheetId="45">#REF!</definedName>
    <definedName name="CRPCEN_ITAF">#REF!</definedName>
    <definedName name="CRPCEN_prestextra" localSheetId="45">#REF!</definedName>
    <definedName name="CRPCEN_prestextra">#REF!</definedName>
    <definedName name="CRPCEN_prestlegv" localSheetId="45">#REF!</definedName>
    <definedName name="CRPCEN_prestlegv">#REF!</definedName>
    <definedName name="CRPCEN_prestsoc" localSheetId="45">#REF!</definedName>
    <definedName name="CRPCEN_prestsoc">#REF!</definedName>
    <definedName name="CRPCEN_proddiv" localSheetId="45">#REF!</definedName>
    <definedName name="CRPCEN_proddiv">#REF!</definedName>
    <definedName name="CRPCEN_prodexcep" localSheetId="45">#REF!</definedName>
    <definedName name="CRPCEN_prodexcep">#REF!</definedName>
    <definedName name="CRPCEN_prodfi" localSheetId="45">#REF!</definedName>
    <definedName name="CRPCEN_prodfi">#REF!</definedName>
    <definedName name="CRPCEN_prodgestion" localSheetId="45">#REF!</definedName>
    <definedName name="CRPCEN_prodgestion">#REF!</definedName>
    <definedName name="CRPCEN_prodtech" localSheetId="45">#REF!</definedName>
    <definedName name="CRPCEN_prodtech">#REF!</definedName>
    <definedName name="CRPCEN_produits" localSheetId="45">#REF!</definedName>
    <definedName name="CRPCEN_produits">#REF!</definedName>
    <definedName name="CRPCEN_reprisesprov" localSheetId="45">#REF!</definedName>
    <definedName name="CRPCEN_reprisesprov">#REF!</definedName>
    <definedName name="CRPCEN_resstech" localSheetId="45">#REF!</definedName>
    <definedName name="CRPCEN_resstech">#REF!</definedName>
    <definedName name="CRPCEN_resultatnet" localSheetId="45">#REF!</definedName>
    <definedName name="CRPCEN_resultatnet">#REF!</definedName>
    <definedName name="CRPCEN_ST" localSheetId="45">#REF!</definedName>
    <definedName name="CRPCEN_ST">#REF!</definedName>
    <definedName name="date_var" localSheetId="45">#REF!</definedName>
    <definedName name="date_var">#REF!</definedName>
    <definedName name="dates" localSheetId="45">#REF!</definedName>
    <definedName name="dates">#REF!</definedName>
    <definedName name="décalag1">'[10]gestion des dates'!$C$1</definedName>
    <definedName name="décalage" localSheetId="45">#REF!</definedName>
    <definedName name="décalage">#REF!</definedName>
    <definedName name="donnee" localSheetId="4">[11]France!$A$3:$K$25</definedName>
    <definedName name="donnee" localSheetId="5">[11]France!$A$3:$K$25</definedName>
    <definedName name="donnee">[12]France!$A$11:$E$112</definedName>
    <definedName name="EMPRETNES379308">[13]EMPRETNES379308!$A$4:$Q$43</definedName>
    <definedName name="EMPRETNES37U9308" localSheetId="45">#REF!</definedName>
    <definedName name="EMPRETNES37U9308">#REF!</definedName>
    <definedName name="EMPRETNES389308" localSheetId="45">#REF!</definedName>
    <definedName name="EMPRETNES389308">#REF!</definedName>
    <definedName name="EMPRETNES38U9308" localSheetId="45">#REF!</definedName>
    <definedName name="EMPRETNES38U9308">#REF!</definedName>
    <definedName name="ENIM_charges" localSheetId="45">#REF!</definedName>
    <definedName name="ENIM_charges">#REF!</definedName>
    <definedName name="ENIM_chargesdiv" localSheetId="45">#REF!</definedName>
    <definedName name="ENIM_chargesdiv">#REF!</definedName>
    <definedName name="ENIM_chargesexcep" localSheetId="45">#REF!</definedName>
    <definedName name="ENIM_chargesexcep">#REF!</definedName>
    <definedName name="ENIM_chargesfi" localSheetId="45">#REF!</definedName>
    <definedName name="ENIM_chargesfi">#REF!</definedName>
    <definedName name="ENIM_chargesgestion" localSheetId="45">#REF!</definedName>
    <definedName name="ENIM_chargesgestion">#REF!</definedName>
    <definedName name="ENIM_chargestech" localSheetId="45">#REF!</definedName>
    <definedName name="ENIM_chargestech">#REF!</definedName>
    <definedName name="ENIM_compens" localSheetId="45">#REF!</definedName>
    <definedName name="ENIM_compens">#REF!</definedName>
    <definedName name="ENIM_cotEtat" localSheetId="45">#REF!</definedName>
    <definedName name="ENIM_cotEtat">#REF!</definedName>
    <definedName name="ENIM_cotitaf" localSheetId="45">#REF!</definedName>
    <definedName name="ENIM_cotitaf">#REF!</definedName>
    <definedName name="ENIM_cotsoc" localSheetId="45">#REF!</definedName>
    <definedName name="ENIM_cotsoc">#REF!</definedName>
    <definedName name="ENIM_dd" localSheetId="45">#REF!</definedName>
    <definedName name="ENIM_dd">#REF!</definedName>
    <definedName name="ENIM_deptech" localSheetId="45">#REF!</definedName>
    <definedName name="ENIM_deptech">#REF!</definedName>
    <definedName name="ENIM_dotprov" localSheetId="45">#REF!</definedName>
    <definedName name="ENIM_dotprov">#REF!</definedName>
    <definedName name="ENIM_dp" localSheetId="45">#REF!</definedName>
    <definedName name="ENIM_dp">#REF!</definedName>
    <definedName name="ENIM_ITAF" localSheetId="45">#REF!</definedName>
    <definedName name="ENIM_ITAF">#REF!</definedName>
    <definedName name="ENIM_prestextra" localSheetId="45">#REF!</definedName>
    <definedName name="ENIM_prestextra">#REF!</definedName>
    <definedName name="ENIM_prestlegv" localSheetId="45">#REF!</definedName>
    <definedName name="ENIM_prestlegv">#REF!</definedName>
    <definedName name="ENIM_prestsoc" localSheetId="45">#REF!</definedName>
    <definedName name="ENIM_prestsoc">#REF!</definedName>
    <definedName name="ENIM_proddiv" localSheetId="45">#REF!</definedName>
    <definedName name="ENIM_proddiv">#REF!</definedName>
    <definedName name="ENIM_prodexcep" localSheetId="45">#REF!</definedName>
    <definedName name="ENIM_prodexcep">#REF!</definedName>
    <definedName name="ENIM_prodfi" localSheetId="45">#REF!</definedName>
    <definedName name="ENIM_prodfi">#REF!</definedName>
    <definedName name="ENIM_prodgestion" localSheetId="45">#REF!</definedName>
    <definedName name="ENIM_prodgestion">#REF!</definedName>
    <definedName name="ENIM_prodtech" localSheetId="45">#REF!</definedName>
    <definedName name="ENIM_prodtech">#REF!</definedName>
    <definedName name="ENIM_produits" localSheetId="45">#REF!</definedName>
    <definedName name="ENIM_produits">#REF!</definedName>
    <definedName name="ENIM_reprisesprov" localSheetId="45">#REF!</definedName>
    <definedName name="ENIM_reprisesprov">#REF!</definedName>
    <definedName name="ENIM_resstech" localSheetId="45">#REF!</definedName>
    <definedName name="ENIM_resstech">#REF!</definedName>
    <definedName name="ENIM_resultatnet" localSheetId="45">#REF!</definedName>
    <definedName name="ENIM_resultatnet">#REF!</definedName>
    <definedName name="ENIM_ST" localSheetId="45">#REF!</definedName>
    <definedName name="ENIM_ST">#REF!</definedName>
    <definedName name="ENIM_subveq_ST" localSheetId="45">#REF!</definedName>
    <definedName name="ENIM_subveq_ST">#REF!</definedName>
    <definedName name="euro" localSheetId="21">[14]SOMMAIRE!$C$131</definedName>
    <definedName name="euro" localSheetId="19">[14]SOMMAIRE!$C$131</definedName>
    <definedName name="euro" localSheetId="20">[14]SOMMAIRE!$C$131</definedName>
    <definedName name="euro" localSheetId="22">[14]SOMMAIRE!$C$131</definedName>
    <definedName name="euro" localSheetId="23">[14]SOMMAIRE!$C$131</definedName>
    <definedName name="euro" localSheetId="17">[14]SOMMAIRE!$C$131</definedName>
    <definedName name="euro" localSheetId="18">[14]SOMMAIRE!$C$131</definedName>
    <definedName name="euro">[14]SOMMAIRE!$C$131</definedName>
    <definedName name="EVOL0305" localSheetId="45">#REF!</definedName>
    <definedName name="EVOL0305">#REF!</definedName>
    <definedName name="EVOL9002SANT" localSheetId="45">#REF!</definedName>
    <definedName name="EVOL9002SANT">#REF!</definedName>
    <definedName name="EVOL9503" localSheetId="45">#REF!</definedName>
    <definedName name="EVOL9503">#REF!</definedName>
    <definedName name="EVOLFAP0310" localSheetId="45">#REF!</definedName>
    <definedName name="EVOLFAP0310">#REF!</definedName>
    <definedName name="EVOLFAPR0310" localSheetId="45">#REF!</definedName>
    <definedName name="EVOLFAPR0310">#REF!</definedName>
    <definedName name="EVOLPAV0310" localSheetId="45">#REF!</definedName>
    <definedName name="EVOLPAV0310">#REF!</definedName>
    <definedName name="EVOLPCS0309">[15]PCS!$A$4:$L$492</definedName>
    <definedName name="EVOLPCS0310" localSheetId="45">#REF!</definedName>
    <definedName name="EVOLPCS0310">#REF!</definedName>
    <definedName name="EVOLR0305" localSheetId="45">#REF!</definedName>
    <definedName name="EVOLR0305">#REF!</definedName>
    <definedName name="EVOLR0308" localSheetId="45">#REF!</definedName>
    <definedName name="EVOLR0308">#REF!</definedName>
    <definedName name="EVOLR0308A" localSheetId="45">#REF!</definedName>
    <definedName name="EVOLR0308A">#REF!</definedName>
    <definedName name="EVOLR8210">[16]EVOLR8210!$A$1:$AE$91</definedName>
    <definedName name="EVOLR9010" localSheetId="45">#REF!</definedName>
    <definedName name="EVOLR9010">#REF!</definedName>
    <definedName name="EVOLR9503" localSheetId="45">#REF!</definedName>
    <definedName name="EVOLR9503">#REF!</definedName>
    <definedName name="EXAbase_charges" localSheetId="45">#REF!</definedName>
    <definedName name="EXAbase_charges">#REF!</definedName>
    <definedName name="EXAbase_chargesdiv" localSheetId="45">#REF!</definedName>
    <definedName name="EXAbase_chargesdiv">#REF!</definedName>
    <definedName name="EXAbase_chargesexcep" localSheetId="45">#REF!</definedName>
    <definedName name="EXAbase_chargesexcep">#REF!</definedName>
    <definedName name="EXAbase_chargesfi" localSheetId="45">#REF!</definedName>
    <definedName name="EXAbase_chargesfi">#REF!</definedName>
    <definedName name="EXAbase_chargesgestion" localSheetId="45">#REF!</definedName>
    <definedName name="EXAbase_chargesgestion">#REF!</definedName>
    <definedName name="EXAbase_chargestech" localSheetId="45">#REF!</definedName>
    <definedName name="EXAbase_chargestech">#REF!</definedName>
    <definedName name="EXAbase_compens" localSheetId="45">#REF!</definedName>
    <definedName name="EXAbase_compens">#REF!</definedName>
    <definedName name="EXAbase_cotEtat" localSheetId="45">#REF!</definedName>
    <definedName name="EXAbase_cotEtat">#REF!</definedName>
    <definedName name="EXAbase_cotitaf" localSheetId="45">#REF!</definedName>
    <definedName name="EXAbase_cotitaf">#REF!</definedName>
    <definedName name="EXAbase_cotsoc" localSheetId="45">#REF!</definedName>
    <definedName name="EXAbase_cotsoc">#REF!</definedName>
    <definedName name="EXAbase_dd" localSheetId="45">#REF!</definedName>
    <definedName name="EXAbase_dd">#REF!</definedName>
    <definedName name="EXAbase_deptech" localSheetId="45">#REF!</definedName>
    <definedName name="EXAbase_deptech">#REF!</definedName>
    <definedName name="EXAbase_dotprov" localSheetId="45">#REF!</definedName>
    <definedName name="EXAbase_dotprov">#REF!</definedName>
    <definedName name="EXAbase_dp" localSheetId="45">#REF!</definedName>
    <definedName name="EXAbase_dp">#REF!</definedName>
    <definedName name="EXAbase_ITAF" localSheetId="45">#REF!</definedName>
    <definedName name="EXAbase_ITAF">#REF!</definedName>
    <definedName name="EXAbase_prestextra" localSheetId="45">#REF!</definedName>
    <definedName name="EXAbase_prestextra">#REF!</definedName>
    <definedName name="EXAbase_prestFSV" localSheetId="45">#REF!</definedName>
    <definedName name="EXAbase_prestFSV">#REF!</definedName>
    <definedName name="EXAbase_prestleg" localSheetId="45">#REF!</definedName>
    <definedName name="EXAbase_prestleg">#REF!</definedName>
    <definedName name="EXAbase_prestlegv" localSheetId="45">#REF!</definedName>
    <definedName name="EXAbase_prestlegv">#REF!</definedName>
    <definedName name="EXAbase_prestsoc" localSheetId="45">#REF!</definedName>
    <definedName name="EXAbase_prestsoc">#REF!</definedName>
    <definedName name="EXAbase_proddiv" localSheetId="45">#REF!</definedName>
    <definedName name="EXAbase_proddiv">#REF!</definedName>
    <definedName name="EXAbase_prodexcep" localSheetId="45">#REF!</definedName>
    <definedName name="EXAbase_prodexcep">#REF!</definedName>
    <definedName name="EXAbase_prodfi" localSheetId="45">#REF!</definedName>
    <definedName name="EXAbase_prodfi">#REF!</definedName>
    <definedName name="EXAbase_prodgestion" localSheetId="45">#REF!</definedName>
    <definedName name="EXAbase_prodgestion">#REF!</definedName>
    <definedName name="EXAbase_prodtech" localSheetId="45">#REF!</definedName>
    <definedName name="EXAbase_prodtech">#REF!</definedName>
    <definedName name="EXAbase_produits" localSheetId="45">#REF!</definedName>
    <definedName name="EXAbase_produits">#REF!</definedName>
    <definedName name="EXAbase_reprisesprov" localSheetId="45">#REF!</definedName>
    <definedName name="EXAbase_reprisesprov">#REF!</definedName>
    <definedName name="EXAbase_resstech" localSheetId="45">#REF!</definedName>
    <definedName name="EXAbase_resstech">#REF!</definedName>
    <definedName name="EXAbase_resultatnet" localSheetId="45">#REF!</definedName>
    <definedName name="EXAbase_resultatnet">#REF!</definedName>
    <definedName name="EXAbase_ST" localSheetId="45">#REF!</definedName>
    <definedName name="EXAbase_ST">#REF!</definedName>
    <definedName name="EXAcomp_charges" localSheetId="45">#REF!</definedName>
    <definedName name="EXAcomp_charges">#REF!</definedName>
    <definedName name="EXAcomp_chargesdiv" localSheetId="45">#REF!</definedName>
    <definedName name="EXAcomp_chargesdiv">#REF!</definedName>
    <definedName name="EXAcomp_chargesexcep" localSheetId="45">#REF!</definedName>
    <definedName name="EXAcomp_chargesexcep">#REF!</definedName>
    <definedName name="EXAcomp_chargesfi" localSheetId="45">#REF!</definedName>
    <definedName name="EXAcomp_chargesfi">#REF!</definedName>
    <definedName name="EXAcomp_chargesgestion" localSheetId="45">#REF!</definedName>
    <definedName name="EXAcomp_chargesgestion">#REF!</definedName>
    <definedName name="EXAcomp_chargestech" localSheetId="45">#REF!</definedName>
    <definedName name="EXAcomp_chargestech">#REF!</definedName>
    <definedName name="EXAcomp_cotItaf" localSheetId="45">#REF!</definedName>
    <definedName name="EXAcomp_cotItaf">#REF!</definedName>
    <definedName name="EXAcomp_cotsoc" localSheetId="45">#REF!</definedName>
    <definedName name="EXAcomp_cotsoc">#REF!</definedName>
    <definedName name="EXAcomp_dd" localSheetId="45">#REF!</definedName>
    <definedName name="EXAcomp_dd">#REF!</definedName>
    <definedName name="EXAcomp_deptech" localSheetId="45">#REF!</definedName>
    <definedName name="EXAcomp_deptech">#REF!</definedName>
    <definedName name="EXAcomp_dotprov" localSheetId="45">#REF!</definedName>
    <definedName name="EXAcomp_dotprov">#REF!</definedName>
    <definedName name="EXAcomp_dp" localSheetId="45">#REF!</definedName>
    <definedName name="EXAcomp_dp">#REF!</definedName>
    <definedName name="EXAcomp_itaf" localSheetId="45">#REF!</definedName>
    <definedName name="EXAcomp_itaf">#REF!</definedName>
    <definedName name="EXAcomp_prestlegv" localSheetId="45">#REF!</definedName>
    <definedName name="EXAcomp_prestlegv">#REF!</definedName>
    <definedName name="EXAcomp_prestsoc" localSheetId="45">#REF!</definedName>
    <definedName name="EXAcomp_prestsoc">#REF!</definedName>
    <definedName name="EXAcomp_proddiv" localSheetId="45">#REF!</definedName>
    <definedName name="EXAcomp_proddiv">#REF!</definedName>
    <definedName name="EXAcomp_prodexcep" localSheetId="45">#REF!</definedName>
    <definedName name="EXAcomp_prodexcep">#REF!</definedName>
    <definedName name="EXAcomp_prodfi" localSheetId="45">#REF!</definedName>
    <definedName name="EXAcomp_prodfi">#REF!</definedName>
    <definedName name="EXAcomp_prodgestion" localSheetId="45">#REF!</definedName>
    <definedName name="EXAcomp_prodgestion">#REF!</definedName>
    <definedName name="EXAcomp_prodtech" localSheetId="45">#REF!</definedName>
    <definedName name="EXAcomp_prodtech">#REF!</definedName>
    <definedName name="EXAcomp_produits" localSheetId="45">#REF!</definedName>
    <definedName name="EXAcomp_produits">#REF!</definedName>
    <definedName name="EXAcomp_reprisesprov" localSheetId="45">#REF!</definedName>
    <definedName name="EXAcomp_reprisesprov">#REF!</definedName>
    <definedName name="EXAcomp_resstech" localSheetId="45">#REF!</definedName>
    <definedName name="EXAcomp_resstech">#REF!</definedName>
    <definedName name="EXAcomp_resultatnet" localSheetId="45">#REF!</definedName>
    <definedName name="EXAcomp_resultatnet">#REF!</definedName>
    <definedName name="EXAcomp_ST" localSheetId="45">#REF!</definedName>
    <definedName name="EXAcomp_ST">#REF!</definedName>
    <definedName name="Excel_BuiltIn_Print_Area_1_1" localSheetId="45">#REF!</definedName>
    <definedName name="Excel_BuiltIn_Print_Area_1_1">#REF!</definedName>
    <definedName name="Excel_BuiltIn_Print_Area_2" localSheetId="45">#REF!</definedName>
    <definedName name="Excel_BuiltIn_Print_Area_2">#REF!</definedName>
    <definedName name="Excel_BuiltIn_Print_Area_5" localSheetId="45">#REF!</definedName>
    <definedName name="Excel_BuiltIn_Print_Area_5">#REF!</definedName>
    <definedName name="FSPOEIE_charges" localSheetId="45">#REF!</definedName>
    <definedName name="FSPOEIE_charges">#REF!</definedName>
    <definedName name="FSPOEIE_chargesdiv" localSheetId="45">#REF!</definedName>
    <definedName name="FSPOEIE_chargesdiv">#REF!</definedName>
    <definedName name="FSPOEIE_chargesexcep" localSheetId="45">#REF!</definedName>
    <definedName name="FSPOEIE_chargesexcep">#REF!</definedName>
    <definedName name="FSPOEIE_chargesfi" localSheetId="45">#REF!</definedName>
    <definedName name="FSPOEIE_chargesfi">#REF!</definedName>
    <definedName name="FSPOEIE_chargesgestion" localSheetId="45">#REF!</definedName>
    <definedName name="FSPOEIE_chargesgestion">#REF!</definedName>
    <definedName name="FSPOEIE_chargestech" localSheetId="45">#REF!</definedName>
    <definedName name="FSPOEIE_chargestech">#REF!</definedName>
    <definedName name="FSPOEIE_compens" localSheetId="45">#REF!</definedName>
    <definedName name="FSPOEIE_compens">#REF!</definedName>
    <definedName name="FSPOEIE_cotEtat" localSheetId="45">#REF!</definedName>
    <definedName name="FSPOEIE_cotEtat">#REF!</definedName>
    <definedName name="FSPOEIE_cotitaf" localSheetId="45">#REF!</definedName>
    <definedName name="FSPOEIE_cotitaf">#REF!</definedName>
    <definedName name="FSPOEIE_cotsoc" localSheetId="45">#REF!</definedName>
    <definedName name="FSPOEIE_cotsoc">#REF!</definedName>
    <definedName name="FSPOEIE_dd" localSheetId="45">#REF!</definedName>
    <definedName name="FSPOEIE_dd">#REF!</definedName>
    <definedName name="FSPOEIE_deptech">[17]FSPOEIE!$A$129:$IV$129</definedName>
    <definedName name="FSPOEIE_dotprov" localSheetId="45">#REF!</definedName>
    <definedName name="FSPOEIE_dotprov">#REF!</definedName>
    <definedName name="FSPOEIE_dp" localSheetId="45">#REF!</definedName>
    <definedName name="FSPOEIE_dp">#REF!</definedName>
    <definedName name="FSPOEIE_prestextra" localSheetId="45">#REF!</definedName>
    <definedName name="FSPOEIE_prestextra">#REF!</definedName>
    <definedName name="FSPOEIE_prestlegv" localSheetId="45">#REF!</definedName>
    <definedName name="FSPOEIE_prestlegv">#REF!</definedName>
    <definedName name="FSPOEIE_prestsoc" localSheetId="45">#REF!</definedName>
    <definedName name="FSPOEIE_prestsoc">#REF!</definedName>
    <definedName name="FSPOEIE_proddiv" localSheetId="45">#REF!</definedName>
    <definedName name="FSPOEIE_proddiv">#REF!</definedName>
    <definedName name="FSPOEIE_prodexcep" localSheetId="45">#REF!</definedName>
    <definedName name="FSPOEIE_prodexcep">#REF!</definedName>
    <definedName name="FSPOEIE_prodfi" localSheetId="45">#REF!</definedName>
    <definedName name="FSPOEIE_prodfi">#REF!</definedName>
    <definedName name="FSPOEIE_prodgestion" localSheetId="45">#REF!</definedName>
    <definedName name="FSPOEIE_prodgestion">#REF!</definedName>
    <definedName name="FSPOEIE_prodtech" localSheetId="45">#REF!</definedName>
    <definedName name="FSPOEIE_prodtech">#REF!</definedName>
    <definedName name="FSPOEIE_produits" localSheetId="45">#REF!</definedName>
    <definedName name="FSPOEIE_produits">#REF!</definedName>
    <definedName name="FSPOEIE_reprisesprov" localSheetId="45">#REF!</definedName>
    <definedName name="FSPOEIE_reprisesprov">#REF!</definedName>
    <definedName name="FSPOEIE_resstech" localSheetId="45">#REF!</definedName>
    <definedName name="FSPOEIE_resstech">#REF!</definedName>
    <definedName name="FSPOEIE_resultatnet" localSheetId="45">#REF!</definedName>
    <definedName name="FSPOEIE_resultatnet">#REF!</definedName>
    <definedName name="FSPOEIE_ST" localSheetId="45">#REF!</definedName>
    <definedName name="FSPOEIE_ST">#REF!</definedName>
    <definedName name="FSPOEIE_subveq_ST" localSheetId="45">#REF!</definedName>
    <definedName name="FSPOEIE_subveq_ST">#REF!</definedName>
    <definedName name="FSV_charges" localSheetId="45">#REF!</definedName>
    <definedName name="FSV_charges">#REF!</definedName>
    <definedName name="FSV_chargesdiv" localSheetId="45">#REF!</definedName>
    <definedName name="FSV_chargesdiv">#REF!</definedName>
    <definedName name="FSV_chargesexcep" localSheetId="45">#REF!</definedName>
    <definedName name="FSV_chargesexcep">#REF!</definedName>
    <definedName name="FSV_chargesfi" localSheetId="45">#REF!</definedName>
    <definedName name="FSV_chargesfi">#REF!</definedName>
    <definedName name="FSV_chargesgestion" localSheetId="45">#REF!</definedName>
    <definedName name="FSV_chargesgestion">#REF!</definedName>
    <definedName name="FSV_chargestech" localSheetId="45">#REF!</definedName>
    <definedName name="FSV_chargestech">#REF!</definedName>
    <definedName name="FSV_CNRACL" localSheetId="45">#REF!</definedName>
    <definedName name="FSV_CNRACL">#REF!</definedName>
    <definedName name="FSV_comp" localSheetId="45">#REF!</definedName>
    <definedName name="FSV_comp">#REF!</definedName>
    <definedName name="FSV_cotEtat" localSheetId="45">#REF!</definedName>
    <definedName name="FSV_cotEtat">#REF!</definedName>
    <definedName name="FSV_cotitaf" localSheetId="45">#REF!</definedName>
    <definedName name="FSV_cotitaf">#REF!</definedName>
    <definedName name="FSV_deptech" localSheetId="45">#REF!</definedName>
    <definedName name="FSV_deptech">#REF!</definedName>
    <definedName name="FSV_dotprov" localSheetId="45">#REF!</definedName>
    <definedName name="FSV_dotprov">#REF!</definedName>
    <definedName name="FSV_itaf" localSheetId="45">#REF!</definedName>
    <definedName name="FSV_itaf">#REF!</definedName>
    <definedName name="FSV_proddiv" localSheetId="45">#REF!</definedName>
    <definedName name="FSV_proddiv">#REF!</definedName>
    <definedName name="FSV_prodexcep" localSheetId="45">#REF!</definedName>
    <definedName name="FSV_prodexcep">#REF!</definedName>
    <definedName name="FSV_prodfi" localSheetId="45">#REF!</definedName>
    <definedName name="FSV_prodfi">#REF!</definedName>
    <definedName name="FSV_prodgestion" localSheetId="45">#REF!</definedName>
    <definedName name="FSV_prodgestion">#REF!</definedName>
    <definedName name="FSV_prodtech" localSheetId="45">#REF!</definedName>
    <definedName name="FSV_prodtech">#REF!</definedName>
    <definedName name="FSV_produits" localSheetId="45">#REF!</definedName>
    <definedName name="FSV_produits">#REF!</definedName>
    <definedName name="FSV_reprisesprov" localSheetId="45">#REF!</definedName>
    <definedName name="FSV_reprisesprov">#REF!</definedName>
    <definedName name="FSV_resstech" localSheetId="45">#REF!</definedName>
    <definedName name="FSV_resstech">#REF!</definedName>
    <definedName name="FSV_resultatnet" localSheetId="45">#REF!</definedName>
    <definedName name="FSV_resultatnet">#REF!</definedName>
    <definedName name="FSV_ST" localSheetId="45">#REF!</definedName>
    <definedName name="FSV_ST">#REF!</definedName>
    <definedName name="INDIC_BASE" localSheetId="28">#REF!</definedName>
    <definedName name="INDIC_BASE" localSheetId="23">#REF!</definedName>
    <definedName name="INDIC_BASE">#REF!</definedName>
    <definedName name="INDIC_ECH" localSheetId="28">#REF!</definedName>
    <definedName name="INDIC_ECH" localSheetId="23">#REF!</definedName>
    <definedName name="INDIC_ECH">#REF!</definedName>
    <definedName name="INTRETNES37U9308" localSheetId="45">#REF!</definedName>
    <definedName name="INTRETNES37U9308">#REF!</definedName>
    <definedName name="INTRETNES38U9308" localSheetId="45">#REF!</definedName>
    <definedName name="INTRETNES38U9308">#REF!</definedName>
    <definedName name="jjmmhh" localSheetId="21" hidden="1">{"TABL1",#N/A,TRUE,"TABLX";"TABL2",#N/A,TRUE,"TABLX"}</definedName>
    <definedName name="jjmmhh" hidden="1">{"TABL1",#N/A,TRUE,"TABLX";"TABL2",#N/A,TRUE,"TABLX"}</definedName>
    <definedName name="jmhjmh" localSheetId="21" hidden="1">{"TABL1",#N/A,TRUE,"TABLX";"TABL2",#N/A,TRUE,"TABLX"}</definedName>
    <definedName name="jmhjmh" hidden="1">{"TABL1",#N/A,TRUE,"TABLX";"TABL2",#N/A,TRUE,"TABLX"}</definedName>
    <definedName name="Label_NES">[13]listes!$E$2:$E$38</definedName>
    <definedName name="LIST_INCOHERENCE" localSheetId="28">#REF!</definedName>
    <definedName name="LIST_INCOHERENCE" localSheetId="23">#REF!</definedName>
    <definedName name="LIST_INCOHERENCE">#REF!</definedName>
    <definedName name="LIST_INCOHERENCE_2" localSheetId="28">#REF!</definedName>
    <definedName name="LIST_INCOHERENCE_2" localSheetId="23">#REF!</definedName>
    <definedName name="LIST_INCOHERENCE_2">#REF!</definedName>
    <definedName name="LIST_INCOHERENCE_CHO" localSheetId="28">#REF!</definedName>
    <definedName name="LIST_INCOHERENCE_CHO" localSheetId="23">#REF!</definedName>
    <definedName name="LIST_INCOHERENCE_CHO">#REF!</definedName>
    <definedName name="LIST_INCOHERENCE_CHO2" localSheetId="28">#REF!</definedName>
    <definedName name="LIST_INCOHERENCE_CHO2" localSheetId="23">#REF!</definedName>
    <definedName name="LIST_INCOHERENCE_CHO2">#REF!</definedName>
    <definedName name="Liste_FAP">[5]listes!$D$2:$D$88</definedName>
    <definedName name="liste_methode" localSheetId="45">[5]listes!#REF!</definedName>
    <definedName name="liste_methode">[5]listes!#REF!</definedName>
    <definedName name="Liste_NES">[18]output_logistic!$B$2:$B$37</definedName>
    <definedName name="Liste_PMQ">[19]output!$A$2:$A$31</definedName>
    <definedName name="liste_secteursPMQ">[5]listes!$A$2:$A$31</definedName>
    <definedName name="MOIS_EJ" localSheetId="28">#REF!</definedName>
    <definedName name="MOIS_EJ" localSheetId="23">#REF!</definedName>
    <definedName name="MOIS_EJ">#REF!</definedName>
    <definedName name="MONTANT" localSheetId="28">#REF!</definedName>
    <definedName name="MONTANT" localSheetId="23">#REF!</definedName>
    <definedName name="MONTANT">#REF!</definedName>
    <definedName name="MONTANT_REVISION" localSheetId="28">#REF!</definedName>
    <definedName name="MONTANT_REVISION" localSheetId="23">#REF!</definedName>
    <definedName name="MONTANT_REVISION">#REF!</definedName>
    <definedName name="NES37_9308" localSheetId="45">#REF!</definedName>
    <definedName name="NES37_9308">#REF!</definedName>
    <definedName name="NES37INTU9308" localSheetId="45">#REF!</definedName>
    <definedName name="NES37INTU9308">#REF!</definedName>
    <definedName name="NES37U9308" localSheetId="45">#REF!</definedName>
    <definedName name="NES37U9308">#REF!</definedName>
    <definedName name="NESINTU9307" localSheetId="45">#REF!</definedName>
    <definedName name="NESINTU9307">#REF!</definedName>
    <definedName name="NESINTU9308" localSheetId="45">#REF!</definedName>
    <definedName name="NESINTU9308">#REF!</definedName>
    <definedName name="NESRINTU9308" localSheetId="45">#REF!</definedName>
    <definedName name="NESRINTU9308">#REF!</definedName>
    <definedName name="NESRPMQ9308" localSheetId="45">#REF!</definedName>
    <definedName name="NESRPMQ9308">#REF!</definedName>
    <definedName name="NESRPMQT9308" localSheetId="45">#REF!</definedName>
    <definedName name="NESRPMQT9308">#REF!</definedName>
    <definedName name="NESSAL9308">'[20]Emploi Enquête Emploi'!$A$4:$R$40</definedName>
    <definedName name="NESU9307" localSheetId="45">#REF!</definedName>
    <definedName name="NESU9307">#REF!</definedName>
    <definedName name="NESU9308" localSheetId="45">#REF!</definedName>
    <definedName name="NESU9308">#REF!</definedName>
    <definedName name="note" localSheetId="4">[11]France!$A$26:$A$27</definedName>
    <definedName name="note" localSheetId="5">[11]France!$A$26:$A$27</definedName>
    <definedName name="note">[12]France!$A$2:$A$2</definedName>
    <definedName name="OLE_LINK2" localSheetId="4">'Fig 1.4a'!$A$13</definedName>
    <definedName name="Part">[21]CADES!$A$1</definedName>
    <definedName name="PB_COHERENCE" localSheetId="28">#REF!</definedName>
    <definedName name="PB_COHERENCE" localSheetId="23">#REF!</definedName>
    <definedName name="PB_COHERENCE">#REF!</definedName>
    <definedName name="PMQFAP9308" localSheetId="45">#REF!</definedName>
    <definedName name="PMQFAP9308">#REF!</definedName>
    <definedName name="PMQFAPT9308" localSheetId="45">#REF!</definedName>
    <definedName name="PMQFAPT9308">#REF!</definedName>
    <definedName name="PMQNESR9308" localSheetId="45">#REF!</definedName>
    <definedName name="PMQNESR9308">#REF!</definedName>
    <definedName name="PMQNESRT9308" localSheetId="45">#REF!</definedName>
    <definedName name="PMQNESRT9308">#REF!</definedName>
    <definedName name="Probaa" localSheetId="1">#REF!</definedName>
    <definedName name="Probaa" localSheetId="11">#REF!</definedName>
    <definedName name="Probaa" localSheetId="2">#REF!</definedName>
    <definedName name="Probaa" localSheetId="24">#REF!</definedName>
    <definedName name="Probaa" localSheetId="28">#REF!</definedName>
    <definedName name="Probaa" localSheetId="42">#REF!</definedName>
    <definedName name="Probaa" localSheetId="43">#REF!</definedName>
    <definedName name="Probaa" localSheetId="4">#REF!</definedName>
    <definedName name="Probaa" localSheetId="5">#REF!</definedName>
    <definedName name="Probaa" localSheetId="6">#REF!</definedName>
    <definedName name="Probaa" localSheetId="7">#REF!</definedName>
    <definedName name="Probaa" localSheetId="9">#REF!</definedName>
    <definedName name="Probaa" localSheetId="10">#REF!</definedName>
    <definedName name="Probaa" localSheetId="19">#REF!</definedName>
    <definedName name="Probaa" localSheetId="20">#REF!</definedName>
    <definedName name="Probaa" localSheetId="22">#REF!</definedName>
    <definedName name="Probaa" localSheetId="23">#REF!</definedName>
    <definedName name="Probaa" localSheetId="45">#REF!</definedName>
    <definedName name="Probaa" localSheetId="17">#REF!</definedName>
    <definedName name="Probaa" localSheetId="18">#REF!</definedName>
    <definedName name="Probaa">#REF!</definedName>
    <definedName name="qq" localSheetId="11" hidden="1">[2]A11!#REF!</definedName>
    <definedName name="qq" localSheetId="21" hidden="1">[2]A11!#REF!</definedName>
    <definedName name="qq" localSheetId="42" hidden="1">[2]A11!#REF!</definedName>
    <definedName name="qq" localSheetId="43" hidden="1">[2]A11!#REF!</definedName>
    <definedName name="qq" localSheetId="9" hidden="1">[2]A11!#REF!</definedName>
    <definedName name="qq" localSheetId="10" hidden="1">[2]A11!#REF!</definedName>
    <definedName name="qq" localSheetId="23" hidden="1">[2]A11!#REF!</definedName>
    <definedName name="qq" localSheetId="18" hidden="1">[2]A11!#REF!</definedName>
    <definedName name="qq" hidden="1">[2]A11!#REF!</definedName>
    <definedName name="qqq" localSheetId="11" hidden="1">[2]A11!#REF!</definedName>
    <definedName name="qqq" localSheetId="42" hidden="1">[2]A11!#REF!</definedName>
    <definedName name="qqq" localSheetId="43" hidden="1">[2]A11!#REF!</definedName>
    <definedName name="qqq" localSheetId="9" hidden="1">[2]A11!#REF!</definedName>
    <definedName name="qqq" localSheetId="10" hidden="1">[2]A11!#REF!</definedName>
    <definedName name="qqq" localSheetId="23" hidden="1">[2]A11!#REF!</definedName>
    <definedName name="qqq" localSheetId="18" hidden="1">[2]A11!#REF!</definedName>
    <definedName name="qqq" hidden="1">[2]A11!#REF!</definedName>
    <definedName name="RAFP_cotsoc" localSheetId="45">#REF!</definedName>
    <definedName name="RAFP_cotsoc">#REF!</definedName>
    <definedName name="RAFP_prestsoc" localSheetId="45">#REF!</definedName>
    <definedName name="RAFP_prestsoc">#REF!</definedName>
    <definedName name="RAFP_ST" localSheetId="45">#REF!</definedName>
    <definedName name="RAFP_ST">#REF!</definedName>
    <definedName name="RATP_charges" localSheetId="45">#REF!</definedName>
    <definedName name="RATP_charges">#REF!</definedName>
    <definedName name="RATP_chargesdiv" localSheetId="45">#REF!</definedName>
    <definedName name="RATP_chargesdiv">#REF!</definedName>
    <definedName name="RATP_chargesexcep" localSheetId="45">#REF!</definedName>
    <definedName name="RATP_chargesexcep">#REF!</definedName>
    <definedName name="RATP_chargesfi" localSheetId="45">#REF!</definedName>
    <definedName name="RATP_chargesfi">#REF!</definedName>
    <definedName name="RATP_chargesgestion" localSheetId="45">#REF!</definedName>
    <definedName name="RATP_chargesgestion">#REF!</definedName>
    <definedName name="RATP_chargestech" localSheetId="45">#REF!</definedName>
    <definedName name="RATP_chargestech">#REF!</definedName>
    <definedName name="RATP_compens" localSheetId="45">#REF!</definedName>
    <definedName name="RATP_compens">#REF!</definedName>
    <definedName name="RATP_cotitaf" localSheetId="45">#REF!</definedName>
    <definedName name="RATP_cotitaf">#REF!</definedName>
    <definedName name="RATP_cotsoc" localSheetId="45">#REF!</definedName>
    <definedName name="RATP_cotsoc">#REF!</definedName>
    <definedName name="RATP_dd" localSheetId="45">#REF!</definedName>
    <definedName name="RATP_dd">#REF!</definedName>
    <definedName name="RATP_deptech" localSheetId="45">#REF!</definedName>
    <definedName name="RATP_deptech">#REF!</definedName>
    <definedName name="RATP_dotprov" localSheetId="45">#REF!</definedName>
    <definedName name="RATP_dotprov">#REF!</definedName>
    <definedName name="RATP_dp" localSheetId="45">#REF!</definedName>
    <definedName name="RATP_dp">#REF!</definedName>
    <definedName name="RATP_prestlegi" localSheetId="45">#REF!</definedName>
    <definedName name="RATP_prestlegi">#REF!</definedName>
    <definedName name="RATP_prestlegv" localSheetId="45">#REF!</definedName>
    <definedName name="RATP_prestlegv">#REF!</definedName>
    <definedName name="RATP_prestsoc" localSheetId="45">#REF!</definedName>
    <definedName name="RATP_prestsoc">#REF!</definedName>
    <definedName name="RATP_proddiv" localSheetId="45">#REF!</definedName>
    <definedName name="RATP_proddiv">#REF!</definedName>
    <definedName name="RATP_prodexcep" localSheetId="45">#REF!</definedName>
    <definedName name="RATP_prodexcep">#REF!</definedName>
    <definedName name="RATP_prodfi" localSheetId="45">#REF!</definedName>
    <definedName name="RATP_prodfi">#REF!</definedName>
    <definedName name="RATP_prodgestion" localSheetId="45">#REF!</definedName>
    <definedName name="RATP_prodgestion">#REF!</definedName>
    <definedName name="RATP_prodtech" localSheetId="45">#REF!</definedName>
    <definedName name="RATP_prodtech">#REF!</definedName>
    <definedName name="RATP_produits" localSheetId="45">#REF!</definedName>
    <definedName name="RATP_produits">#REF!</definedName>
    <definedName name="RATP_reprisesprov" localSheetId="45">#REF!</definedName>
    <definedName name="RATP_reprisesprov">#REF!</definedName>
    <definedName name="RATP_resstech" localSheetId="45">#REF!</definedName>
    <definedName name="RATP_resstech">#REF!</definedName>
    <definedName name="RATP_resultatnet" localSheetId="45">#REF!</definedName>
    <definedName name="RATP_resultatnet">#REF!</definedName>
    <definedName name="RATP_ST" localSheetId="45">#REF!</definedName>
    <definedName name="RATP_ST">#REF!</definedName>
    <definedName name="RATP_subveq_ST" localSheetId="45">#REF!</definedName>
    <definedName name="RATP_subveq_ST">#REF!</definedName>
    <definedName name="SAbase_charges" localSheetId="45">#REF!</definedName>
    <definedName name="SAbase_charges">#REF!</definedName>
    <definedName name="SAbase_chargesdiv" localSheetId="45">#REF!</definedName>
    <definedName name="SAbase_chargesdiv">#REF!</definedName>
    <definedName name="SAbase_chargesexcep" localSheetId="45">#REF!</definedName>
    <definedName name="SAbase_chargesexcep">#REF!</definedName>
    <definedName name="SAbase_chargesfi" localSheetId="45">#REF!</definedName>
    <definedName name="SAbase_chargesfi">#REF!</definedName>
    <definedName name="SAbase_chargesgestion" localSheetId="45">#REF!</definedName>
    <definedName name="SAbase_chargesgestion">#REF!</definedName>
    <definedName name="SAbase_chargestech" localSheetId="45">#REF!</definedName>
    <definedName name="SAbase_chargestech">#REF!</definedName>
    <definedName name="SAbase_compens" localSheetId="45">#REF!</definedName>
    <definedName name="SAbase_compens">#REF!</definedName>
    <definedName name="SAbase_cotFSV" localSheetId="45">#REF!</definedName>
    <definedName name="SAbase_cotFSV">#REF!</definedName>
    <definedName name="SAbase_cotitaf" localSheetId="45">#REF!</definedName>
    <definedName name="SAbase_cotitaf">#REF!</definedName>
    <definedName name="SAbase_cotsoc" localSheetId="45">#REF!</definedName>
    <definedName name="SAbase_cotsoc">#REF!</definedName>
    <definedName name="SAbase_dd" localSheetId="45">#REF!</definedName>
    <definedName name="SAbase_dd">#REF!</definedName>
    <definedName name="SAbase_deptech" localSheetId="45">#REF!</definedName>
    <definedName name="SAbase_deptech">#REF!</definedName>
    <definedName name="SAbase_dotprov" localSheetId="45">#REF!</definedName>
    <definedName name="SAbase_dotprov">#REF!</definedName>
    <definedName name="SAbase_dp" localSheetId="45">#REF!</definedName>
    <definedName name="SAbase_dp">#REF!</definedName>
    <definedName name="SAbase_ITAF" localSheetId="45">#REF!</definedName>
    <definedName name="SAbase_ITAF">#REF!</definedName>
    <definedName name="SAbase_prestextra" localSheetId="45">#REF!</definedName>
    <definedName name="SAbase_prestextra">#REF!</definedName>
    <definedName name="SAbase_prestFSV" localSheetId="45">#REF!</definedName>
    <definedName name="SAbase_prestFSV">#REF!</definedName>
    <definedName name="SAbase_prestleg" localSheetId="45">#REF!</definedName>
    <definedName name="SAbase_prestleg">#REF!</definedName>
    <definedName name="SAbase_prestlegv" localSheetId="45">#REF!</definedName>
    <definedName name="SAbase_prestlegv">#REF!</definedName>
    <definedName name="SAbase_prestsoc" localSheetId="45">#REF!</definedName>
    <definedName name="SAbase_prestsoc">#REF!</definedName>
    <definedName name="SAbase_proddiv" localSheetId="45">#REF!</definedName>
    <definedName name="SAbase_proddiv">#REF!</definedName>
    <definedName name="SAbase_prodexcep" localSheetId="45">#REF!</definedName>
    <definedName name="SAbase_prodexcep">#REF!</definedName>
    <definedName name="SAbase_prodfi" localSheetId="45">#REF!</definedName>
    <definedName name="SAbase_prodfi">#REF!</definedName>
    <definedName name="SAbase_prodgestion" localSheetId="45">#REF!</definedName>
    <definedName name="SAbase_prodgestion">#REF!</definedName>
    <definedName name="SAbase_prodtech" localSheetId="45">#REF!</definedName>
    <definedName name="SAbase_prodtech">#REF!</definedName>
    <definedName name="SAbase_produits" localSheetId="45">#REF!</definedName>
    <definedName name="SAbase_produits">#REF!</definedName>
    <definedName name="SAbase_reprisesprov" localSheetId="45">#REF!</definedName>
    <definedName name="SAbase_reprisesprov">#REF!</definedName>
    <definedName name="SAbase_resstech" localSheetId="45">#REF!</definedName>
    <definedName name="SAbase_resstech">#REF!</definedName>
    <definedName name="SAbase_resultatnet" localSheetId="45">#REF!</definedName>
    <definedName name="SAbase_resultatnet">#REF!</definedName>
    <definedName name="SAbase_ST" localSheetId="45">#REF!</definedName>
    <definedName name="SAbase_ST">#REF!</definedName>
    <definedName name="SAS_TAB_TEST_INDICATEUR" localSheetId="28">#REF!</definedName>
    <definedName name="SAS_TAB_TEST_INDICATEUR" localSheetId="23">#REF!</definedName>
    <definedName name="SAS_TAB_TEST_INDICATEUR">#REF!</definedName>
    <definedName name="SAS_TAB1" localSheetId="28">#REF!</definedName>
    <definedName name="SAS_TAB1" localSheetId="23">#REF!</definedName>
    <definedName name="SAS_TAB1">#REF!</definedName>
    <definedName name="Scénario" localSheetId="45">#REF!</definedName>
    <definedName name="Scénario">#REF!</definedName>
    <definedName name="sdfsdf" localSheetId="11" hidden="1">[22]A11!#REF!</definedName>
    <definedName name="sdfsdf" localSheetId="21" hidden="1">[22]A11!#REF!</definedName>
    <definedName name="sdfsdf" localSheetId="42" hidden="1">[22]A11!#REF!</definedName>
    <definedName name="sdfsdf" localSheetId="43" hidden="1">[22]A11!#REF!</definedName>
    <definedName name="sdfsdf" localSheetId="9" hidden="1">[22]A11!#REF!</definedName>
    <definedName name="sdfsdf" localSheetId="10" hidden="1">[22]A11!#REF!</definedName>
    <definedName name="sdfsdf" localSheetId="23" hidden="1">[22]A11!#REF!</definedName>
    <definedName name="sdfsdf" localSheetId="18" hidden="1">[22]A11!#REF!</definedName>
    <definedName name="sdfsdf" hidden="1">[22]A11!#REF!</definedName>
    <definedName name="secteurs" localSheetId="45">#REF!</definedName>
    <definedName name="secteurs">#REF!</definedName>
    <definedName name="SNCF_charges" localSheetId="45">#REF!</definedName>
    <definedName name="SNCF_charges">#REF!</definedName>
    <definedName name="SNCF_chargesdiv" localSheetId="45">#REF!</definedName>
    <definedName name="SNCF_chargesdiv">#REF!</definedName>
    <definedName name="SNCF_chargesexcep" localSheetId="45">#REF!</definedName>
    <definedName name="SNCF_chargesexcep">#REF!</definedName>
    <definedName name="SNCF_chargesfi" localSheetId="45">#REF!</definedName>
    <definedName name="SNCF_chargesfi">#REF!</definedName>
    <definedName name="SNCF_chargesgestion" localSheetId="45">#REF!</definedName>
    <definedName name="SNCF_chargesgestion">#REF!</definedName>
    <definedName name="SNCF_chargestech" localSheetId="45">#REF!</definedName>
    <definedName name="SNCF_chargestech">#REF!</definedName>
    <definedName name="SNCF_compens" localSheetId="45">#REF!</definedName>
    <definedName name="SNCF_compens">#REF!</definedName>
    <definedName name="SNCF_cotEtat" localSheetId="45">#REF!</definedName>
    <definedName name="SNCF_cotEtat">#REF!</definedName>
    <definedName name="SNCF_cotitaf" localSheetId="45">#REF!</definedName>
    <definedName name="SNCF_cotitaf">#REF!</definedName>
    <definedName name="SNCF_cotsoc" localSheetId="45">#REF!</definedName>
    <definedName name="SNCF_cotsoc">#REF!</definedName>
    <definedName name="SNCF_dd" localSheetId="45">#REF!</definedName>
    <definedName name="SNCF_dd">#REF!</definedName>
    <definedName name="SNCF_deptech" localSheetId="45">#REF!</definedName>
    <definedName name="SNCF_deptech">#REF!</definedName>
    <definedName name="SNCF_dotprov" localSheetId="45">#REF!</definedName>
    <definedName name="SNCF_dotprov">#REF!</definedName>
    <definedName name="SNCF_dp" localSheetId="45">#REF!</definedName>
    <definedName name="SNCF_dp">#REF!</definedName>
    <definedName name="SNCF_Itaf" localSheetId="45">#REF!</definedName>
    <definedName name="SNCF_Itaf">#REF!</definedName>
    <definedName name="SNCF_prestFSV" localSheetId="45">#REF!</definedName>
    <definedName name="SNCF_prestFSV">#REF!</definedName>
    <definedName name="SNCF_prestlegv" localSheetId="45">#REF!</definedName>
    <definedName name="SNCF_prestlegv">#REF!</definedName>
    <definedName name="SNCF_prestsoc" localSheetId="45">#REF!</definedName>
    <definedName name="SNCF_prestsoc">#REF!</definedName>
    <definedName name="SNCF_proddiv" localSheetId="45">#REF!</definedName>
    <definedName name="SNCF_proddiv">#REF!</definedName>
    <definedName name="SNCF_prodexcep" localSheetId="45">#REF!</definedName>
    <definedName name="SNCF_prodexcep">#REF!</definedName>
    <definedName name="SNCF_prodfi" localSheetId="45">#REF!</definedName>
    <definedName name="SNCF_prodfi">#REF!</definedName>
    <definedName name="SNCF_prodgestion" localSheetId="45">#REF!</definedName>
    <definedName name="SNCF_prodgestion">#REF!</definedName>
    <definedName name="SNCF_prodtech" localSheetId="45">#REF!</definedName>
    <definedName name="SNCF_prodtech">#REF!</definedName>
    <definedName name="SNCF_produits" localSheetId="45">#REF!</definedName>
    <definedName name="SNCF_produits">#REF!</definedName>
    <definedName name="SNCF_reprisesprov" localSheetId="45">#REF!</definedName>
    <definedName name="SNCF_reprisesprov">#REF!</definedName>
    <definedName name="SNCF_resstech" localSheetId="45">#REF!</definedName>
    <definedName name="SNCF_resstech">#REF!</definedName>
    <definedName name="SNCF_resultatnet" localSheetId="45">#REF!</definedName>
    <definedName name="SNCF_resultatnet">#REF!</definedName>
    <definedName name="SNCF_ST" localSheetId="45">#REF!</definedName>
    <definedName name="SNCF_ST">#REF!</definedName>
    <definedName name="SNCF_subveq_ST" localSheetId="45">#REF!</definedName>
    <definedName name="SNCF_subveq_ST">#REF!</definedName>
    <definedName name="source" localSheetId="4">[11]France!$A$28</definedName>
    <definedName name="source" localSheetId="5">[11]France!$A$28</definedName>
    <definedName name="source">[12]France!$A$3</definedName>
    <definedName name="T_Démo_COR">'[23]Données COR'!$Q$3:$AH$56</definedName>
    <definedName name="T_Données_DSS">'[23]Données DSS'!$A$3:$X$56</definedName>
    <definedName name="T_Générations">'[23]Données COR'!$BH$3:$BL$60</definedName>
    <definedName name="T_hypo_gest">[23]Hypothèses!$H$4:$P$54</definedName>
    <definedName name="T_hypo_macro">[23]Hypothèses!$A$4:$F$54</definedName>
    <definedName name="T_hypo_Taux">[23]Hypothèses!$R$3:$AB$54</definedName>
    <definedName name="T_hypo_TauxFi">[23]Hypothèses!$AD$3:$AJ$54</definedName>
    <definedName name="T_MassesFi_COR">'[23]Données COR'!$A$3:$O$56</definedName>
    <definedName name="T_PF_Réserves">'[23]Données DSS'!$Z$3:$AC$56</definedName>
    <definedName name="T_PM_COR">'[23]Données COR'!$AJ$3:$AP$56</definedName>
    <definedName name="Tab" localSheetId="28">#REF!</definedName>
    <definedName name="Tab" localSheetId="23">#REF!</definedName>
    <definedName name="Tab">#REF!</definedName>
    <definedName name="Table" localSheetId="28">#REF!</definedName>
    <definedName name="Table" localSheetId="23">#REF!</definedName>
    <definedName name="Table">#REF!</definedName>
    <definedName name="table2" localSheetId="28">#REF!</definedName>
    <definedName name="table2" localSheetId="23">#REF!</definedName>
    <definedName name="table2">#REF!</definedName>
    <definedName name="teffrev2010" localSheetId="45">#REF!</definedName>
    <definedName name="teffrev2010">#REF!</definedName>
    <definedName name="teffrevb2010" localSheetId="45">#REF!</definedName>
    <definedName name="teffrevb2010">#REF!</definedName>
    <definedName name="test">[13]listes!$A$2:$A$31</definedName>
    <definedName name="toto" localSheetId="28">#REF!</definedName>
    <definedName name="toto" localSheetId="23">#REF!</definedName>
    <definedName name="toto">#REF!</definedName>
    <definedName name="TSECT2007B" localSheetId="45">#REF!</definedName>
    <definedName name="TSECT2007B">#REF!</definedName>
    <definedName name="TSHO" localSheetId="28">#REF!</definedName>
    <definedName name="TSHO" localSheetId="23">#REF!</definedName>
    <definedName name="TSHO">#REF!</definedName>
    <definedName name="TSM" localSheetId="28">#REF!</definedName>
    <definedName name="TSM" localSheetId="23">#REF!</definedName>
    <definedName name="TSM">#REF!</definedName>
    <definedName name="VERIFICATION_MONTANT" localSheetId="28">#REF!</definedName>
    <definedName name="VERIFICATION_MONTANT" localSheetId="23">#REF!</definedName>
    <definedName name="VERIFICATION_MONTANT">#REF!</definedName>
    <definedName name="VERIFICATION_PRORATISATION" localSheetId="28">#REF!</definedName>
    <definedName name="VERIFICATION_PRORATISATION" localSheetId="23">#REF!</definedName>
    <definedName name="VERIFICATION_PRORATISATION">#REF!</definedName>
    <definedName name="VERIFICATION_PRORATISATION2" localSheetId="28">#REF!</definedName>
    <definedName name="VERIFICATION_PRORATISATION2" localSheetId="23">#REF!</definedName>
    <definedName name="VERIFICATION_PRORATISATION2">#REF!</definedName>
    <definedName name="vvcwxcv" localSheetId="11" hidden="1">[22]A11!#REF!</definedName>
    <definedName name="vvcwxcv" localSheetId="21" hidden="1">[22]A11!#REF!</definedName>
    <definedName name="vvcwxcv" localSheetId="42" hidden="1">[22]A11!#REF!</definedName>
    <definedName name="vvcwxcv" localSheetId="43" hidden="1">[22]A11!#REF!</definedName>
    <definedName name="vvcwxcv" localSheetId="23" hidden="1">[22]A11!#REF!</definedName>
    <definedName name="vvcwxcv" localSheetId="18" hidden="1">[22]A11!#REF!</definedName>
    <definedName name="vvcwxcv" hidden="1">[22]A11!#REF!</definedName>
    <definedName name="w" localSheetId="42" hidden="1">'[1]Time series'!#REF!</definedName>
    <definedName name="w" localSheetId="43" hidden="1">'[1]Time series'!#REF!</definedName>
    <definedName name="w" localSheetId="23" hidden="1">'[1]Time series'!#REF!</definedName>
    <definedName name="w" localSheetId="18" hidden="1">'[1]Time series'!#REF!</definedName>
    <definedName name="w" hidden="1">'[1]Time series'!#REF!</definedName>
    <definedName name="Wgh_ARRCO" localSheetId="45">#REF!</definedName>
    <definedName name="Wgh_ARRCO">#REF!</definedName>
    <definedName name="wrn.Rapport." localSheetId="1" hidden="1">{"TABL1",#N/A,TRUE,"TABLX";"TABL2",#N/A,TRUE,"TABLX"}</definedName>
    <definedName name="wrn.Rapport." localSheetId="11" hidden="1">{"TABL1",#N/A,TRUE,"TABLX";"TABL2",#N/A,TRUE,"TABLX"}</definedName>
    <definedName name="wrn.Rapport." localSheetId="2" hidden="1">{"TABL1",#N/A,TRUE,"TABLX";"TABL2",#N/A,TRUE,"TABLX"}</definedName>
    <definedName name="wrn.Rapport." localSheetId="21" hidden="1">{"TABL1",#N/A,TRUE,"TABLX";"TABL2",#N/A,TRUE,"TABLX"}</definedName>
    <definedName name="wrn.Rapport." localSheetId="33" hidden="1">{"TABL1",#N/A,TRUE,"TABLX";"TABL2",#N/A,TRUE,"TABLX"}</definedName>
    <definedName name="wrn.Rapport." localSheetId="39" hidden="1">{"TABL1",#N/A,TRUE,"TABLX";"TABL2",#N/A,TRUE,"TABLX"}</definedName>
    <definedName name="wrn.Rapport." localSheetId="41" hidden="1">{"TABL1",#N/A,TRUE,"TABLX";"TABL2",#N/A,TRUE,"TABLX"}</definedName>
    <definedName name="wrn.Rapport." localSheetId="42" hidden="1">{"TABL1",#N/A,TRUE,"TABLX";"TABL2",#N/A,TRUE,"TABLX"}</definedName>
    <definedName name="wrn.Rapport." localSheetId="43" hidden="1">{"TABL1",#N/A,TRUE,"TABLX";"TABL2",#N/A,TRUE,"TABLX"}</definedName>
    <definedName name="wrn.Rapport." localSheetId="4" hidden="1">{"TABL1",#N/A,TRUE,"TABLX";"TABL2",#N/A,TRUE,"TABLX"}</definedName>
    <definedName name="wrn.Rapport." localSheetId="5" hidden="1">{"TABL1",#N/A,TRUE,"TABLX";"TABL2",#N/A,TRUE,"TABLX"}</definedName>
    <definedName name="wrn.Rapport." localSheetId="6" hidden="1">{"TABL1",#N/A,TRUE,"TABLX";"TABL2",#N/A,TRUE,"TABLX"}</definedName>
    <definedName name="wrn.Rapport." localSheetId="7" hidden="1">{"TABL1",#N/A,TRUE,"TABLX";"TABL2",#N/A,TRUE,"TABLX"}</definedName>
    <definedName name="wrn.Rapport." localSheetId="9" hidden="1">{"TABL1",#N/A,TRUE,"TABLX";"TABL2",#N/A,TRUE,"TABLX"}</definedName>
    <definedName name="wrn.Rapport." localSheetId="10" hidden="1">{"TABL1",#N/A,TRUE,"TABLX";"TABL2",#N/A,TRUE,"TABLX"}</definedName>
    <definedName name="wrn.Rapport." localSheetId="19" hidden="1">{"TABL1",#N/A,TRUE,"TABLX";"TABL2",#N/A,TRUE,"TABLX"}</definedName>
    <definedName name="wrn.Rapport." localSheetId="20" hidden="1">{"TABL1",#N/A,TRUE,"TABLX";"TABL2",#N/A,TRUE,"TABLX"}</definedName>
    <definedName name="wrn.Rapport." localSheetId="22" hidden="1">{"TABL1",#N/A,TRUE,"TABLX";"TABL2",#N/A,TRUE,"TABLX"}</definedName>
    <definedName name="wrn.Rapport." localSheetId="23" hidden="1">{"TABL1",#N/A,TRUE,"TABLX";"TABL2",#N/A,TRUE,"TABLX"}</definedName>
    <definedName name="wrn.Rapport." localSheetId="37" hidden="1">{"TABL1",#N/A,TRUE,"TABLX";"TABL2",#N/A,TRUE,"TABLX"}</definedName>
    <definedName name="wrn.Rapport." localSheetId="38" hidden="1">{"TABL1",#N/A,TRUE,"TABLX";"TABL2",#N/A,TRUE,"TABLX"}</definedName>
    <definedName name="wrn.Rapport." localSheetId="40" hidden="1">{"TABL1",#N/A,TRUE,"TABLX";"TABL2",#N/A,TRUE,"TABLX"}</definedName>
    <definedName name="wrn.Rapport." localSheetId="45" hidden="1">{"TABL1",#N/A,TRUE,"TABLX";"TABL2",#N/A,TRUE,"TABLX"}</definedName>
    <definedName name="wrn.Rapport." localSheetId="17" hidden="1">{"TABL1",#N/A,TRUE,"TABLX";"TABL2",#N/A,TRUE,"TABLX"}</definedName>
    <definedName name="wrn.Rapport." localSheetId="18" hidden="1">{"TABL1",#N/A,TRUE,"TABLX";"TABL2",#N/A,TRUE,"TABLX"}</definedName>
    <definedName name="wrn.Rapport." hidden="1">{"TABL1",#N/A,TRUE,"TABLX";"TABL2",#N/A,TRUE,"TABLX"}</definedName>
    <definedName name="x" localSheetId="1" hidden="1">{"TABL1",#N/A,TRUE,"TABLX";"TABL2",#N/A,TRUE,"TABLX"}</definedName>
    <definedName name="x" localSheetId="11" hidden="1">{"TABL1",#N/A,TRUE,"TABLX";"TABL2",#N/A,TRUE,"TABLX"}</definedName>
    <definedName name="x" localSheetId="2" hidden="1">{"TABL1",#N/A,TRUE,"TABLX";"TABL2",#N/A,TRUE,"TABLX"}</definedName>
    <definedName name="x" localSheetId="39" hidden="1">{"TABL1",#N/A,TRUE,"TABLX";"TABL2",#N/A,TRUE,"TABLX"}</definedName>
    <definedName name="x" localSheetId="41" hidden="1">{"TABL1",#N/A,TRUE,"TABLX";"TABL2",#N/A,TRUE,"TABLX"}</definedName>
    <definedName name="x" localSheetId="43" hidden="1">{"TABL1",#N/A,TRUE,"TABLX";"TABL2",#N/A,TRUE,"TABLX"}</definedName>
    <definedName name="x" localSheetId="4" hidden="1">{"TABL1",#N/A,TRUE,"TABLX";"TABL2",#N/A,TRUE,"TABLX"}</definedName>
    <definedName name="x" localSheetId="5" hidden="1">{"TABL1",#N/A,TRUE,"TABLX";"TABL2",#N/A,TRUE,"TABLX"}</definedName>
    <definedName name="x" localSheetId="6" hidden="1">{"TABL1",#N/A,TRUE,"TABLX";"TABL2",#N/A,TRUE,"TABLX"}</definedName>
    <definedName name="x" localSheetId="7" hidden="1">{"TABL1",#N/A,TRUE,"TABLX";"TABL2",#N/A,TRUE,"TABLX"}</definedName>
    <definedName name="x" localSheetId="9" hidden="1">{"TABL1",#N/A,TRUE,"TABLX";"TABL2",#N/A,TRUE,"TABLX"}</definedName>
    <definedName name="x" localSheetId="10" hidden="1">{"TABL1",#N/A,TRUE,"TABLX";"TABL2",#N/A,TRUE,"TABLX"}</definedName>
    <definedName name="x" localSheetId="19" hidden="1">{"TABL1",#N/A,TRUE,"TABLX";"TABL2",#N/A,TRUE,"TABLX"}</definedName>
    <definedName name="x" localSheetId="20" hidden="1">{"TABL1",#N/A,TRUE,"TABLX";"TABL2",#N/A,TRUE,"TABLX"}</definedName>
    <definedName name="x" localSheetId="22" hidden="1">{"TABL1",#N/A,TRUE,"TABLX";"TABL2",#N/A,TRUE,"TABLX"}</definedName>
    <definedName name="x" localSheetId="23" hidden="1">{"TABL1",#N/A,TRUE,"TABLX";"TABL2",#N/A,TRUE,"TABLX"}</definedName>
    <definedName name="x" localSheetId="38" hidden="1">{"TABL1",#N/A,TRUE,"TABLX";"TABL2",#N/A,TRUE,"TABLX"}</definedName>
    <definedName name="x" localSheetId="40" hidden="1">{"TABL1",#N/A,TRUE,"TABLX";"TABL2",#N/A,TRUE,"TABLX"}</definedName>
    <definedName name="x" localSheetId="17" hidden="1">{"TABL1",#N/A,TRUE,"TABLX";"TABL2",#N/A,TRUE,"TABLX"}</definedName>
    <definedName name="x" localSheetId="18" hidden="1">{"TABL1",#N/A,TRUE,"TABLX";"TABL2",#N/A,TRUE,"TABLX"}</definedName>
    <definedName name="x" hidden="1">{"TABL1",#N/A,TRUE,"TABLX";"TABL2",#N/A,TRUE,"TABLX"}</definedName>
    <definedName name="y" localSheetId="42" hidden="1">'[3]Time series'!#REF!</definedName>
    <definedName name="y" localSheetId="43" hidden="1">'[3]Time series'!#REF!</definedName>
    <definedName name="y" localSheetId="23" hidden="1">'[3]Time series'!#REF!</definedName>
    <definedName name="y" localSheetId="18" hidden="1">'[3]Time series'!#REF!</definedName>
    <definedName name="y" hidden="1">'[3]Time series'!#REF!</definedName>
    <definedName name="years" localSheetId="28">[24]txcot!#REF!</definedName>
    <definedName name="years" localSheetId="39">[24]txcot!#REF!</definedName>
    <definedName name="years" localSheetId="41">[24]txcot!#REF!</definedName>
    <definedName name="years" localSheetId="42">[24]txcot!#REF!</definedName>
    <definedName name="years" localSheetId="43">[24]txcot!#REF!</definedName>
    <definedName name="years" localSheetId="19">[24]txcot!#REF!</definedName>
    <definedName name="years" localSheetId="20">[24]txcot!#REF!</definedName>
    <definedName name="years" localSheetId="22">[24]txcot!#REF!</definedName>
    <definedName name="years" localSheetId="23">[24]txcot!#REF!</definedName>
    <definedName name="years" localSheetId="37">[24]txcot!#REF!</definedName>
    <definedName name="years" localSheetId="38">[24]txcot!#REF!</definedName>
    <definedName name="years" localSheetId="17">[24]txcot!#REF!</definedName>
    <definedName name="years" localSheetId="18">[24]txcot!#REF!</definedName>
    <definedName name="years">[24]txcot!#REF!</definedName>
    <definedName name="_xlnm.Print_Area" localSheetId="24">'Fig 1.23'!$G$1:$N$45</definedName>
    <definedName name="_xlnm.Print_Area" localSheetId="43">'Fig 1.42'!$N$2:$W$25</definedName>
  </definedNames>
  <calcPr calcId="145621"/>
</workbook>
</file>

<file path=xl/calcChain.xml><?xml version="1.0" encoding="utf-8"?>
<calcChain xmlns="http://schemas.openxmlformats.org/spreadsheetml/2006/main">
  <c r="BS3" i="108" l="1"/>
  <c r="BR3" i="108"/>
  <c r="BQ3" i="108"/>
  <c r="BP3" i="108"/>
  <c r="BO3" i="108"/>
  <c r="BN3" i="108"/>
  <c r="BM3" i="108"/>
  <c r="BL3" i="108"/>
  <c r="BK3" i="108"/>
  <c r="BJ3" i="108"/>
  <c r="BI3" i="108"/>
  <c r="BH3" i="108"/>
  <c r="BG3" i="108"/>
  <c r="BF3" i="108"/>
  <c r="BE3" i="108"/>
  <c r="BD3" i="108"/>
  <c r="BC3" i="108"/>
  <c r="BB3" i="108"/>
  <c r="BA3" i="108"/>
  <c r="AZ3" i="108"/>
  <c r="AY3" i="108"/>
  <c r="AX3" i="108"/>
  <c r="AW3" i="108"/>
  <c r="AV3" i="108"/>
  <c r="AU3" i="108"/>
  <c r="AT3" i="108"/>
  <c r="AS3" i="108"/>
  <c r="AR3" i="108"/>
  <c r="AQ3" i="108"/>
  <c r="AP3" i="108"/>
  <c r="AO3" i="108"/>
  <c r="AN3" i="108"/>
  <c r="AM3" i="108"/>
  <c r="AL3" i="108"/>
  <c r="AK3" i="108"/>
  <c r="AJ3" i="108"/>
  <c r="AI3" i="108"/>
  <c r="AH3" i="108"/>
  <c r="AG3" i="108"/>
  <c r="AF3" i="108"/>
  <c r="AE3" i="108"/>
  <c r="AD3" i="108"/>
  <c r="AC3" i="108"/>
  <c r="AB3" i="108"/>
  <c r="AA3" i="108"/>
  <c r="Z3" i="108"/>
  <c r="Y3" i="108"/>
  <c r="X3" i="108"/>
  <c r="W3" i="108"/>
  <c r="V3" i="108"/>
  <c r="U3" i="108"/>
  <c r="T3" i="108"/>
  <c r="S3" i="108"/>
  <c r="R3" i="108"/>
  <c r="Q3" i="108"/>
  <c r="P3" i="108"/>
  <c r="O3" i="108"/>
  <c r="N3" i="108"/>
  <c r="M3" i="108"/>
  <c r="L3" i="108"/>
  <c r="K3" i="108"/>
  <c r="J3" i="108"/>
  <c r="I3" i="108"/>
  <c r="H3" i="108"/>
  <c r="G3" i="108"/>
  <c r="F3" i="108"/>
  <c r="E3" i="108"/>
  <c r="D3" i="108"/>
  <c r="C3" i="108"/>
  <c r="B3" i="108"/>
  <c r="H9" i="105" l="1"/>
  <c r="G9" i="105"/>
  <c r="E9" i="105"/>
  <c r="D9" i="105"/>
  <c r="C17" i="104"/>
  <c r="D17" i="104" s="1"/>
  <c r="D16" i="104"/>
  <c r="C16" i="104"/>
  <c r="C18" i="104" s="1"/>
  <c r="D18" i="104" s="1"/>
  <c r="C14" i="104"/>
  <c r="D14" i="104" s="1"/>
  <c r="D13" i="104"/>
  <c r="D11" i="104"/>
  <c r="D10" i="104"/>
  <c r="D9" i="104"/>
  <c r="D7" i="104"/>
  <c r="D6" i="104"/>
  <c r="D5" i="104"/>
  <c r="C5" i="104"/>
  <c r="D12" i="104" s="1"/>
  <c r="C8" i="103"/>
  <c r="D6" i="103" s="1"/>
  <c r="D7" i="103"/>
  <c r="D5" i="103" l="1"/>
  <c r="D8" i="103" s="1"/>
  <c r="D8" i="104"/>
  <c r="O20" i="102" l="1"/>
  <c r="O19" i="102"/>
  <c r="O18" i="102"/>
  <c r="O17" i="102"/>
  <c r="O16" i="102"/>
  <c r="O15" i="102"/>
  <c r="O14" i="102"/>
  <c r="O13" i="102"/>
  <c r="O12" i="102"/>
  <c r="O11" i="102"/>
  <c r="O10" i="102"/>
  <c r="O9" i="102"/>
  <c r="O8" i="102"/>
  <c r="O7" i="102"/>
  <c r="O6" i="102"/>
  <c r="V71" i="98" l="1"/>
  <c r="U71" i="98"/>
  <c r="T71" i="98"/>
  <c r="S71" i="98"/>
  <c r="R71" i="98"/>
  <c r="Q71" i="98"/>
  <c r="P71" i="98"/>
  <c r="O71" i="98"/>
  <c r="N71" i="98"/>
  <c r="M71" i="98"/>
  <c r="L71" i="98"/>
  <c r="K71" i="98"/>
  <c r="J71" i="98"/>
  <c r="I71" i="98"/>
  <c r="H71" i="98"/>
  <c r="G71" i="98"/>
  <c r="F71" i="98"/>
  <c r="E71" i="98"/>
  <c r="D71" i="98"/>
  <c r="C71" i="98"/>
  <c r="V70" i="98"/>
  <c r="U70" i="98"/>
  <c r="T70" i="98"/>
  <c r="S70" i="98"/>
  <c r="R70" i="98"/>
  <c r="Q70" i="98"/>
  <c r="P70" i="98"/>
  <c r="O70" i="98"/>
  <c r="N70" i="98"/>
  <c r="M70" i="98"/>
  <c r="L70" i="98"/>
  <c r="K70" i="98"/>
  <c r="J70" i="98"/>
  <c r="I70" i="98"/>
  <c r="H70" i="98"/>
  <c r="G70" i="98"/>
  <c r="F70" i="98"/>
  <c r="E70" i="98"/>
  <c r="D70" i="98"/>
  <c r="C70" i="98"/>
  <c r="V59" i="98"/>
  <c r="U59" i="98"/>
  <c r="T59" i="98"/>
  <c r="S59" i="98"/>
  <c r="R59" i="98"/>
  <c r="Q59" i="98"/>
  <c r="P59" i="98"/>
  <c r="O59" i="98"/>
  <c r="N59" i="98"/>
  <c r="M59" i="98"/>
  <c r="L59" i="98"/>
  <c r="K59" i="98"/>
  <c r="J59" i="98"/>
  <c r="I59" i="98"/>
  <c r="H59" i="98"/>
  <c r="G59" i="98"/>
  <c r="F59" i="98"/>
  <c r="E59" i="98"/>
  <c r="D59" i="98"/>
  <c r="C59" i="98"/>
  <c r="V58" i="98"/>
  <c r="U58" i="98"/>
  <c r="T58" i="98"/>
  <c r="S58" i="98"/>
  <c r="R58" i="98"/>
  <c r="Q58" i="98"/>
  <c r="P58" i="98"/>
  <c r="O58" i="98"/>
  <c r="N58" i="98"/>
  <c r="M58" i="98"/>
  <c r="L58" i="98"/>
  <c r="K58" i="98"/>
  <c r="J58" i="98"/>
  <c r="I58" i="98"/>
  <c r="H58" i="98"/>
  <c r="G58" i="98"/>
  <c r="F58" i="98"/>
  <c r="E58" i="98"/>
  <c r="D58" i="98"/>
  <c r="C58" i="98"/>
  <c r="M20" i="98"/>
  <c r="L14" i="98"/>
  <c r="V13" i="98"/>
  <c r="U13" i="98"/>
  <c r="T13" i="98"/>
  <c r="S13" i="98"/>
  <c r="R13" i="98"/>
  <c r="Q13" i="98"/>
  <c r="P13" i="98"/>
  <c r="O13" i="98"/>
  <c r="N13" i="98"/>
  <c r="M13" i="98"/>
  <c r="L13" i="98"/>
  <c r="K13" i="98"/>
  <c r="J13" i="98"/>
  <c r="I13" i="98"/>
  <c r="H13" i="98"/>
  <c r="G13" i="98"/>
  <c r="F13" i="98"/>
  <c r="E13" i="98"/>
  <c r="D13" i="98"/>
  <c r="C13" i="98"/>
  <c r="V12" i="98"/>
  <c r="U12" i="98"/>
  <c r="T12" i="98"/>
  <c r="S12" i="98"/>
  <c r="R12" i="98"/>
  <c r="Q12" i="98"/>
  <c r="P12" i="98"/>
  <c r="O12" i="98"/>
  <c r="N12" i="98"/>
  <c r="M12" i="98"/>
  <c r="L12" i="98"/>
  <c r="K12" i="98"/>
  <c r="J12" i="98"/>
  <c r="I12" i="98"/>
  <c r="H12" i="98"/>
  <c r="G12" i="98"/>
  <c r="F12" i="98"/>
  <c r="E12" i="98"/>
  <c r="D12" i="98"/>
  <c r="C12" i="98"/>
  <c r="CM16" i="97"/>
  <c r="CM15" i="97"/>
  <c r="AM8" i="86" l="1"/>
  <c r="AM7" i="86"/>
  <c r="AM6" i="86"/>
  <c r="E6" i="84"/>
  <c r="D6" i="84"/>
  <c r="F5" i="84"/>
  <c r="E5" i="84"/>
  <c r="D5" i="84"/>
  <c r="O111" i="66" l="1"/>
  <c r="L111" i="66"/>
  <c r="G104" i="66"/>
  <c r="G105" i="66"/>
  <c r="G106" i="66"/>
  <c r="G107" i="66"/>
  <c r="G108" i="66"/>
  <c r="G109" i="66"/>
  <c r="G110" i="66"/>
  <c r="G111" i="66"/>
  <c r="O110" i="66"/>
  <c r="L110" i="66"/>
  <c r="O109" i="66"/>
  <c r="L109" i="66"/>
  <c r="O108" i="66"/>
  <c r="L108" i="66"/>
  <c r="O107" i="66"/>
  <c r="L107" i="66"/>
  <c r="O106" i="66"/>
  <c r="L106" i="66"/>
  <c r="O105" i="66"/>
  <c r="L105" i="66"/>
  <c r="O104" i="66"/>
  <c r="L104" i="66"/>
  <c r="O103" i="66"/>
  <c r="L103" i="66"/>
  <c r="O102" i="66"/>
  <c r="L102" i="66"/>
  <c r="I102" i="66"/>
  <c r="O101" i="66"/>
  <c r="L101" i="66"/>
  <c r="I101" i="66"/>
  <c r="O100" i="66"/>
  <c r="L100" i="66"/>
  <c r="I100" i="66"/>
  <c r="O99" i="66"/>
  <c r="L99" i="66"/>
  <c r="I99" i="66"/>
  <c r="O98" i="66"/>
  <c r="L98" i="66"/>
  <c r="I98" i="66"/>
  <c r="O97" i="66"/>
  <c r="L97" i="66"/>
  <c r="I97" i="66"/>
  <c r="O96" i="66"/>
  <c r="L96" i="66"/>
  <c r="I96" i="66"/>
  <c r="O95" i="66"/>
  <c r="L95" i="66"/>
  <c r="I95" i="66"/>
  <c r="O94" i="66"/>
  <c r="L94" i="66"/>
  <c r="I94" i="66"/>
  <c r="O93" i="66"/>
  <c r="L93" i="66"/>
  <c r="I93" i="66"/>
  <c r="O92" i="66"/>
  <c r="L92" i="66"/>
  <c r="I92" i="66"/>
  <c r="O91" i="66"/>
  <c r="L91" i="66"/>
  <c r="I91" i="66"/>
  <c r="O90" i="66"/>
  <c r="L90" i="66"/>
  <c r="I90" i="66"/>
  <c r="O89" i="66"/>
  <c r="L89" i="66"/>
  <c r="I89" i="66"/>
  <c r="O88" i="66"/>
  <c r="L88" i="66"/>
  <c r="I88" i="66"/>
  <c r="O87" i="66"/>
  <c r="L87" i="66"/>
  <c r="I87" i="66"/>
  <c r="O86" i="66"/>
  <c r="L86" i="66"/>
  <c r="I86" i="66"/>
  <c r="O85" i="66"/>
  <c r="L85" i="66"/>
  <c r="I85" i="66"/>
  <c r="O84" i="66"/>
  <c r="L84" i="66"/>
  <c r="I84" i="66"/>
  <c r="O83" i="66"/>
  <c r="L83" i="66"/>
  <c r="I83" i="66"/>
  <c r="O82" i="66"/>
  <c r="L82" i="66"/>
  <c r="I82" i="66"/>
  <c r="O81" i="66"/>
  <c r="L81" i="66"/>
  <c r="I81" i="66"/>
  <c r="O80" i="66"/>
  <c r="L80" i="66"/>
  <c r="I80" i="66"/>
  <c r="O79" i="66"/>
  <c r="L79" i="66"/>
  <c r="I79" i="66"/>
  <c r="O78" i="66"/>
  <c r="L78" i="66"/>
  <c r="I78" i="66"/>
  <c r="O77" i="66"/>
  <c r="L77" i="66"/>
  <c r="I77" i="66"/>
  <c r="O76" i="66"/>
  <c r="L76" i="66"/>
  <c r="I76" i="66"/>
  <c r="O75" i="66"/>
  <c r="L75" i="66"/>
  <c r="I75" i="66"/>
  <c r="O74" i="66"/>
  <c r="L74" i="66"/>
  <c r="I74" i="66"/>
  <c r="O73" i="66"/>
  <c r="L73" i="66"/>
  <c r="I73" i="66"/>
  <c r="O72" i="66"/>
  <c r="L72" i="66"/>
  <c r="I72" i="66"/>
  <c r="O71" i="66"/>
  <c r="L71" i="66"/>
  <c r="I71" i="66"/>
  <c r="O70" i="66"/>
  <c r="L70" i="66"/>
  <c r="I70" i="66"/>
  <c r="O69" i="66"/>
  <c r="L69" i="66"/>
  <c r="I69" i="66"/>
  <c r="O68" i="66"/>
  <c r="L68" i="66"/>
  <c r="I68" i="66"/>
  <c r="O67" i="66"/>
  <c r="L67" i="66"/>
  <c r="I67" i="66"/>
  <c r="O66" i="66"/>
  <c r="L66" i="66"/>
  <c r="I66" i="66"/>
  <c r="O65" i="66"/>
  <c r="L65" i="66"/>
  <c r="I65" i="66"/>
  <c r="O64" i="66"/>
  <c r="L64" i="66"/>
  <c r="I64" i="66"/>
  <c r="O63" i="66"/>
  <c r="L63" i="66"/>
  <c r="I63" i="66"/>
  <c r="O62" i="66"/>
  <c r="L62" i="66"/>
  <c r="I62" i="66"/>
  <c r="O61" i="66"/>
  <c r="L61" i="66"/>
  <c r="I61" i="66"/>
  <c r="O60" i="66"/>
  <c r="L60" i="66"/>
  <c r="I60" i="66"/>
  <c r="O59" i="66"/>
  <c r="L59" i="66"/>
  <c r="I59" i="66"/>
  <c r="O58" i="66"/>
  <c r="L58" i="66"/>
  <c r="I58" i="66"/>
  <c r="O57" i="66"/>
  <c r="L57" i="66"/>
  <c r="I57" i="66"/>
  <c r="O56" i="66"/>
  <c r="L56" i="66"/>
  <c r="I56" i="66"/>
  <c r="O55" i="66"/>
  <c r="L55" i="66"/>
  <c r="I55" i="66"/>
  <c r="O54" i="66"/>
  <c r="L54" i="66"/>
  <c r="I54" i="66"/>
  <c r="O53" i="66"/>
  <c r="L53" i="66"/>
  <c r="I53" i="66"/>
  <c r="O52" i="66"/>
  <c r="L52" i="66"/>
  <c r="I52" i="66"/>
  <c r="O51" i="66"/>
  <c r="L51" i="66"/>
  <c r="I51" i="66"/>
  <c r="O50" i="66"/>
  <c r="L50" i="66"/>
  <c r="I50" i="66"/>
  <c r="O49" i="66"/>
  <c r="L49" i="66"/>
  <c r="I49" i="66"/>
  <c r="O48" i="66"/>
  <c r="L48" i="66"/>
  <c r="I48" i="66"/>
  <c r="O47" i="66"/>
  <c r="L47" i="66"/>
  <c r="I47" i="66"/>
  <c r="O46" i="66"/>
  <c r="L46" i="66"/>
  <c r="I46" i="66"/>
  <c r="O45" i="66"/>
  <c r="L45" i="66"/>
  <c r="I45" i="66"/>
  <c r="O44" i="66"/>
  <c r="L44" i="66"/>
  <c r="I44" i="66"/>
  <c r="O43" i="66"/>
  <c r="L43" i="66"/>
  <c r="I43" i="66"/>
  <c r="O42" i="66"/>
  <c r="L42" i="66"/>
  <c r="I42" i="66"/>
  <c r="O41" i="66"/>
  <c r="L41" i="66"/>
  <c r="I41" i="66"/>
  <c r="O40" i="66"/>
  <c r="L40" i="66"/>
  <c r="I40" i="66"/>
  <c r="O39" i="66"/>
  <c r="L39" i="66"/>
  <c r="I39" i="66"/>
  <c r="O38" i="66"/>
  <c r="L38" i="66"/>
  <c r="I38" i="66"/>
  <c r="O37" i="66"/>
  <c r="L37" i="66"/>
  <c r="I37" i="66"/>
  <c r="O36" i="66"/>
  <c r="L36" i="66"/>
  <c r="I36" i="66"/>
  <c r="O35" i="66"/>
  <c r="L35" i="66"/>
  <c r="I35" i="66"/>
  <c r="O34" i="66"/>
  <c r="L34" i="66"/>
  <c r="I34" i="66"/>
  <c r="O33" i="66"/>
  <c r="L33" i="66"/>
  <c r="I33" i="66"/>
  <c r="O32" i="66"/>
  <c r="L32" i="66"/>
  <c r="I32" i="66"/>
  <c r="O31" i="66"/>
  <c r="L31" i="66"/>
  <c r="I31" i="66"/>
  <c r="O30" i="66"/>
  <c r="L30" i="66"/>
  <c r="I30" i="66"/>
  <c r="O29" i="66"/>
  <c r="L29" i="66"/>
  <c r="I29" i="66"/>
  <c r="O28" i="66"/>
  <c r="L28" i="66"/>
  <c r="I28" i="66"/>
  <c r="O27" i="66"/>
  <c r="L27" i="66"/>
  <c r="I27" i="66"/>
  <c r="O26" i="66"/>
  <c r="L26" i="66"/>
  <c r="I26" i="66"/>
  <c r="O25" i="66"/>
  <c r="L25" i="66"/>
  <c r="I25" i="66"/>
  <c r="O24" i="66"/>
  <c r="L24" i="66"/>
  <c r="I24" i="66"/>
  <c r="O23" i="66"/>
  <c r="L23" i="66"/>
  <c r="I23" i="66"/>
  <c r="O22" i="66"/>
  <c r="L22" i="66"/>
  <c r="I22" i="66"/>
  <c r="O21" i="66"/>
  <c r="L21" i="66"/>
  <c r="I21" i="66"/>
  <c r="O20" i="66"/>
  <c r="L20" i="66"/>
  <c r="I20" i="66"/>
  <c r="O19" i="66"/>
  <c r="L19" i="66"/>
  <c r="I19" i="66"/>
  <c r="O18" i="66"/>
  <c r="L18" i="66"/>
  <c r="I18" i="66"/>
  <c r="O17" i="66"/>
  <c r="L17" i="66"/>
  <c r="I17" i="66"/>
  <c r="O16" i="66"/>
  <c r="L16" i="66"/>
  <c r="I16" i="66"/>
  <c r="O15" i="66"/>
  <c r="L15" i="66"/>
  <c r="I15" i="66"/>
  <c r="O14" i="66"/>
  <c r="L14" i="66"/>
  <c r="I14" i="66"/>
  <c r="O13" i="66"/>
  <c r="L13" i="66"/>
  <c r="I13" i="66"/>
  <c r="O12" i="66"/>
  <c r="L12" i="66"/>
  <c r="I12" i="66"/>
  <c r="O11" i="66"/>
  <c r="L11" i="66"/>
  <c r="I11" i="66"/>
  <c r="O10" i="66"/>
  <c r="L10" i="66"/>
  <c r="I10" i="66"/>
  <c r="O9" i="66"/>
  <c r="L9" i="66"/>
  <c r="I9" i="66"/>
  <c r="O8" i="66"/>
  <c r="L8" i="66"/>
  <c r="I8" i="66"/>
  <c r="O7" i="66"/>
  <c r="L7" i="66"/>
  <c r="I7" i="66"/>
  <c r="O6" i="66"/>
  <c r="L6" i="66"/>
  <c r="I6" i="66"/>
  <c r="O5" i="66"/>
  <c r="L5" i="66"/>
  <c r="I5" i="66"/>
  <c r="O4" i="66"/>
  <c r="L4" i="66"/>
  <c r="I4" i="66"/>
  <c r="O3" i="66"/>
  <c r="L3" i="66"/>
  <c r="I3" i="66"/>
  <c r="BZ14" i="65"/>
  <c r="BZ7" i="65"/>
  <c r="DQ3" i="61"/>
  <c r="DR3" i="61"/>
  <c r="DS3" i="61"/>
  <c r="DT3" i="61"/>
  <c r="DU3" i="61"/>
  <c r="DV3" i="61"/>
  <c r="DW3" i="61"/>
  <c r="DX3" i="61"/>
  <c r="DY3" i="61"/>
  <c r="DZ3" i="61"/>
  <c r="EA3" i="61"/>
  <c r="EB3" i="61"/>
  <c r="EC3" i="61"/>
  <c r="ED3" i="61"/>
  <c r="EE3" i="61"/>
  <c r="EF3" i="61"/>
  <c r="EG3" i="61"/>
  <c r="EH3" i="61"/>
  <c r="EI3" i="61"/>
  <c r="EJ3" i="61"/>
  <c r="EK3" i="61"/>
  <c r="EL3" i="61"/>
  <c r="EM3" i="61"/>
  <c r="EN3" i="61"/>
  <c r="EO3" i="61"/>
  <c r="EP3" i="61"/>
  <c r="EQ3" i="61"/>
  <c r="ER3" i="61"/>
  <c r="ES3" i="61"/>
  <c r="ET3" i="61"/>
  <c r="EU3" i="61"/>
  <c r="EV3" i="61"/>
  <c r="EW3" i="61"/>
  <c r="EX3" i="61"/>
  <c r="EY3" i="61"/>
  <c r="EZ3" i="61"/>
  <c r="FA3" i="61"/>
  <c r="FB3" i="61"/>
  <c r="FC3" i="61"/>
  <c r="FD3" i="61"/>
  <c r="FE3" i="61"/>
  <c r="FF3" i="61"/>
  <c r="FG3" i="61"/>
  <c r="FH3" i="61"/>
  <c r="FI3" i="61"/>
  <c r="FJ3" i="61"/>
  <c r="FK3" i="61"/>
  <c r="FL3" i="61"/>
  <c r="FM3" i="61"/>
  <c r="FN3" i="61"/>
  <c r="FO3" i="61"/>
  <c r="FP3" i="61"/>
  <c r="X9" i="58"/>
</calcChain>
</file>

<file path=xl/sharedStrings.xml><?xml version="1.0" encoding="utf-8"?>
<sst xmlns="http://schemas.openxmlformats.org/spreadsheetml/2006/main" count="861" uniqueCount="510">
  <si>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</si>
  <si>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</si>
  <si>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</si>
  <si>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</si>
  <si>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</si>
  <si>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</si>
  <si>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</si>
  <si>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</si>
  <si>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</si>
  <si>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Femmes</t>
  </si>
  <si>
    <t>Scénario central</t>
  </si>
  <si>
    <t>Esp vie basse</t>
  </si>
  <si>
    <t>Esp vie haute</t>
  </si>
  <si>
    <t>Hommes</t>
  </si>
  <si>
    <t>Observé</t>
  </si>
  <si>
    <t>observé définitif</t>
  </si>
  <si>
    <t>observé provisoire</t>
  </si>
  <si>
    <t>http://www.insee.fr/fr/themes/detail.asp?ref_id=bilan-demo</t>
  </si>
  <si>
    <t>http://www.insee.fr/fr/themes/detail.asp?ref_id=bilan-demo&amp;page=donnees-detaillees/bilan-demo/pop_age3d.htm</t>
  </si>
  <si>
    <t>Projections: scénario central</t>
  </si>
  <si>
    <t>Projections: espérance de vie basse</t>
  </si>
  <si>
    <t>Projections: espérance de vie haute</t>
  </si>
  <si>
    <t>rappel : sc. Central proj 2010</t>
  </si>
  <si>
    <t>Précédentes projections INSEE</t>
  </si>
  <si>
    <t>Projections: mortalité basse</t>
  </si>
  <si>
    <t>Projections: mortalité haute</t>
  </si>
  <si>
    <t>Projection pour la France métropolitaine de 2007 à 2060 - espérance de vie à 60 ans</t>
  </si>
  <si>
    <t>Mise à jour : 24/05/2016</t>
  </si>
  <si>
    <t>Bilan démographique 2015</t>
  </si>
  <si>
    <t>Champ : France métropolitaine ; Source : Insee, statistiques de l'état civil et estimations de population.</t>
  </si>
  <si>
    <t>projections 2016 - scénario central</t>
  </si>
  <si>
    <t>projections 2016 - scénario min</t>
  </si>
  <si>
    <t>projections 2016 - scénario max</t>
  </si>
  <si>
    <t>Figure 1.3 – Nombre de naissances annuelles observé puis projeté</t>
  </si>
  <si>
    <t>Projeté</t>
  </si>
  <si>
    <t>Figure 1.4 - Espérance de vie à 60 ans observée puis projetée</t>
  </si>
  <si>
    <t>Figure 1.4 - Espérance de vie à 65 ans observée puis projetée</t>
  </si>
  <si>
    <t>bilan démographique 2018 - observé</t>
  </si>
  <si>
    <t>bilan démographique 2018 - provisoire</t>
  </si>
  <si>
    <t>Figure 1.6 – Rapports démographiques des populations de 20-59 ans (20-64 ans) rapportés aux 60 ans et plus (respectivement 65 ans et plus), observés puis projetés</t>
  </si>
  <si>
    <t xml:space="preserve">20-59 / 60+  </t>
  </si>
  <si>
    <t>20-64 / 65+</t>
  </si>
  <si>
    <t>Figure 1.7 - Pyramide des âges en 2018, 2040 et 2070</t>
  </si>
  <si>
    <t>Âge révolu</t>
  </si>
  <si>
    <t>Figure 1.8 – Durée de vie avec ou sans limitations d’activité après 65 ans, en années</t>
  </si>
  <si>
    <t>Espérance de vie sans limitations à 65 ans</t>
  </si>
  <si>
    <t>Espérance de vie avec limitations à 65 ans</t>
  </si>
  <si>
    <t>Sans limitations d'activité</t>
  </si>
  <si>
    <t>Avec limitations d'activité (modérées ou sévères)</t>
  </si>
  <si>
    <t>Figure 1.9 – Décomposition de la durée de vie avec et sans limitations d’activité après 65 ans, par genre</t>
  </si>
  <si>
    <t>Sans limitations</t>
  </si>
  <si>
    <t>Avec limitations</t>
  </si>
  <si>
    <t xml:space="preserve">Figure 1.10 – Proportion de personnes ayant des limitations d’activité entre 55 et 69 ans </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</si>
  <si>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</si>
  <si>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</si>
  <si>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</si>
  <si>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</si>
  <si>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</si>
  <si>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</si>
  <si>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Réserves des régimes en répartition</t>
  </si>
  <si>
    <t>En milliards d'euros</t>
  </si>
  <si>
    <t>En mois de prestations</t>
  </si>
  <si>
    <t>CNAVPL</t>
  </si>
  <si>
    <t>CNBF</t>
  </si>
  <si>
    <t>Sous total "régimes de base"</t>
  </si>
  <si>
    <t>BDF</t>
  </si>
  <si>
    <t>CNRACL</t>
  </si>
  <si>
    <t>CRPCEN </t>
  </si>
  <si>
    <t>Sous total "régimes intégrés"</t>
  </si>
  <si>
    <t>AGIRC-ARRCO</t>
  </si>
  <si>
    <t>IRCANTEC</t>
  </si>
  <si>
    <t>MSA complémentaire</t>
  </si>
  <si>
    <t>RCI</t>
  </si>
  <si>
    <t>CNAVPL complémentaire</t>
  </si>
  <si>
    <t>CNBF complémentaire </t>
  </si>
  <si>
    <t>CRPNPAC</t>
  </si>
  <si>
    <t>Sous total "régimes complémentaires"</t>
  </si>
  <si>
    <t xml:space="preserve">Total des réserves </t>
  </si>
  <si>
    <t>Réserves du FRR 
(en milliards d'euros)</t>
  </si>
  <si>
    <t>Régimes en capitalisation</t>
  </si>
  <si>
    <t>Provisions (en milliards d'euros)</t>
  </si>
  <si>
    <t>Actif en valeur comptable (en milliards d'euros)</t>
  </si>
  <si>
    <t>Actif  en valeur de marché (en milliards d'euros)</t>
  </si>
  <si>
    <t>RAFP</t>
  </si>
  <si>
    <t>CAVP</t>
  </si>
  <si>
    <t>Total des provisions</t>
  </si>
  <si>
    <t>Population</t>
  </si>
  <si>
    <t>Taux de cotisation apparent (cotisations / assiette légale de cotisations)</t>
  </si>
  <si>
    <t>Taux de cotisation normalisé à assiette comparable (cotisations / rémunérations)</t>
  </si>
  <si>
    <t>Taux de prélèvement d’équilibre (pensions / rémunérations)</t>
  </si>
  <si>
    <t>Taux de prélèvement d’équilibre corrigé du ratio démographique</t>
  </si>
  <si>
    <t>Salariés du secteur privé</t>
  </si>
  <si>
    <t>Fonctionnaires d'État civils</t>
  </si>
  <si>
    <t>Fonctionnaires d'État militaires</t>
  </si>
  <si>
    <t>Fonctionnaires territoriaux et hospitaliers</t>
  </si>
  <si>
    <t>Professionnels libéraux (hors avocats)</t>
  </si>
  <si>
    <t>Artisans et commerçants</t>
  </si>
  <si>
    <t>Non-salariés agricoles</t>
  </si>
  <si>
    <t>Tous régimes</t>
  </si>
  <si>
    <t>Tableau 1.44 – Taux de cotisation harmonisés et taux de prélèvement d’équilibre en 2017</t>
  </si>
  <si>
    <t>Croissance annuelle de la productivité du travail</t>
  </si>
  <si>
    <t>(valeurs de long terme atteintes à partir de 2032)</t>
  </si>
  <si>
    <t>Taux de chômage</t>
  </si>
  <si>
    <t>1,0 %</t>
  </si>
  <si>
    <t>1,3 %</t>
  </si>
  <si>
    <t>1,5 %</t>
  </si>
  <si>
    <t>1,8 %</t>
  </si>
  <si>
    <t>7 %</t>
  </si>
  <si>
    <t>Scénario 1%</t>
  </si>
  <si>
    <t>Scénario 1,3%</t>
  </si>
  <si>
    <t>Scénario 1,5%</t>
  </si>
  <si>
    <t>Scénario 1,8%</t>
  </si>
  <si>
    <t>4,5 % et 10  %</t>
  </si>
  <si>
    <t>Variante [10%-1,0%]</t>
  </si>
  <si>
    <t>Variante [4,5%-1,8%]</t>
  </si>
  <si>
    <t>Tableau 1.11 – Hypothèses de long terme dans les scénarios et variantes du COR</t>
  </si>
  <si>
    <t>Taux, en %</t>
  </si>
  <si>
    <t>INSEE, comptes nationaux
Mai 2019</t>
  </si>
  <si>
    <t>Croissance effective</t>
  </si>
  <si>
    <t>Programme de stabilité  2019-2022
Avril 2019
(Rapport annuel COR juin 2019)</t>
  </si>
  <si>
    <t>Croissance potentielle</t>
  </si>
  <si>
    <t xml:space="preserve">Écart de production (% PIB) </t>
  </si>
  <si>
    <t>Programme de stabilité  2018-2022
Avril 2018
(Rapport annuel COR juin 2018)</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</si>
  <si>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</si>
  <si>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</si>
  <si>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</si>
  <si>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</si>
  <si>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</si>
  <si>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</si>
  <si>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</si>
  <si>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</si>
  <si>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</si>
  <si>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</si>
  <si>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</si>
  <si>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</si>
  <si>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</si>
  <si>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</si>
  <si>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</si>
  <si>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</si>
  <si>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</si>
  <si>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</si>
  <si>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</si>
  <si>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</si>
  <si>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</si>
  <si>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</si>
  <si>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</si>
  <si>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</si>
  <si>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</si>
  <si>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</si>
  <si>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</si>
  <si>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</si>
  <si>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</si>
  <si>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</si>
  <si>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</si>
  <si>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</si>
  <si>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</si>
  <si>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</si>
  <si>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</si>
  <si>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</si>
  <si>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</si>
  <si>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</si>
  <si>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</si>
  <si>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</si>
  <si>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</si>
  <si>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</si>
  <si>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</si>
  <si>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</si>
  <si>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</si>
  <si>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</si>
  <si>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</si>
  <si>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</si>
  <si>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</si>
  <si>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</si>
  <si>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</si>
  <si>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</si>
  <si>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</si>
  <si>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</si>
  <si>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</si>
  <si>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Âge effectif de départ (Ens)</t>
  </si>
  <si>
    <t>Âge effectif de départ (H)</t>
  </si>
  <si>
    <t>Âge effectif de départ (F)</t>
  </si>
  <si>
    <t>Figure 1.29 – Taux de retraités et de nouveaux retraités par âge en 2017</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</si>
  <si>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</si>
  <si>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</si>
  <si>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</si>
  <si>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</si>
  <si>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</si>
  <si>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</si>
  <si>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</si>
  <si>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</si>
  <si>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</si>
  <si>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</si>
  <si>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</si>
  <si>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</si>
  <si>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</si>
  <si>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</si>
  <si>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</si>
  <si>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</si>
  <si>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</si>
  <si>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</si>
  <si>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</si>
  <si>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</si>
  <si>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70 ans</t>
  </si>
  <si>
    <t>taux de retraités</t>
  </si>
  <si>
    <t>taux de nouveaux retraités</t>
  </si>
  <si>
    <t>Figure 1.30 – Taux de retraités et de nouveaux retraités par genre et par âge en 2017</t>
  </si>
  <si>
    <t>taux de retraitées</t>
  </si>
  <si>
    <t>taux de nouvelles retraitées</t>
  </si>
  <si>
    <t xml:space="preserve"> </t>
  </si>
  <si>
    <t>Figure 1.31 – Âges moyens à la liquidation par génération dans les principaux régimes</t>
  </si>
  <si>
    <t>tous régimes</t>
  </si>
  <si>
    <t>CNAV</t>
  </si>
  <si>
    <t>SA</t>
  </si>
  <si>
    <t>NSA</t>
  </si>
  <si>
    <t>RSI</t>
  </si>
  <si>
    <t>FPE</t>
  </si>
  <si>
    <t>CNIEG</t>
  </si>
  <si>
    <t>SNCF</t>
  </si>
  <si>
    <t>Figure 1.32 – Âges moyens à la liquidation des nouveaux retraités de 2002 à 2017 dans les principaux régimes</t>
  </si>
  <si>
    <t>CNAV, ensemble</t>
  </si>
  <si>
    <t>CNAV, hors départs anticipés</t>
  </si>
  <si>
    <t>Fonction publique d'État civile (actifs)</t>
  </si>
  <si>
    <t>Fonction publique d'État civile (sédentaires)</t>
  </si>
  <si>
    <t>CNRACL (actifs)</t>
  </si>
  <si>
    <t>CNRACL (sédentaires)</t>
  </si>
  <si>
    <t>Figure 1.33 – Taux de retraités par génération aux âges inférieurs à 60 ans</t>
  </si>
  <si>
    <t>Figure 1.34 – Taux de retraités par génération et par âge aux âges inférieurs à 60 ans</t>
  </si>
  <si>
    <t>Figure 1.35 – Taux de retraités par génération et par âge aux âges inférieurs à 60 ans, différenciés selon le genre</t>
  </si>
  <si>
    <t>Figure 1.28 – Âge effectif de départ à la retraite</t>
  </si>
  <si>
    <t>Tableau 1.12 – Croissance du PIB (en termes réels) et écart de production à l'horizon 2022</t>
  </si>
  <si>
    <t>Figure 1.13 – Taux de croissance annuels de la productivité horaire du travail, observés puis projetés</t>
  </si>
  <si>
    <t>Croissance annuelle observée</t>
  </si>
  <si>
    <t>Croissance en moyenne annuelle de 1980 à 2018</t>
  </si>
  <si>
    <t>Croissance en moyenne annuelle de 1990 à 2018</t>
  </si>
  <si>
    <t>Croissance en moyenne annuelle de 2010 à 2018</t>
  </si>
  <si>
    <t>Figure 1.14 – Taux de chômage observé puis projeté</t>
  </si>
  <si>
    <t>Tous scénarios 7%</t>
  </si>
  <si>
    <t>Variante 4,5%</t>
  </si>
  <si>
    <t>Variante 10%</t>
  </si>
  <si>
    <t>Tableau 1.15 – Taux annuel moyen de croissance de la population active et du PIB en volume par tranches décennales</t>
  </si>
  <si>
    <t xml:space="preserve">Rythme annuel de croissance moyen </t>
  </si>
  <si>
    <t>2010-2020</t>
  </si>
  <si>
    <t>2021-2030</t>
  </si>
  <si>
    <t>2031-2040</t>
  </si>
  <si>
    <t>2041-2050</t>
  </si>
  <si>
    <t>2051-2060</t>
  </si>
  <si>
    <t>2061-2070</t>
  </si>
  <si>
    <t>PIB scénario 1,8%</t>
  </si>
  <si>
    <t>PIB scénario 1,5%</t>
  </si>
  <si>
    <t>PIB scénario 1,3%</t>
  </si>
  <si>
    <t>PIB scénario 1%</t>
  </si>
  <si>
    <t>Population active</t>
  </si>
  <si>
    <t>Tableau 1.16 - Écarts de PIB et d'emploi entre les scénarios 1,8 % et 1 %</t>
  </si>
  <si>
    <t>Écarts de PIB et d'emploi</t>
  </si>
  <si>
    <r>
      <t xml:space="preserve">Scénario 1,8 % </t>
    </r>
    <r>
      <rPr>
        <i/>
        <sz val="12"/>
        <color rgb="FF000000"/>
        <rFont val="Times New Roman"/>
        <family val="1"/>
      </rPr>
      <t xml:space="preserve">versus
</t>
    </r>
    <r>
      <rPr>
        <sz val="12"/>
        <color rgb="FF000000"/>
        <rFont val="Times New Roman"/>
        <family val="1"/>
      </rPr>
      <t>Scénario 1 %</t>
    </r>
  </si>
  <si>
    <t>PIB (en %)</t>
  </si>
  <si>
    <t>Emploi (en milliers)</t>
  </si>
  <si>
    <t>Tableau 1.17 - Écarts de PIB et d'emploi entre les variantes de taux de chômage et les scénarios associés</t>
  </si>
  <si>
    <r>
      <t xml:space="preserve">Variante de taux de chômage de 4,5 % </t>
    </r>
    <r>
      <rPr>
        <i/>
        <sz val="12"/>
        <color rgb="FF000000"/>
        <rFont val="Times New Roman"/>
        <family val="1"/>
      </rPr>
      <t xml:space="preserve">versus </t>
    </r>
    <r>
      <rPr>
        <sz val="12"/>
        <color rgb="FF000000"/>
        <rFont val="Times New Roman"/>
        <family val="1"/>
      </rPr>
      <t>Scénario 1,8 % (taux de chômage de 7 %)</t>
    </r>
  </si>
  <si>
    <r>
      <t xml:space="preserve">Variante de taux de chômage de 10 % </t>
    </r>
    <r>
      <rPr>
        <i/>
        <sz val="12"/>
        <color rgb="FF000000"/>
        <rFont val="Times New Roman"/>
        <family val="1"/>
      </rPr>
      <t xml:space="preserve">versus </t>
    </r>
    <r>
      <rPr>
        <sz val="12"/>
        <color rgb="FF000000"/>
        <rFont val="Times New Roman"/>
        <family val="1"/>
      </rPr>
      <t>Scénario 1 % (taux de chômage de 7 %)</t>
    </r>
  </si>
  <si>
    <t>Figure 1.18 - Durée moyenne annuelle du travail en heures</t>
  </si>
  <si>
    <t>Heures travaillées</t>
  </si>
  <si>
    <t>Figure 1.19- Partage de la valeur ajoutée par tête (salaires bruts / valeur ajoutée)</t>
  </si>
  <si>
    <t>Observée</t>
  </si>
  <si>
    <t>Projetée</t>
  </si>
  <si>
    <t>Figure 1.20 – Part des traitements des fonctionnaires de l’État, des collectivités locales et des hôpitaux dans la masse des rémunérations totale</t>
  </si>
  <si>
    <t>Part de la masse salariale FP
(en % de la masse des revenus d’activité bruts)</t>
  </si>
  <si>
    <t>Obs</t>
  </si>
  <si>
    <t>Note : assiette de cotisation --&gt; traitement indiciaire</t>
  </si>
  <si>
    <t>Tableau 1.21 – Part des primes moyenne à 55-59 ans dans la fonction publique d'État de 2009 à 2016</t>
  </si>
  <si>
    <t>Ensemble fonction publique d'État</t>
  </si>
  <si>
    <t>dont : femmes</t>
  </si>
  <si>
    <t>dont : hommes</t>
  </si>
  <si>
    <t>Cadre A+</t>
  </si>
  <si>
    <t>Enseignants catégorie A</t>
  </si>
  <si>
    <t>Catégorie B sédentaire</t>
  </si>
  <si>
    <t>Policier catégorie active (à 50-54 ans)</t>
  </si>
  <si>
    <t>Tableau 1.22 – Part des primes moyenne à 55-59 ans dans la fonction publique territoriale et hospitalière de 2013 à 2016</t>
  </si>
  <si>
    <t>Ensemble fonction publique territoriale</t>
  </si>
  <si>
    <t>Attaché territorial</t>
  </si>
  <si>
    <t>Adjoint technique territorial</t>
  </si>
  <si>
    <t>Ensemble fonction publique hospitalière</t>
  </si>
  <si>
    <t>Aide-soignant (à 50-54 ans)</t>
  </si>
  <si>
    <t>Première partie – Le contexte : les évolutions démographiques et économiques dont dépend le système de retraite</t>
  </si>
  <si>
    <t>Chapitre 1 – Le contexte démographique</t>
  </si>
  <si>
    <t>Figure 1.4 – Espérances de vie instantanée à 60 ans observée puis projetée</t>
  </si>
  <si>
    <t>Figure 1.5 – Effectifs par génération à l’âge de 60 ans observés puis projetés</t>
  </si>
  <si>
    <t>Figure 1.7 – Pyramide des âges en 2018, 2040 et 2070</t>
  </si>
  <si>
    <t>Figure 1.8 – Durée de vie après 65 ans avec ou sans limitations d’activité, en années</t>
  </si>
  <si>
    <t>Figure 1.9 – Décomposition de la durée de vie après 65 ans avec et sans limitations d’activité, par genre (en années)</t>
  </si>
  <si>
    <t>Figure 1.10 – Proportion de personnes ayant des limitations d’activité entre 55 et 69 ans</t>
  </si>
  <si>
    <t xml:space="preserve">Chapitre 2 – Le contexte économique </t>
  </si>
  <si>
    <t>Tableau 1.12 – Croissance du PIB (en termes réels) et écart de production à l’horizon 2022</t>
  </si>
  <si>
    <t>Figure 1.13 – Taux de croissance annuels de la productivité horaire du travail observés puis projetés</t>
  </si>
  <si>
    <t>Tableau 1.15 – Taux de croissance annuels moyens de la population active et du PIB en volume par tranche décennale</t>
  </si>
  <si>
    <t>Figure 1.18 – Durée moyenne annuelle du travail, en heures</t>
  </si>
  <si>
    <t>Figure 1.19 – Partage de la valeur ajoutée par tête (rémunération moyenne des salariés / valeur ajoutée moyenne par salarié)</t>
  </si>
  <si>
    <t>Tableau 1.21 – Part moyenne des primes à 55-59 ans dans la fonction publique de l’État de 2009 à 2016</t>
  </si>
  <si>
    <t>Tableau 1.22 – Part moyenne des primes à 55-59 ans dans la fonction publique territoriale et hospitalière de 2009 à 2016</t>
  </si>
  <si>
    <t xml:space="preserve">Chapitre 3 – Les comportements d’activité et d’emploi </t>
  </si>
  <si>
    <t>Figure 1.23 – Taux d’activité observés et projetés par genre et par âge (en %)</t>
  </si>
  <si>
    <t>Figure 1.24 – Taux d’emploi des 55-64 ans par tranche d’âge quinquennal</t>
  </si>
  <si>
    <t>Figure 1.25 – Ventilation des situations vis-à-vis du marché du travail par âge détaillé de 50 à 69 ans (moyenne 2016-2018)</t>
  </si>
  <si>
    <t>Figure 1.26 – Durées moyennes en activité, en emploi et avant la retraite entre 50 et 69 ans</t>
  </si>
  <si>
    <t>Tableau 1.27 – Proportion d’assurés ayant validé des trimestres l’année même ou l’année précédant le départ à la retraite, selon le type de validation (en %)</t>
  </si>
  <si>
    <t>Chapitre 4 – Les âges de la retraite et les départs anticipés</t>
  </si>
  <si>
    <t>Chapitre 5 – Les dispositifs de solidarité en matière de retraite</t>
  </si>
  <si>
    <t>Tableau 1.36 – Part des pensions de droit direct et de réversion dans les montants de pension en 2016</t>
  </si>
  <si>
    <t>Tableau 1.37 – Part des différents dispositifs de solidarité dans les montants de pension de droit direct en 2016</t>
  </si>
  <si>
    <t>Figure 1.38 –Part des dispositifs de solidarité dans les montants de pension de droit direct des anciens salariés par statut (privé / public) et régime (base / complémentaire)</t>
  </si>
  <si>
    <t>Tableau 1.39 –Part des dispositifs de solidarité dans les montants de pension de droit direct par tranche d’âge quinquennale</t>
  </si>
  <si>
    <t>Figure 1.40 – Part des dispositifs de solidarité selon le montant de pension</t>
  </si>
  <si>
    <t>Chapitre 6. Les structures de financement des régimes de retraite</t>
  </si>
  <si>
    <t>Figure 1.41 – Structure de financement du système de retraite de 2004 à 2018</t>
  </si>
  <si>
    <t>Figure 1.42 – Structures de financement des principaux régimes de retraite en 2018</t>
  </si>
  <si>
    <t>Tableau 1.43 – Montants des réserves financières et provisions au sein du système de retraite au 31 décembre 2017</t>
  </si>
  <si>
    <t>Figure 1.23 - Taux d’activité observés et projetés par genre et par âge (en %)</t>
  </si>
  <si>
    <t>Figure 1.23a - Femmes</t>
  </si>
  <si>
    <t>en %</t>
  </si>
  <si>
    <t>15-19</t>
  </si>
  <si>
    <t>20-24</t>
  </si>
  <si>
    <t>25-29</t>
  </si>
  <si>
    <t>30-34</t>
  </si>
  <si>
    <t>35-39</t>
  </si>
  <si>
    <t>40-44</t>
  </si>
  <si>
    <t>45-49</t>
  </si>
  <si>
    <t>50-54</t>
  </si>
  <si>
    <t>55-59</t>
  </si>
  <si>
    <t>60-64</t>
  </si>
  <si>
    <t>65-69</t>
  </si>
  <si>
    <t>70 +</t>
  </si>
  <si>
    <t>Figure 1.23b - Hommes</t>
  </si>
  <si>
    <t>Figure 1.24 - Taux d’emploi des 55-69 ans</t>
  </si>
  <si>
    <t>60 - 64 ans</t>
  </si>
  <si>
    <t>65 - 69 ans</t>
  </si>
  <si>
    <t>Taux d'emploi des 55 - 59 ans</t>
  </si>
  <si>
    <t>Ensemble</t>
  </si>
  <si>
    <t>Taux d'emploi des 60 - 64 ans</t>
  </si>
  <si>
    <t>Taux d'emploi des 65 - 69 ans</t>
  </si>
  <si>
    <t>Figure 1.25 - Ventilation des situations vis-à-vis du marché du travail par âge détaillé entre 50 et 69 ans (moyenne 2016-2018)</t>
  </si>
  <si>
    <t>Moyenne 2016-2018 en % - Ensemble</t>
  </si>
  <si>
    <t>Emploi à temps complet</t>
  </si>
  <si>
    <t>Emploi à temps partiel</t>
  </si>
  <si>
    <t>Cumul emploi-retraite</t>
  </si>
  <si>
    <t>Chômage et halo du chômage</t>
  </si>
  <si>
    <t xml:space="preserve">Inactifs sortis du marché du travail après 50 ans </t>
  </si>
  <si>
    <t>Inactifs avant 50 ans et n'ayant jamais travaillé</t>
  </si>
  <si>
    <t>dont inactifs n'ayant jamais travaillé</t>
  </si>
  <si>
    <t>Retraite et pré-retraite (hors CER)</t>
  </si>
  <si>
    <t>Total des personnes hors emploi et retraite</t>
  </si>
  <si>
    <t>Total</t>
  </si>
  <si>
    <t>Situations au regard de l'emploi et de la retraite - Ensemble</t>
  </si>
  <si>
    <t>Données complémentaires</t>
  </si>
  <si>
    <t>Moyenne 2016-2018 en % - Femmes</t>
  </si>
  <si>
    <t>Moyenne 2016-2018 en % - Hommes</t>
  </si>
  <si>
    <t xml:space="preserve">Figure 1.26 – Espérance de durée en activité, en emploi et avant retraite entre 50 et 70 ans
</t>
  </si>
  <si>
    <t>En emploi</t>
  </si>
  <si>
    <t>En activité (emploi ou chômage BIT)</t>
  </si>
  <si>
    <t>Avant la retraite</t>
  </si>
  <si>
    <t>Figure 1.27 - Proportion d’assurés ayant validé des trimestres l’année même ou l’année précédant le départ en retraite, selon le type de validation (en %)</t>
  </si>
  <si>
    <t>Validation au titre</t>
  </si>
  <si>
    <t>d'un emploi</t>
  </si>
  <si>
    <t>- salarié</t>
  </si>
  <si>
    <t>- d’un autre régime</t>
  </si>
  <si>
    <t>du chômage</t>
  </si>
  <si>
    <t>de l’invalidité</t>
  </si>
  <si>
    <t>de la maladie</t>
  </si>
  <si>
    <t>aucun trimestre validé</t>
  </si>
  <si>
    <t xml:space="preserve">
</t>
  </si>
  <si>
    <t>Cotisations sociales</t>
  </si>
  <si>
    <t xml:space="preserve">ITAF </t>
  </si>
  <si>
    <t>Subventions d'équilibre</t>
  </si>
  <si>
    <t>Transferts depuis organismes extérieurs</t>
  </si>
  <si>
    <t>Produits de gestion</t>
  </si>
  <si>
    <t>Besoin de financement</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</si>
  <si>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</si>
  <si>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</si>
  <si>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</si>
  <si>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</si>
  <si>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</si>
  <si>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</si>
  <si>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</si>
  <si>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</si>
  <si>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</si>
  <si>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</si>
  <si>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CNAVPL comp</t>
  </si>
  <si>
    <t>AGIRC+ARRCO</t>
  </si>
  <si>
    <t>NSA base</t>
  </si>
  <si>
    <t>Mines</t>
  </si>
  <si>
    <t>RATP</t>
  </si>
  <si>
    <t xml:space="preserve">Régime FPE </t>
  </si>
  <si>
    <t>MSA salariés</t>
  </si>
  <si>
    <t>CNAVTS + SSI</t>
  </si>
  <si>
    <t>Montants des pensions en 2016</t>
  </si>
  <si>
    <t xml:space="preserve">En milliards d'euros </t>
  </si>
  <si>
    <t>En % de la masse de l'ensemble des pensions de retraite</t>
  </si>
  <si>
    <t>Pensions de droit direct</t>
  </si>
  <si>
    <t>Pensions de réversion</t>
  </si>
  <si>
    <t>Majorations pour tierce personne</t>
  </si>
  <si>
    <t>Ensemble des pensions de retraite</t>
  </si>
  <si>
    <t>Tableau 1.XX – Part des dispositifs de solidarité dans les montants de pension de droit direct en 2016</t>
  </si>
  <si>
    <t>Pensions de droit direct, y compris majorations pour trois enfants et plus</t>
  </si>
  <si>
    <t>Majorations pour trois enfants et plus [a]</t>
  </si>
  <si>
    <t>Départ anticipé pour motifs familiaux [b]</t>
  </si>
  <si>
    <t>Départ anticipé lié à la catégorie</t>
  </si>
  <si>
    <t>Départ anticipé au titre d'un autre motif (handicap, incapacité permanente, pénibilité, amiante)</t>
  </si>
  <si>
    <t>Minima de pension</t>
  </si>
  <si>
    <t>MDA [c]</t>
  </si>
  <si>
    <t>AVPF [d]</t>
  </si>
  <si>
    <t>Autres majorations et périodes assimilées</t>
  </si>
  <si>
    <t>Masses de prestations hors solidarité</t>
  </si>
  <si>
    <t>Droits familiaux [a]+[b]+[c]+[d]</t>
  </si>
  <si>
    <t>Autres dispositifs de solidarité</t>
  </si>
  <si>
    <t>Ensemble des dispositifs de solidarité (sur pensions de droit direct)</t>
  </si>
  <si>
    <t>Lecture : en 2016, la masse des pensions de droit direct (hors réversions), y compris les majorations pour trois enfants et plus appliquées aux pensions de droit direct, s’élève à 268,9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 ou au titre de la catégorie (liquidations au titre du handicap, de la pénibilité, catégories actives de la fonction publique, ou militaires) puis les minima de pension et enfin les autres dispositifs de solidarité (majorations de durée d’assurance, AVPF ou encore validation de droits pour les périodes hors emploi). En l’absence de ces dispositifs, les masses de pension se sont élevées à 217,8 milliards d’euros.</t>
  </si>
  <si>
    <t>Champ : ensemble des retraités de droit direct ou de droit dérivé au 31 décembre 2016. Pensions hors minimum vieillesse et pensions d’invalidité versées aux moins de 62 ans dans les régimes spéciaux.</t>
  </si>
  <si>
    <t>Source : DREES, EIR 2016.</t>
  </si>
  <si>
    <t>Figure 1.38 – Part des dispositifs de solidarité dans les montants de pension de droit direct des anciens salariés par statut (privé / public) et régime (base / complémentaire) (en %)</t>
  </si>
  <si>
    <t>En 2016</t>
  </si>
  <si>
    <t>Régimes de base</t>
  </si>
  <si>
    <t>Régimes complémentaires</t>
  </si>
  <si>
    <r>
      <t>Anciens salariés du secteur privé</t>
    </r>
    <r>
      <rPr>
        <b/>
        <vertAlign val="superscript"/>
        <sz val="12"/>
        <rFont val="Times New Roman"/>
        <family val="1"/>
      </rPr>
      <t>(1)</t>
    </r>
  </si>
  <si>
    <r>
      <t>Anciens fonctionnaires</t>
    </r>
    <r>
      <rPr>
        <b/>
        <vertAlign val="superscript"/>
        <sz val="12"/>
        <rFont val="Times New Roman"/>
        <family val="1"/>
      </rPr>
      <t>(2)</t>
    </r>
  </si>
  <si>
    <t>Départs au titre de la catégorie (hors motifs familiaux)</t>
  </si>
  <si>
    <t xml:space="preserve">Droits familiaux </t>
  </si>
  <si>
    <t>Minima de pensions</t>
  </si>
  <si>
    <t>Tableau 1.39 – Part des dispositifs de solidarité dans les montants de pension de droit direct par transche d'âge quinquenal (en %)</t>
  </si>
  <si>
    <t>70 -74 ans</t>
  </si>
  <si>
    <t>75 -79 ans</t>
  </si>
  <si>
    <t>80 -84 ans</t>
  </si>
  <si>
    <t>85 -89 ans</t>
  </si>
  <si>
    <t>90 ans et plus</t>
  </si>
  <si>
    <t>Premier quartile
 (moins de 680 €
de pension)</t>
  </si>
  <si>
    <t>Deuxième quartile
(de 680 € à 1240 €
de pension)</t>
  </si>
  <si>
    <t>Troisième quartile
(de 1240 € à 1900 €
de pension)</t>
  </si>
  <si>
    <t>Dernier quartile
(plus de 1900 €
de pension)</t>
  </si>
  <si>
    <r>
      <t>Départs au titre de la catégorie</t>
    </r>
    <r>
      <rPr>
        <b/>
        <vertAlign val="superscript"/>
        <sz val="12"/>
        <rFont val="Times New Roman"/>
        <family val="1"/>
      </rPr>
      <t>(1)</t>
    </r>
  </si>
  <si>
    <t>an</t>
  </si>
  <si>
    <t>effectifs à 60 ans au 1er janvier n+61, donc générations :</t>
  </si>
  <si>
    <t>1940
2001</t>
  </si>
  <si>
    <t>1941
2002</t>
  </si>
  <si>
    <t>1942
2003</t>
  </si>
  <si>
    <t>1943
2004</t>
  </si>
  <si>
    <t>1944
2005</t>
  </si>
  <si>
    <t>1945
2006</t>
  </si>
  <si>
    <t>1946
2007</t>
  </si>
  <si>
    <t>1947
2008</t>
  </si>
  <si>
    <t>1948
2009</t>
  </si>
  <si>
    <t>1949
2010</t>
  </si>
  <si>
    <t>1950
2011</t>
  </si>
  <si>
    <t>1951
2012</t>
  </si>
  <si>
    <t>1952
2013</t>
  </si>
  <si>
    <t>1953
2014</t>
  </si>
  <si>
    <t>1954
2015</t>
  </si>
  <si>
    <t>1955
2016</t>
  </si>
  <si>
    <t>1956
2017</t>
  </si>
  <si>
    <t>1957
2018</t>
  </si>
  <si>
    <t>1958
2019</t>
  </si>
  <si>
    <t>1959
2020</t>
  </si>
  <si>
    <t>1960
2021</t>
  </si>
  <si>
    <t>1961
2022</t>
  </si>
  <si>
    <t>1962
2023</t>
  </si>
  <si>
    <t>1963
2024</t>
  </si>
  <si>
    <t>1964
2025</t>
  </si>
  <si>
    <t>1965
2026</t>
  </si>
  <si>
    <t>1966
2027</t>
  </si>
  <si>
    <t>1967
2028</t>
  </si>
  <si>
    <t>1968
2029</t>
  </si>
  <si>
    <t>1969
2030</t>
  </si>
  <si>
    <t>1970
2031</t>
  </si>
  <si>
    <t>1971
2032</t>
  </si>
  <si>
    <t>1972
2033</t>
  </si>
  <si>
    <t>1973
2034</t>
  </si>
  <si>
    <t>1974
2035</t>
  </si>
  <si>
    <t>1975
2036</t>
  </si>
  <si>
    <t>1976
2037</t>
  </si>
  <si>
    <t>1977
2038</t>
  </si>
  <si>
    <t>1978
2039</t>
  </si>
  <si>
    <t>1979
2040</t>
  </si>
  <si>
    <t>1980
2041</t>
  </si>
  <si>
    <t>1981
2042</t>
  </si>
  <si>
    <t>1982
2043</t>
  </si>
  <si>
    <t>1983
2044</t>
  </si>
  <si>
    <t>1984
2045</t>
  </si>
  <si>
    <t>1985
2046</t>
  </si>
  <si>
    <t>1986
2047</t>
  </si>
  <si>
    <t>1987
2048</t>
  </si>
  <si>
    <t>1988
2049</t>
  </si>
  <si>
    <t>1989
2050</t>
  </si>
  <si>
    <t>1990
2051</t>
  </si>
  <si>
    <t>1991
2052</t>
  </si>
  <si>
    <t>1992
2053</t>
  </si>
  <si>
    <t>1993
2054</t>
  </si>
  <si>
    <t>1994
2055</t>
  </si>
  <si>
    <t>1995
2056</t>
  </si>
  <si>
    <t>1996
2057</t>
  </si>
  <si>
    <t>1997
2058</t>
  </si>
  <si>
    <t>1998
2059</t>
  </si>
  <si>
    <t>1999
2060</t>
  </si>
  <si>
    <t>2000
2061</t>
  </si>
  <si>
    <t>2001
2062</t>
  </si>
  <si>
    <t>2002
2063</t>
  </si>
  <si>
    <t>2003
2064</t>
  </si>
  <si>
    <t>2004
2065</t>
  </si>
  <si>
    <t>2005
2066</t>
  </si>
  <si>
    <t>2006
2067</t>
  </si>
  <si>
    <t>2007
2068</t>
  </si>
  <si>
    <t>2008
2069</t>
  </si>
  <si>
    <t>2009
2070</t>
  </si>
  <si>
    <t>Tableau 1.43 – Montants des réserves financières en valeur comptable et des provisions au sein du système de retraite au 31 décembre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</si>
</sst>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0.00\ &quot;€&quot;;[Red]\-#,##0.0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0.0"/>
    <numFmt numFmtId="173" formatCode="0&quot; F&quot;\ ;\(0&quot; F&quot;\)"/>
    <numFmt numFmtId="174" formatCode="0_)"/>
    <numFmt numFmtId="175" formatCode="&quot;$&quot;#,##0_);\(&quot;$&quot;#,##0.0\)"/>
    <numFmt numFmtId="176" formatCode="_-* #,##0.00\ _F_-;\-* #,##0.00\ _F_-;_-* &quot;-&quot;??\ _F_-;_-@_-"/>
    <numFmt numFmtId="177" formatCode="#,##0\ &quot;F&quot;;\-#,##0\ &quot;F&quot;"/>
    <numFmt numFmtId="178" formatCode="0.00_)"/>
    <numFmt numFmtId="179" formatCode="#\ ###\ ##0_-;\-#\ ###\ ##0_-;_-0_-;_-@_ "/>
    <numFmt numFmtId="180" formatCode="_-* #,##0.00_-;\-* #,##0.00_-;_-* &quot;-&quot;??_-;_-@_-"/>
    <numFmt numFmtId="181" formatCode="_ * #,##0.00_ ;_ * \-#,##0.00_ ;_ * &quot;-&quot;??_ ;_ @_ "/>
    <numFmt numFmtId="182" formatCode="#\ ##0_-;\-#\ ##0_-;_-0_-;_-@_ "/>
    <numFmt numFmtId="183" formatCode="_-* #,##0_-;\-* #,##0_-;_-* &quot;-&quot;_-;_-@_-"/>
    <numFmt numFmtId="184" formatCode="#,##0_)"/>
    <numFmt numFmtId="185" formatCode="###\.#####"/>
    <numFmt numFmtId="186" formatCode="_-* #,##0.0\ _€_-;\-* #,##0.0\ _€_-;_-* &quot;-&quot;??\ _€_-;_-@_-"/>
    <numFmt numFmtId="187" formatCode="_-* #,##0\ _€_-;\-* #,##0\ _€_-;_-* &quot;-&quot;??\ _€_-;_-@_-"/>
    <numFmt numFmtId="188" formatCode="0.000000"/>
    <numFmt numFmtId="189" formatCode="0.000"/>
    <numFmt numFmtId="190" formatCode="0.000%"/>
    <numFmt numFmtId="191" formatCode="0.0000%"/>
    <numFmt numFmtId="192" formatCode="#,##0.0_ ;\-#,##0.0\ "/>
  </numFmts>
  <fonts count="162">
    <font>
      <sz val="11"/>
      <color theme="1"/>
      <name val="Calibri"/>
      <family val="2"/>
      <scheme val="minor"/>
    </font>
    <font>
      <sz val="10"/>
      <color theme="1"/>
      <name val="Calibri"/>
      <family val="2"/>
      <scheme val="minor"/>
    </font>
    <font>
      <sz val="11"/>
      <color theme="1"/>
      <name val="Calibri"/>
      <family val="2"/>
      <scheme val="minor"/>
    </font>
    <font>
      <b/>
      <sz val="11"/>
      <name val="Times New Roman"/>
      <family val="1"/>
    </font>
    <font>
      <sz val="11"/>
      <name val="Times New Roman"/>
      <family val="1"/>
    </font>
    <font>
      <sz val="11"/>
      <color rgb="FFFF0000"/>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0"/>
      <name val="MS Sans Serif"/>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2"/>
      <name val="Times New Roman"/>
      <family val="1"/>
    </font>
    <font>
      <b/>
      <sz val="10"/>
      <name val="Times New Roman"/>
      <family val="1"/>
    </font>
    <font>
      <sz val="10"/>
      <color rgb="FFFF0000"/>
      <name val="Times New Roman"/>
      <family val="1"/>
    </font>
    <font>
      <i/>
      <sz val="10"/>
      <color theme="1"/>
      <name val="Times New Roman"/>
      <family val="1"/>
    </font>
    <font>
      <i/>
      <sz val="10"/>
      <color rgb="FFFF0000"/>
      <name val="Times New Roman"/>
      <family val="1"/>
    </font>
    <font>
      <u/>
      <sz val="11"/>
      <color theme="10"/>
      <name val="Calibri"/>
      <family val="2"/>
      <scheme val="minor"/>
    </font>
    <font>
      <sz val="12"/>
      <color theme="1"/>
      <name val="Calibri"/>
      <family val="2"/>
      <scheme val="minor"/>
    </font>
    <font>
      <b/>
      <sz val="10"/>
      <name val="Arial"/>
      <family val="2"/>
    </font>
    <font>
      <sz val="11"/>
      <color theme="1"/>
      <name val="Times New Roman"/>
      <family val="1"/>
    </font>
    <font>
      <b/>
      <sz val="11"/>
      <color theme="1"/>
      <name val="Times New Roman"/>
      <family val="1"/>
    </font>
    <font>
      <b/>
      <sz val="12"/>
      <color theme="1"/>
      <name val="Times New Roman"/>
      <family val="1"/>
    </font>
    <font>
      <b/>
      <sz val="12"/>
      <color indexed="8"/>
      <name val="Times New Roman"/>
      <family val="1"/>
    </font>
    <font>
      <sz val="10"/>
      <name val="Arial"/>
      <family val="2"/>
    </font>
    <font>
      <i/>
      <sz val="11"/>
      <color theme="1"/>
      <name val="Times New Roman"/>
      <family val="1"/>
    </font>
    <font>
      <b/>
      <i/>
      <sz val="11"/>
      <color theme="1"/>
      <name val="Times New Roman"/>
      <family val="1"/>
    </font>
    <font>
      <b/>
      <i/>
      <sz val="10"/>
      <color theme="4"/>
      <name val="Times New Roman"/>
      <family val="1"/>
    </font>
    <font>
      <i/>
      <sz val="9"/>
      <color theme="1"/>
      <name val="Times New Roman"/>
      <family val="1"/>
    </font>
    <font>
      <sz val="11"/>
      <color theme="1" tint="0.499984740745262"/>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 tint="0.499984740745262"/>
      <name val="Times New Roman"/>
      <family val="1"/>
    </font>
    <font>
      <sz val="10"/>
      <color theme="1"/>
      <name val="Calibri"/>
      <family val="2"/>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8.5"/>
      <color indexed="8"/>
      <name val="MS Sans Serif"/>
      <family val="2"/>
    </font>
    <font>
      <u/>
      <sz val="11"/>
      <color theme="10"/>
      <name val="Calibri"/>
      <family val="2"/>
    </font>
    <font>
      <sz val="11"/>
      <color theme="1"/>
      <name val="Segoe UI"/>
      <family val="2"/>
    </font>
    <font>
      <sz val="10"/>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0"/>
      <name val="Arial"/>
      <family val="2"/>
    </font>
    <font>
      <sz val="10"/>
      <name val="Times"/>
      <family val="1"/>
    </font>
    <font>
      <i/>
      <sz val="11"/>
      <name val="Times New Roman"/>
      <family val="1"/>
    </font>
    <font>
      <u/>
      <sz val="11"/>
      <name val="Times New Roman"/>
      <family val="1"/>
    </font>
    <font>
      <b/>
      <sz val="11"/>
      <color theme="1"/>
      <name val="Calibri"/>
      <family val="2"/>
      <scheme val="minor"/>
    </font>
    <font>
      <b/>
      <i/>
      <sz val="11"/>
      <name val="Times New Roman"/>
      <family val="1"/>
    </font>
    <font>
      <sz val="12"/>
      <color theme="1"/>
      <name val="Times New Roman"/>
      <family val="1"/>
    </font>
    <font>
      <sz val="12"/>
      <name val="Times New Roman"/>
      <family val="1"/>
    </font>
    <font>
      <sz val="10"/>
      <color theme="1"/>
      <name val="Times New Roman"/>
      <family val="1"/>
    </font>
    <font>
      <sz val="12"/>
      <color rgb="FFFF0000"/>
      <name val="Times New Roman"/>
      <family val="1"/>
    </font>
    <font>
      <b/>
      <sz val="9"/>
      <name val="Arial"/>
      <family val="2"/>
    </font>
    <font>
      <i/>
      <sz val="8"/>
      <name val="Arial"/>
      <family val="2"/>
    </font>
    <font>
      <sz val="9"/>
      <color indexed="8"/>
      <name val="Arial"/>
      <family val="2"/>
    </font>
    <font>
      <sz val="12"/>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sz val="11"/>
      <name val="Arial"/>
      <family val="2"/>
    </font>
    <font>
      <sz val="8"/>
      <color theme="1"/>
      <name val="Arial"/>
      <family val="2"/>
    </font>
    <font>
      <sz val="11"/>
      <color indexed="17"/>
      <name val="Calibri"/>
      <family val="2"/>
    </font>
    <font>
      <b/>
      <sz val="11"/>
      <color indexed="63"/>
      <name val="Calibri"/>
      <family val="2"/>
    </font>
    <font>
      <sz val="8"/>
      <color rgb="FF000000"/>
      <name val="Arial"/>
      <family val="2"/>
    </font>
    <font>
      <sz val="8"/>
      <color rgb="FF000000"/>
      <name val="Arial"/>
      <family val="2"/>
      <charset val="1"/>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2"/>
      <name val="Times New Roman"/>
      <family val="1"/>
    </font>
    <font>
      <sz val="8"/>
      <color theme="1"/>
      <name val="ArialMT"/>
    </font>
    <font>
      <b/>
      <sz val="15"/>
      <color theme="3"/>
      <name val="Calibri"/>
      <family val="2"/>
      <scheme val="minor"/>
    </font>
    <font>
      <sz val="11"/>
      <color rgb="FFFF0000"/>
      <name val="Calibri"/>
      <family val="2"/>
      <scheme val="minor"/>
    </font>
    <font>
      <sz val="11"/>
      <color rgb="FFFFFF00"/>
      <name val="Times New Roman"/>
      <family val="1"/>
    </font>
    <font>
      <b/>
      <sz val="12"/>
      <color rgb="FFFFFF00"/>
      <name val="Times New Roman"/>
      <family val="1"/>
    </font>
    <font>
      <b/>
      <sz val="10"/>
      <color theme="1"/>
      <name val="Times New Roman"/>
      <family val="1"/>
    </font>
    <font>
      <b/>
      <sz val="12"/>
      <color rgb="FF000000"/>
      <name val="Times New Roman"/>
      <family val="1"/>
    </font>
    <font>
      <sz val="12"/>
      <color rgb="FF000000"/>
      <name val="Times New Roman"/>
      <family val="1"/>
    </font>
    <font>
      <i/>
      <sz val="12"/>
      <color rgb="FF000000"/>
      <name val="Times New Roman"/>
      <family val="1"/>
    </font>
    <font>
      <b/>
      <sz val="12"/>
      <color rgb="FFFF0000"/>
      <name val="Times New Roman"/>
      <family val="1"/>
    </font>
    <font>
      <sz val="11"/>
      <name val="Calibri"/>
      <family val="2"/>
      <scheme val="minor"/>
    </font>
    <font>
      <b/>
      <i/>
      <sz val="12"/>
      <color rgb="FF000000"/>
      <name val="Times New Roman"/>
      <family val="1"/>
    </font>
    <font>
      <i/>
      <sz val="12"/>
      <color theme="1"/>
      <name val="Times New Roman"/>
      <family val="1"/>
    </font>
    <font>
      <b/>
      <sz val="14"/>
      <color rgb="FF002060"/>
      <name val="Times New Roman"/>
      <family val="1"/>
    </font>
    <font>
      <sz val="12"/>
      <color rgb="FF002060"/>
      <name val="Times New Roman"/>
      <family val="1"/>
    </font>
    <font>
      <b/>
      <sz val="12"/>
      <color rgb="FF002060"/>
      <name val="Times New Roman"/>
      <family val="1"/>
    </font>
    <font>
      <b/>
      <sz val="12"/>
      <color indexed="10"/>
      <name val="Times New Roman"/>
      <family val="1"/>
    </font>
    <font>
      <sz val="11"/>
      <color theme="0" tint="-0.14999847407452621"/>
      <name val="Times New Roman"/>
      <family val="1"/>
    </font>
    <font>
      <b/>
      <sz val="11"/>
      <color theme="0" tint="-0.14999847407452621"/>
      <name val="Times New Roman"/>
      <family val="1"/>
    </font>
    <font>
      <sz val="11"/>
      <color indexed="8"/>
      <name val="Times New Roman"/>
      <family val="1"/>
    </font>
    <font>
      <b/>
      <i/>
      <sz val="10"/>
      <name val="Arial"/>
      <family val="2"/>
    </font>
    <font>
      <i/>
      <sz val="10"/>
      <name val="Arial"/>
      <family val="2"/>
    </font>
    <font>
      <sz val="8"/>
      <color theme="1"/>
      <name val="Segoe UI"/>
      <family val="2"/>
    </font>
    <font>
      <sz val="8"/>
      <name val="Segoe UI"/>
      <family val="2"/>
    </font>
    <font>
      <b/>
      <sz val="8"/>
      <color theme="6"/>
      <name val="Segoe UI"/>
      <family val="2"/>
    </font>
    <font>
      <b/>
      <i/>
      <sz val="8"/>
      <color theme="6"/>
      <name val="Segoe UI"/>
      <family val="2"/>
    </font>
    <font>
      <b/>
      <i/>
      <sz val="12"/>
      <name val="Times New Roman"/>
      <family val="1"/>
    </font>
    <font>
      <sz val="11"/>
      <color theme="0"/>
      <name val="Times New Roman"/>
      <family val="1"/>
    </font>
    <font>
      <b/>
      <vertAlign val="superscript"/>
      <sz val="12"/>
      <name val="Times New Roman"/>
      <family val="1"/>
    </font>
    <font>
      <u/>
      <sz val="11"/>
      <color theme="10"/>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D9D9D9"/>
        <bgColor indexed="64"/>
      </patternFill>
    </fill>
    <fill>
      <patternFill patternType="solid">
        <fgColor theme="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s>
  <borders count="220">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style="dotted">
        <color indexed="64"/>
      </right>
      <top style="dotted">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dotted">
        <color indexed="64"/>
      </left>
      <right style="medium">
        <color indexed="64"/>
      </right>
      <top style="dotted">
        <color indexed="64"/>
      </top>
      <bottom style="medium">
        <color indexed="64"/>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thin">
        <color indexed="64"/>
      </left>
      <right/>
      <top style="thin">
        <color indexed="64"/>
      </top>
      <bottom/>
      <diagonal/>
    </border>
    <border>
      <left/>
      <right style="dotted">
        <color auto="1"/>
      </right>
      <top/>
      <bottom/>
      <diagonal/>
    </border>
    <border>
      <left style="thin">
        <color indexed="64"/>
      </left>
      <right style="thin">
        <color indexed="64"/>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dotted">
        <color auto="1"/>
      </left>
      <right style="dotted">
        <color auto="1"/>
      </right>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indexed="64"/>
      </left>
      <right style="dotted">
        <color auto="1"/>
      </right>
      <top style="medium">
        <color auto="1"/>
      </top>
      <bottom style="dotted">
        <color indexed="64"/>
      </bottom>
      <diagonal/>
    </border>
    <border>
      <left style="dotted">
        <color indexed="64"/>
      </left>
      <right style="dotted">
        <color indexed="64"/>
      </right>
      <top style="medium">
        <color auto="1"/>
      </top>
      <bottom style="dotted">
        <color indexed="64"/>
      </bottom>
      <diagonal/>
    </border>
    <border>
      <left style="dotted">
        <color indexed="64"/>
      </left>
      <right style="medium">
        <color indexed="64"/>
      </right>
      <top style="medium">
        <color auto="1"/>
      </top>
      <bottom style="dotted">
        <color indexed="64"/>
      </bottom>
      <diagonal/>
    </border>
    <border>
      <left style="medium">
        <color indexed="64"/>
      </left>
      <right style="dotted">
        <color auto="1"/>
      </right>
      <top/>
      <bottom style="dotted">
        <color auto="1"/>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auto="1"/>
      </right>
      <top/>
      <bottom/>
      <diagonal/>
    </border>
    <border>
      <left style="medium">
        <color auto="1"/>
      </left>
      <right style="medium">
        <color auto="1"/>
      </right>
      <top/>
      <bottom style="dotted">
        <color auto="1"/>
      </bottom>
      <diagonal/>
    </border>
    <border>
      <left style="medium">
        <color auto="1"/>
      </left>
      <right style="medium">
        <color auto="1"/>
      </right>
      <top style="dotted">
        <color indexed="64"/>
      </top>
      <bottom/>
      <diagonal/>
    </border>
    <border>
      <left style="medium">
        <color auto="1"/>
      </left>
      <right style="medium">
        <color auto="1"/>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style="dotted">
        <color indexed="64"/>
      </left>
      <right/>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top/>
      <bottom style="thick">
        <color theme="4"/>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dotted">
        <color auto="1"/>
      </right>
      <top style="medium">
        <color auto="1"/>
      </top>
      <bottom style="dotted">
        <color auto="1"/>
      </bottom>
      <diagonal/>
    </border>
    <border>
      <left style="thin">
        <color auto="1"/>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medium">
        <color indexed="64"/>
      </left>
      <right style="thin">
        <color indexed="64"/>
      </right>
      <top style="dotted">
        <color indexed="64"/>
      </top>
      <bottom style="dotted">
        <color indexed="64"/>
      </bottom>
      <diagonal/>
    </border>
    <border>
      <left style="medium">
        <color auto="1"/>
      </left>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auto="1"/>
      </top>
      <bottom/>
      <diagonal/>
    </border>
    <border>
      <left style="thin">
        <color indexed="64"/>
      </left>
      <right style="medium">
        <color indexed="64"/>
      </right>
      <top style="dotted">
        <color auto="1"/>
      </top>
      <bottom/>
      <diagonal/>
    </border>
    <border>
      <left style="dotted">
        <color auto="1"/>
      </left>
      <right style="medium">
        <color auto="1"/>
      </right>
      <top/>
      <bottom style="medium">
        <color auto="1"/>
      </bottom>
      <diagonal/>
    </border>
    <border>
      <left/>
      <right style="thin">
        <color auto="1"/>
      </right>
      <top style="medium">
        <color auto="1"/>
      </top>
      <bottom style="medium">
        <color auto="1"/>
      </bottom>
      <diagonal/>
    </border>
    <border>
      <left/>
      <right style="thin">
        <color indexed="64"/>
      </right>
      <top style="thin">
        <color indexed="64"/>
      </top>
      <bottom style="thin">
        <color indexed="64"/>
      </bottom>
      <diagonal/>
    </border>
    <border>
      <left style="dotted">
        <color indexed="64"/>
      </left>
      <right/>
      <top style="medium">
        <color auto="1"/>
      </top>
      <bottom style="dotted">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dashed">
        <color auto="1"/>
      </bottom>
      <diagonal/>
    </border>
    <border>
      <left style="thin">
        <color auto="1"/>
      </left>
      <right style="medium">
        <color auto="1"/>
      </right>
      <top/>
      <bottom style="dashed">
        <color auto="1"/>
      </bottom>
      <diagonal/>
    </border>
    <border>
      <left/>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indexed="64"/>
      </left>
      <right style="medium">
        <color indexed="64"/>
      </right>
      <top style="dashed">
        <color indexed="64"/>
      </top>
      <bottom/>
      <diagonal/>
    </border>
    <border>
      <left/>
      <right/>
      <top style="dashed">
        <color auto="1"/>
      </top>
      <bottom/>
      <diagonal/>
    </border>
    <border>
      <left style="thin">
        <color auto="1"/>
      </left>
      <right style="medium">
        <color auto="1"/>
      </right>
      <top style="dashed">
        <color auto="1"/>
      </top>
      <bottom/>
      <diagonal/>
    </border>
    <border>
      <left style="medium">
        <color indexed="64"/>
      </left>
      <right/>
      <top/>
      <bottom style="dashed">
        <color indexed="64"/>
      </bottom>
      <diagonal/>
    </border>
    <border>
      <left style="medium">
        <color auto="1"/>
      </left>
      <right style="thin">
        <color auto="1"/>
      </right>
      <top/>
      <bottom style="dashed">
        <color indexed="64"/>
      </bottom>
      <diagonal/>
    </border>
    <border>
      <left/>
      <right style="medium">
        <color indexed="64"/>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dashed">
        <color indexed="64"/>
      </bottom>
      <diagonal/>
    </border>
    <border>
      <left style="medium">
        <color auto="1"/>
      </left>
      <right style="thin">
        <color auto="1"/>
      </right>
      <top style="dashed">
        <color indexed="64"/>
      </top>
      <bottom style="dashed">
        <color indexed="64"/>
      </bottom>
      <diagonal/>
    </border>
    <border>
      <left/>
      <right style="medium">
        <color indexed="64"/>
      </right>
      <top style="dashed">
        <color indexed="64"/>
      </top>
      <bottom style="dashed">
        <color indexed="64"/>
      </bottom>
      <diagonal/>
    </border>
    <border>
      <left/>
      <right style="dotted">
        <color indexed="64"/>
      </right>
      <top style="medium">
        <color auto="1"/>
      </top>
      <bottom style="medium">
        <color auto="1"/>
      </bottom>
      <diagonal/>
    </border>
    <border>
      <left/>
      <right style="dashed">
        <color auto="1"/>
      </right>
      <top style="medium">
        <color auto="1"/>
      </top>
      <bottom style="dotted">
        <color indexed="64"/>
      </bottom>
      <diagonal/>
    </border>
    <border>
      <left style="dashed">
        <color auto="1"/>
      </left>
      <right style="medium">
        <color indexed="64"/>
      </right>
      <top style="medium">
        <color auto="1"/>
      </top>
      <bottom style="dotted">
        <color indexed="64"/>
      </bottom>
      <diagonal/>
    </border>
    <border>
      <left style="medium">
        <color auto="1"/>
      </left>
      <right style="dashed">
        <color auto="1"/>
      </right>
      <top style="medium">
        <color auto="1"/>
      </top>
      <bottom style="dotted">
        <color indexed="64"/>
      </bottom>
      <diagonal/>
    </border>
    <border>
      <left/>
      <right style="dotted">
        <color auto="1"/>
      </right>
      <top style="dotted">
        <color auto="1"/>
      </top>
      <bottom/>
      <diagonal/>
    </border>
    <border>
      <left style="medium">
        <color indexed="64"/>
      </left>
      <right style="dotted">
        <color auto="1"/>
      </right>
      <top style="dotted">
        <color auto="1"/>
      </top>
      <bottom/>
      <diagonal/>
    </border>
    <border>
      <left style="medium">
        <color auto="1"/>
      </left>
      <right style="medium">
        <color indexed="64"/>
      </right>
      <top style="thin">
        <color auto="1"/>
      </top>
      <bottom style="medium">
        <color indexed="64"/>
      </bottom>
      <diagonal/>
    </border>
    <border>
      <left style="medium">
        <color indexed="64"/>
      </left>
      <right style="dotted">
        <color auto="1"/>
      </right>
      <top style="thin">
        <color indexed="64"/>
      </top>
      <bottom style="medium">
        <color auto="1"/>
      </bottom>
      <diagonal/>
    </border>
    <border>
      <left style="dotted">
        <color auto="1"/>
      </left>
      <right style="medium">
        <color auto="1"/>
      </right>
      <top style="thin">
        <color indexed="64"/>
      </top>
      <bottom style="medium">
        <color auto="1"/>
      </bottom>
      <diagonal/>
    </border>
    <border>
      <left style="dashed">
        <color auto="1"/>
      </left>
      <right style="dashed">
        <color auto="1"/>
      </right>
      <top style="medium">
        <color auto="1"/>
      </top>
      <bottom style="dotted">
        <color indexed="64"/>
      </bottom>
      <diagonal/>
    </border>
    <border>
      <left/>
      <right style="dotted">
        <color auto="1"/>
      </right>
      <top style="thin">
        <color auto="1"/>
      </top>
      <bottom style="medium">
        <color auto="1"/>
      </bottom>
      <diagonal/>
    </border>
    <border>
      <left style="dotted">
        <color indexed="64"/>
      </left>
      <right style="dotted">
        <color indexed="64"/>
      </right>
      <top style="thin">
        <color auto="1"/>
      </top>
      <bottom style="medium">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89">
    <xf numFmtId="0" fontId="0" fillId="0" borderId="0"/>
    <xf numFmtId="9" fontId="2"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0" borderId="0"/>
    <xf numFmtId="0" fontId="9" fillId="0" borderId="9">
      <alignment horizontal="center" vertical="center"/>
    </xf>
    <xf numFmtId="0" fontId="10" fillId="3" borderId="0" applyNumberFormat="0" applyBorder="0" applyAlignment="0" applyProtection="0"/>
    <xf numFmtId="165" fontId="11" fillId="0" borderId="0">
      <alignment vertical="top"/>
    </xf>
    <xf numFmtId="0" fontId="12" fillId="16" borderId="10" applyNumberFormat="0" applyAlignment="0" applyProtection="0"/>
    <xf numFmtId="0" fontId="13" fillId="0" borderId="11"/>
    <xf numFmtId="0" fontId="14" fillId="17" borderId="12" applyNumberFormat="0" applyAlignment="0" applyProtection="0"/>
    <xf numFmtId="0" fontId="15" fillId="18" borderId="0">
      <alignment horizontal="center"/>
    </xf>
    <xf numFmtId="166" fontId="9" fillId="0" borderId="0" applyFont="0" applyFill="0" applyBorder="0" applyProtection="0">
      <alignment horizontal="right" vertical="top"/>
    </xf>
    <xf numFmtId="41" fontId="16" fillId="0" borderId="0" applyFont="0" applyFill="0" applyBorder="0" applyAlignment="0" applyProtection="0"/>
    <xf numFmtId="1" fontId="17" fillId="0" borderId="0">
      <alignment vertical="top"/>
    </xf>
    <xf numFmtId="3" fontId="18" fillId="0" borderId="0">
      <alignment horizontal="right"/>
    </xf>
    <xf numFmtId="167" fontId="18" fillId="0" borderId="0">
      <alignment horizontal="right" vertical="top"/>
    </xf>
    <xf numFmtId="168" fontId="18" fillId="0" borderId="0">
      <alignment horizontal="right" vertical="top"/>
    </xf>
    <xf numFmtId="3" fontId="17" fillId="0" borderId="0" applyFill="0" applyBorder="0">
      <alignment horizontal="right" vertical="top"/>
    </xf>
    <xf numFmtId="167" fontId="18" fillId="0" borderId="0">
      <alignment horizontal="right" vertical="top"/>
    </xf>
    <xf numFmtId="169" fontId="19" fillId="0" borderId="0" applyFont="0" applyFill="0" applyBorder="0" applyAlignment="0" applyProtection="0">
      <alignment horizontal="right" vertical="top"/>
    </xf>
    <xf numFmtId="168" fontId="17" fillId="0" borderId="0">
      <alignment horizontal="right" vertical="top"/>
    </xf>
    <xf numFmtId="3" fontId="20" fillId="0" borderId="0" applyFont="0" applyFill="0" applyBorder="0" applyAlignment="0" applyProtection="0"/>
    <xf numFmtId="42" fontId="16" fillId="0" borderId="0" applyFont="0" applyFill="0" applyBorder="0" applyAlignment="0" applyProtection="0"/>
    <xf numFmtId="170" fontId="20" fillId="0" borderId="0" applyFont="0" applyFill="0" applyBorder="0" applyAlignment="0" applyProtection="0"/>
    <xf numFmtId="171" fontId="16" fillId="0" borderId="0" applyFill="0" applyBorder="0" applyAlignment="0" applyProtection="0"/>
    <xf numFmtId="172" fontId="9" fillId="0" borderId="0" applyBorder="0"/>
    <xf numFmtId="172" fontId="9" fillId="0" borderId="13"/>
    <xf numFmtId="0" fontId="21" fillId="0" borderId="0" applyNumberFormat="0" applyFill="0" applyBorder="0" applyAlignment="0" applyProtection="0"/>
    <xf numFmtId="0" fontId="22" fillId="0" borderId="0" applyNumberForma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3" fillId="0" borderId="0" applyNumberFormat="0" applyFill="0" applyBorder="0" applyAlignment="0" applyProtection="0"/>
    <xf numFmtId="167" fontId="16" fillId="0" borderId="0" applyFill="0" applyBorder="0" applyAlignment="0" applyProtection="0"/>
    <xf numFmtId="3" fontId="16" fillId="0" borderId="0" applyFill="0" applyBorder="0" applyAlignment="0" applyProtection="0"/>
    <xf numFmtId="2" fontId="20" fillId="0" borderId="0" applyFont="0" applyFill="0" applyBorder="0" applyAlignment="0" applyProtection="0"/>
    <xf numFmtId="173" fontId="24" fillId="0" borderId="0">
      <alignment horizontal="right"/>
      <protection locked="0"/>
    </xf>
    <xf numFmtId="0" fontId="25" fillId="4" borderId="0" applyNumberFormat="0" applyBorder="0" applyAlignment="0" applyProtection="0"/>
    <xf numFmtId="38" fontId="13" fillId="18" borderId="0" applyNumberFormat="0" applyBorder="0" applyAlignment="0" applyProtection="0"/>
    <xf numFmtId="0" fontId="22" fillId="0" borderId="14" applyNumberFormat="0" applyAlignment="0" applyProtection="0">
      <alignment horizontal="left" vertical="center"/>
    </xf>
    <xf numFmtId="0" fontId="22" fillId="0" borderId="9">
      <alignment horizontal="left" vertical="center"/>
    </xf>
    <xf numFmtId="174" fontId="26" fillId="0" borderId="15" applyNumberFormat="0" applyFill="0" applyBorder="0" applyProtection="0">
      <alignment horizontal="left"/>
    </xf>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175" fontId="19" fillId="0" borderId="0">
      <protection locked="0"/>
    </xf>
    <xf numFmtId="175" fontId="19" fillId="0" borderId="0">
      <protection locked="0"/>
    </xf>
    <xf numFmtId="0" fontId="30" fillId="7" borderId="10" applyNumberFormat="0" applyAlignment="0" applyProtection="0"/>
    <xf numFmtId="10" fontId="13" fillId="19" borderId="11" applyNumberFormat="0" applyBorder="0" applyAlignment="0" applyProtection="0"/>
    <xf numFmtId="0" fontId="13" fillId="18" borderId="19">
      <alignment horizontal="center" wrapText="1"/>
    </xf>
    <xf numFmtId="0" fontId="31" fillId="0" borderId="0" applyNumberFormat="0" applyFill="0" applyBorder="0" applyAlignment="0" applyProtection="0">
      <alignment vertical="top"/>
      <protection locked="0"/>
    </xf>
    <xf numFmtId="0" fontId="32" fillId="0" borderId="20" applyNumberFormat="0" applyFill="0" applyAlignment="0" applyProtection="0"/>
    <xf numFmtId="0" fontId="33" fillId="0" borderId="0"/>
    <xf numFmtId="176" fontId="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7" fontId="16" fillId="0" borderId="0" applyFill="0" applyBorder="0" applyAlignment="0" applyProtection="0"/>
    <xf numFmtId="0" fontId="4" fillId="0" borderId="0"/>
    <xf numFmtId="0" fontId="16" fillId="0" borderId="0"/>
    <xf numFmtId="0" fontId="36" fillId="20" borderId="0" applyNumberFormat="0" applyBorder="0" applyAlignment="0" applyProtection="0"/>
    <xf numFmtId="178" fontId="37" fillId="0" borderId="0"/>
    <xf numFmtId="0" fontId="16" fillId="0" borderId="0"/>
    <xf numFmtId="0" fontId="34" fillId="0" borderId="0"/>
    <xf numFmtId="0" fontId="16" fillId="0" borderId="0"/>
    <xf numFmtId="0" fontId="34" fillId="0" borderId="0"/>
    <xf numFmtId="0" fontId="16" fillId="0" borderId="0"/>
    <xf numFmtId="0" fontId="34"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1" fontId="11" fillId="0" borderId="0">
      <alignment vertical="top" wrapText="1"/>
    </xf>
    <xf numFmtId="1" fontId="38" fillId="0" borderId="0" applyFill="0" applyBorder="0" applyProtection="0"/>
    <xf numFmtId="1" fontId="19" fillId="0" borderId="0" applyFont="0" applyFill="0" applyBorder="0" applyProtection="0">
      <alignment vertical="center"/>
    </xf>
    <xf numFmtId="1" fontId="18" fillId="0" borderId="0">
      <alignment horizontal="right" vertical="top"/>
    </xf>
    <xf numFmtId="165" fontId="18" fillId="0" borderId="0">
      <alignment horizontal="right" vertical="top"/>
    </xf>
    <xf numFmtId="0" fontId="16" fillId="0" borderId="0"/>
    <xf numFmtId="1" fontId="17" fillId="0" borderId="0" applyNumberFormat="0" applyFill="0" applyBorder="0">
      <alignment vertical="top"/>
    </xf>
    <xf numFmtId="0" fontId="39" fillId="21" borderId="21" applyNumberFormat="0" applyFont="0" applyAlignment="0" applyProtection="0"/>
    <xf numFmtId="0" fontId="19" fillId="0" borderId="0">
      <alignment horizontal="left"/>
    </xf>
    <xf numFmtId="0" fontId="40" fillId="16" borderId="22"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23">
      <alignment horizontal="center" vertical="center"/>
    </xf>
    <xf numFmtId="165" fontId="9" fillId="0" borderId="0" applyNumberFormat="0" applyBorder="0" applyAlignment="0"/>
    <xf numFmtId="165" fontId="9" fillId="0" borderId="0" applyNumberFormat="0" applyBorder="0" applyAlignment="0"/>
    <xf numFmtId="173" fontId="24" fillId="0" borderId="0">
      <alignment vertical="top" wrapText="1"/>
      <protection locked="0"/>
    </xf>
    <xf numFmtId="174" fontId="41" fillId="0" borderId="15" applyNumberFormat="0" applyFill="0" applyBorder="0" applyProtection="0">
      <alignment horizontal="left"/>
    </xf>
    <xf numFmtId="0" fontId="16" fillId="0" borderId="0"/>
    <xf numFmtId="1" fontId="16" fillId="0" borderId="24"/>
    <xf numFmtId="0" fontId="42" fillId="0" borderId="0"/>
    <xf numFmtId="49" fontId="17" fillId="0" borderId="0" applyFill="0" applyBorder="0" applyAlignment="0" applyProtection="0">
      <alignment vertical="top"/>
    </xf>
    <xf numFmtId="0" fontId="43" fillId="0" borderId="0" applyNumberFormat="0" applyFill="0" applyBorder="0" applyAlignment="0" applyProtection="0"/>
    <xf numFmtId="174" fontId="41" fillId="0" borderId="15" applyNumberFormat="0" applyFill="0" applyBorder="0" applyProtection="0">
      <alignment horizontal="right"/>
    </xf>
    <xf numFmtId="174" fontId="44" fillId="0" borderId="0" applyNumberFormat="0" applyFill="0" applyBorder="0" applyAlignment="0" applyProtection="0">
      <alignment horizontal="left"/>
    </xf>
    <xf numFmtId="2" fontId="16" fillId="0" borderId="0" applyFill="0" applyBorder="0" applyAlignment="0" applyProtection="0"/>
    <xf numFmtId="0" fontId="45" fillId="0" borderId="0" applyNumberFormat="0" applyFill="0" applyBorder="0" applyAlignment="0" applyProtection="0"/>
    <xf numFmtId="1" fontId="18" fillId="0" borderId="0">
      <alignment vertical="top" wrapText="1"/>
    </xf>
    <xf numFmtId="0" fontId="16" fillId="0" borderId="0"/>
    <xf numFmtId="43" fontId="16" fillId="0" borderId="0" applyFont="0" applyFill="0" applyBorder="0" applyAlignment="0" applyProtection="0"/>
    <xf numFmtId="0" fontId="51" fillId="0" borderId="0" applyNumberFormat="0" applyFill="0" applyBorder="0" applyAlignment="0" applyProtection="0"/>
    <xf numFmtId="0" fontId="52" fillId="0" borderId="0"/>
    <xf numFmtId="9" fontId="52" fillId="0" borderId="0" applyFont="0" applyFill="0" applyBorder="0" applyAlignment="0" applyProtection="0"/>
    <xf numFmtId="43" fontId="58" fillId="0" borderId="0" applyFont="0" applyFill="0" applyBorder="0" applyAlignment="0" applyProtection="0"/>
    <xf numFmtId="9" fontId="58" fillId="0" borderId="0" applyFont="0" applyFill="0" applyBorder="0" applyAlignment="0" applyProtection="0"/>
    <xf numFmtId="0" fontId="16" fillId="0" borderId="0"/>
    <xf numFmtId="9" fontId="16" fillId="0" borderId="0" applyFont="0" applyFill="0" applyBorder="0" applyAlignment="0" applyProtection="0"/>
    <xf numFmtId="179" fontId="70" fillId="0" borderId="0" applyFill="0" applyBorder="0" applyProtection="0">
      <alignment horizontal="right" vertical="center"/>
    </xf>
    <xf numFmtId="0" fontId="16" fillId="0" borderId="0" applyNumberFormat="0" applyFill="0" applyBorder="0" applyAlignment="0" applyProtection="0"/>
    <xf numFmtId="0" fontId="13" fillId="23" borderId="51"/>
    <xf numFmtId="0" fontId="71" fillId="24" borderId="52">
      <alignment horizontal="right" vertical="top" wrapText="1"/>
    </xf>
    <xf numFmtId="0" fontId="72" fillId="18" borderId="0">
      <alignment horizontal="center"/>
    </xf>
    <xf numFmtId="0" fontId="73" fillId="18" borderId="0">
      <alignment horizontal="center" vertic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6" fillId="25" borderId="0">
      <alignment horizontal="center" wrapText="1"/>
    </xf>
    <xf numFmtId="180" fontId="52" fillId="0" borderId="0" applyFont="0" applyFill="0" applyBorder="0" applyAlignment="0" applyProtection="0"/>
    <xf numFmtId="3" fontId="20" fillId="0" borderId="0" applyFont="0" applyFill="0" applyBorder="0" applyAlignment="0" applyProtection="0"/>
    <xf numFmtId="170" fontId="20" fillId="0" borderId="0" applyFont="0" applyFill="0" applyBorder="0" applyAlignment="0" applyProtection="0"/>
    <xf numFmtId="0" fontId="76" fillId="19" borderId="51" applyBorder="0">
      <protection locked="0"/>
    </xf>
    <xf numFmtId="0" fontId="20" fillId="0" borderId="0" applyFont="0" applyFill="0" applyBorder="0" applyAlignment="0" applyProtection="0"/>
    <xf numFmtId="181" fontId="77" fillId="0" borderId="0" applyFont="0" applyFill="0" applyBorder="0" applyAlignment="0" applyProtection="0"/>
    <xf numFmtId="0" fontId="78" fillId="19" borderId="51">
      <protection locked="0"/>
    </xf>
    <xf numFmtId="0" fontId="16" fillId="19" borderId="48"/>
    <xf numFmtId="0" fontId="16" fillId="18" borderId="0"/>
    <xf numFmtId="3" fontId="79" fillId="0" borderId="0"/>
    <xf numFmtId="2" fontId="20" fillId="0" borderId="0" applyFont="0" applyFill="0" applyBorder="0" applyAlignment="0" applyProtection="0"/>
    <xf numFmtId="0" fontId="80" fillId="18" borderId="48">
      <alignment horizontal="left"/>
    </xf>
    <xf numFmtId="0" fontId="6" fillId="18" borderId="0">
      <alignment horizontal="left"/>
    </xf>
    <xf numFmtId="0" fontId="71" fillId="26" borderId="0">
      <alignment horizontal="right" vertical="top" textRotation="90"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1" fillId="0" borderId="0" applyNumberFormat="0" applyFill="0" applyBorder="0" applyAlignment="0" applyProtection="0"/>
    <xf numFmtId="0" fontId="3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3" fillId="25" borderId="0">
      <alignment horizontal="center"/>
    </xf>
    <xf numFmtId="0" fontId="16" fillId="18" borderId="48">
      <alignment horizontal="centerContinuous" wrapText="1"/>
    </xf>
    <xf numFmtId="0" fontId="84" fillId="27" borderId="0">
      <alignment horizontal="center" wrapText="1"/>
    </xf>
    <xf numFmtId="0" fontId="13" fillId="18" borderId="53">
      <alignment wrapText="1"/>
    </xf>
    <xf numFmtId="0" fontId="13" fillId="18" borderId="35"/>
    <xf numFmtId="0" fontId="13" fillId="18" borderId="23"/>
    <xf numFmtId="0" fontId="85" fillId="0" borderId="0" applyNumberFormat="0" applyFill="0" applyBorder="0" applyAlignment="0" applyProtection="0">
      <alignment vertical="top"/>
      <protection locked="0"/>
    </xf>
    <xf numFmtId="0" fontId="16" fillId="0" borderId="0" applyFont="0" applyFill="0" applyBorder="0" applyAlignment="0" applyProtection="0"/>
    <xf numFmtId="176" fontId="16" fillId="0" borderId="0" applyFont="0" applyFill="0" applyBorder="0" applyAlignment="0" applyProtection="0"/>
    <xf numFmtId="43" fontId="16" fillId="0" borderId="0" applyFont="0" applyFill="0" applyBorder="0" applyAlignment="0" applyProtection="0"/>
    <xf numFmtId="182" fontId="70" fillId="0" borderId="34" applyFill="0" applyBorder="0" applyProtection="0">
      <alignment horizontal="right" vertical="center"/>
    </xf>
    <xf numFmtId="0" fontId="16" fillId="0" borderId="0"/>
    <xf numFmtId="0" fontId="16" fillId="0" borderId="0"/>
    <xf numFmtId="0" fontId="16" fillId="0" borderId="0"/>
    <xf numFmtId="0" fontId="16" fillId="0" borderId="0"/>
    <xf numFmtId="0" fontId="86" fillId="0" borderId="0"/>
    <xf numFmtId="0" fontId="52" fillId="0" borderId="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3" fillId="0" borderId="0"/>
    <xf numFmtId="0" fontId="13" fillId="0" borderId="0"/>
    <xf numFmtId="0" fontId="13" fillId="0" borderId="0"/>
    <xf numFmtId="0" fontId="16" fillId="0" borderId="0"/>
    <xf numFmtId="0" fontId="9" fillId="0" borderId="0"/>
    <xf numFmtId="0" fontId="34" fillId="0" borderId="0"/>
    <xf numFmtId="0" fontId="16" fillId="0" borderId="0"/>
    <xf numFmtId="0" fontId="16" fillId="0" borderId="0"/>
    <xf numFmtId="0" fontId="2" fillId="0" borderId="0"/>
    <xf numFmtId="0" fontId="2" fillId="0" borderId="0"/>
    <xf numFmtId="0" fontId="16" fillId="0" borderId="0"/>
    <xf numFmtId="0" fontId="16" fillId="0" borderId="0"/>
    <xf numFmtId="0" fontId="2" fillId="0" borderId="0"/>
    <xf numFmtId="0" fontId="34" fillId="0" borderId="0"/>
    <xf numFmtId="0" fontId="87" fillId="0" borderId="0"/>
    <xf numFmtId="0" fontId="16" fillId="0" borderId="0"/>
    <xf numFmtId="0" fontId="87" fillId="0" borderId="0"/>
    <xf numFmtId="0" fontId="16" fillId="0" borderId="0"/>
    <xf numFmtId="0" fontId="16" fillId="0" borderId="0"/>
    <xf numFmtId="0" fontId="16" fillId="0" borderId="0"/>
    <xf numFmtId="0" fontId="16" fillId="0" borderId="0"/>
    <xf numFmtId="0" fontId="69" fillId="0" borderId="0"/>
    <xf numFmtId="0" fontId="87" fillId="0" borderId="0"/>
    <xf numFmtId="0" fontId="87" fillId="0" borderId="0"/>
    <xf numFmtId="0" fontId="69" fillId="0" borderId="0"/>
    <xf numFmtId="0" fontId="16" fillId="0" borderId="0"/>
    <xf numFmtId="0" fontId="9" fillId="0" borderId="0"/>
    <xf numFmtId="0" fontId="79" fillId="0" borderId="0"/>
    <xf numFmtId="0" fontId="6" fillId="22" borderId="44" applyNumberFormat="0" applyFont="0" applyAlignment="0" applyProtection="0"/>
    <xf numFmtId="9" fontId="69"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xf numFmtId="9" fontId="16" fillId="0" borderId="0" applyNumberFormat="0" applyFont="0" applyFill="0" applyBorder="0" applyAlignment="0" applyProtection="0"/>
    <xf numFmtId="0" fontId="13" fillId="18" borderId="48"/>
    <xf numFmtId="0" fontId="73" fillId="18" borderId="0">
      <alignment horizontal="right"/>
    </xf>
    <xf numFmtId="0" fontId="88" fillId="27" borderId="0">
      <alignment horizontal="center"/>
    </xf>
    <xf numFmtId="0" fontId="89" fillId="26" borderId="48">
      <alignment horizontal="left" vertical="top" wrapText="1"/>
    </xf>
    <xf numFmtId="0" fontId="90" fillId="26" borderId="49">
      <alignment horizontal="left" vertical="top" wrapText="1"/>
    </xf>
    <xf numFmtId="0" fontId="89" fillId="26" borderId="54">
      <alignment horizontal="left" vertical="top" wrapText="1"/>
    </xf>
    <xf numFmtId="0" fontId="89" fillId="26" borderId="49">
      <alignment horizontal="left" vertical="top"/>
    </xf>
    <xf numFmtId="37" fontId="91" fillId="0" borderId="0"/>
    <xf numFmtId="0" fontId="92" fillId="0" borderId="55"/>
    <xf numFmtId="0" fontId="93" fillId="0" borderId="0"/>
    <xf numFmtId="0" fontId="72" fillId="18" borderId="0">
      <alignment horizontal="center"/>
    </xf>
    <xf numFmtId="0" fontId="94" fillId="18" borderId="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16" fillId="0" borderId="56" applyNumberFormat="0" applyFont="0" applyFill="0" applyAlignment="0" applyProtection="0"/>
    <xf numFmtId="0" fontId="95" fillId="0" borderId="0"/>
    <xf numFmtId="183" fontId="96" fillId="0" borderId="0" applyFont="0" applyFill="0" applyBorder="0" applyAlignment="0" applyProtection="0"/>
    <xf numFmtId="0" fontId="97" fillId="0" borderId="0"/>
    <xf numFmtId="0" fontId="98" fillId="0" borderId="0"/>
    <xf numFmtId="0" fontId="1" fillId="0" borderId="0"/>
    <xf numFmtId="9" fontId="1" fillId="0" borderId="0" applyFont="0" applyFill="0" applyBorder="0" applyAlignment="0" applyProtection="0"/>
    <xf numFmtId="49" fontId="22" fillId="0" borderId="0">
      <alignment horizontal="center" vertical="center"/>
    </xf>
    <xf numFmtId="184" fontId="39" fillId="0" borderId="97">
      <alignment horizontal="center" vertical="center"/>
    </xf>
    <xf numFmtId="0" fontId="108" fillId="0" borderId="97" applyNumberFormat="0">
      <alignment horizontal="center" vertical="center" shrinkToFit="1"/>
    </xf>
    <xf numFmtId="0" fontId="109" fillId="0" borderId="0">
      <alignment vertical="center" wrapText="1"/>
    </xf>
    <xf numFmtId="0" fontId="110" fillId="0" borderId="0">
      <alignment vertical="center" wrapText="1"/>
    </xf>
    <xf numFmtId="0" fontId="13" fillId="0" borderId="97">
      <alignment horizontal="center" vertical="center" wrapText="1"/>
    </xf>
    <xf numFmtId="0" fontId="13" fillId="0" borderId="97">
      <alignment horizontal="left" vertical="center" wrapText="1"/>
    </xf>
    <xf numFmtId="0" fontId="13" fillId="0" borderId="97">
      <alignment horizontal="left" vertical="center" indent="3"/>
    </xf>
    <xf numFmtId="0" fontId="13" fillId="0" borderId="97">
      <alignment horizontal="left" vertical="center" indent="5"/>
    </xf>
    <xf numFmtId="0" fontId="13" fillId="0" borderId="97">
      <alignment horizontal="left" vertical="center" wrapText="1" indent="1"/>
    </xf>
    <xf numFmtId="0" fontId="94" fillId="0" borderId="97">
      <alignment horizontal="center" vertical="center"/>
    </xf>
    <xf numFmtId="0" fontId="94" fillId="0" borderId="97">
      <alignment horizontal="left" vertical="center"/>
    </xf>
    <xf numFmtId="0" fontId="13" fillId="0" borderId="97">
      <alignment horizontal="center" vertical="center" wrapText="1"/>
    </xf>
    <xf numFmtId="0" fontId="16" fillId="0" borderId="97">
      <alignment horizontal="center" vertical="center" wrapText="1"/>
    </xf>
    <xf numFmtId="0" fontId="16" fillId="0" borderId="97">
      <alignment horizontal="center" vertical="center" wrapText="1"/>
    </xf>
    <xf numFmtId="0" fontId="53" fillId="0" borderId="0">
      <alignment horizontal="center" vertical="center" wrapText="1"/>
    </xf>
    <xf numFmtId="0" fontId="109" fillId="0" borderId="0">
      <alignment horizontal="right" vertical="center"/>
    </xf>
    <xf numFmtId="0" fontId="13" fillId="0" borderId="23"/>
    <xf numFmtId="44" fontId="16" fillId="0" borderId="0" applyFont="0" applyFill="0" applyBorder="0" applyAlignment="0" applyProtection="0"/>
    <xf numFmtId="0" fontId="16" fillId="0" borderId="98"/>
    <xf numFmtId="0" fontId="35" fillId="0" borderId="0"/>
    <xf numFmtId="185" fontId="111" fillId="0" borderId="19" applyFont="0" applyBorder="0" applyAlignment="0">
      <alignment vertical="center"/>
    </xf>
    <xf numFmtId="49" fontId="111" fillId="0" borderId="19" applyFont="0" applyBorder="0" applyAlignment="0">
      <alignment vertical="center"/>
    </xf>
    <xf numFmtId="43" fontId="2" fillId="0" borderId="0" applyFont="0" applyFill="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112" fillId="12" borderId="0" applyNumberFormat="0" applyBorder="0" applyAlignment="0" applyProtection="0"/>
    <xf numFmtId="0" fontId="112" fillId="9" borderId="0" applyNumberFormat="0" applyBorder="0" applyAlignment="0" applyProtection="0"/>
    <xf numFmtId="0" fontId="112" fillId="10" borderId="0" applyNumberFormat="0" applyBorder="0" applyAlignment="0" applyProtection="0"/>
    <xf numFmtId="0" fontId="112" fillId="13" borderId="0" applyNumberFormat="0" applyBorder="0" applyAlignment="0" applyProtection="0"/>
    <xf numFmtId="0" fontId="112" fillId="14" borderId="0" applyNumberFormat="0" applyBorder="0" applyAlignment="0" applyProtection="0"/>
    <xf numFmtId="0" fontId="112" fillId="15" borderId="0" applyNumberFormat="0" applyBorder="0" applyAlignment="0" applyProtection="0"/>
    <xf numFmtId="0" fontId="112" fillId="30" borderId="0" applyNumberFormat="0" applyBorder="0" applyAlignment="0" applyProtection="0"/>
    <xf numFmtId="0" fontId="112" fillId="31" borderId="0" applyNumberFormat="0" applyBorder="0" applyAlignment="0" applyProtection="0"/>
    <xf numFmtId="0" fontId="112" fillId="32" borderId="0" applyNumberFormat="0" applyBorder="0" applyAlignment="0" applyProtection="0"/>
    <xf numFmtId="0" fontId="112" fillId="13" borderId="0" applyNumberFormat="0" applyBorder="0" applyAlignment="0" applyProtection="0"/>
    <xf numFmtId="0" fontId="112" fillId="14" borderId="0" applyNumberFormat="0" applyBorder="0" applyAlignment="0" applyProtection="0"/>
    <xf numFmtId="0" fontId="112" fillId="33" borderId="0" applyNumberFormat="0" applyBorder="0" applyAlignment="0" applyProtection="0"/>
    <xf numFmtId="0" fontId="113" fillId="0" borderId="0" applyNumberFormat="0" applyFill="0" applyBorder="0" applyAlignment="0" applyProtection="0"/>
    <xf numFmtId="0" fontId="114" fillId="16" borderId="10" applyNumberFormat="0" applyAlignment="0" applyProtection="0"/>
    <xf numFmtId="0" fontId="115" fillId="0" borderId="20" applyNumberFormat="0" applyFill="0" applyAlignment="0" applyProtection="0"/>
    <xf numFmtId="0" fontId="16" fillId="21" borderId="21" applyNumberFormat="0" applyFont="0" applyAlignment="0" applyProtection="0"/>
    <xf numFmtId="0" fontId="16" fillId="21" borderId="21" applyNumberFormat="0" applyFont="0" applyAlignment="0" applyProtection="0"/>
    <xf numFmtId="0" fontId="116" fillId="7" borderId="10" applyNumberFormat="0" applyAlignment="0" applyProtection="0"/>
    <xf numFmtId="0" fontId="117" fillId="3" borderId="0" applyNumberFormat="0" applyBorder="0" applyAlignment="0" applyProtection="0"/>
    <xf numFmtId="43" fontId="87" fillId="0" borderId="0" applyFont="0" applyFill="0" applyBorder="0" applyAlignment="0" applyProtection="0"/>
    <xf numFmtId="0" fontId="118" fillId="20" borderId="0" applyNumberFormat="0" applyBorder="0" applyAlignment="0" applyProtection="0"/>
    <xf numFmtId="0" fontId="119" fillId="0" borderId="0"/>
    <xf numFmtId="0" fontId="16" fillId="0" borderId="0"/>
    <xf numFmtId="9" fontId="120" fillId="0" borderId="0" applyFont="0" applyFill="0" applyBorder="0" applyAlignment="0" applyProtection="0"/>
    <xf numFmtId="9" fontId="121" fillId="0" borderId="0" applyFont="0" applyFill="0" applyBorder="0" applyAlignment="0" applyProtection="0"/>
    <xf numFmtId="0" fontId="122" fillId="4" borderId="0" applyNumberFormat="0" applyBorder="0" applyAlignment="0" applyProtection="0"/>
    <xf numFmtId="0" fontId="123" fillId="16" borderId="22" applyNumberFormat="0" applyAlignment="0" applyProtection="0"/>
    <xf numFmtId="0" fontId="124" fillId="0" borderId="0"/>
    <xf numFmtId="0" fontId="125" fillId="0" borderId="0"/>
    <xf numFmtId="0" fontId="126" fillId="0" borderId="0" applyNumberFormat="0" applyFill="0" applyBorder="0" applyAlignment="0" applyProtection="0"/>
    <xf numFmtId="0" fontId="43" fillId="0" borderId="0" applyNumberFormat="0" applyFill="0" applyBorder="0" applyAlignment="0" applyProtection="0"/>
    <xf numFmtId="0" fontId="127" fillId="0" borderId="16" applyNumberFormat="0" applyFill="0" applyAlignment="0" applyProtection="0"/>
    <xf numFmtId="0" fontId="128" fillId="0" borderId="17" applyNumberFormat="0" applyFill="0" applyAlignment="0" applyProtection="0"/>
    <xf numFmtId="0" fontId="129" fillId="0" borderId="18" applyNumberFormat="0" applyFill="0" applyAlignment="0" applyProtection="0"/>
    <xf numFmtId="0" fontId="129" fillId="0" borderId="0" applyNumberFormat="0" applyFill="0" applyBorder="0" applyAlignment="0" applyProtection="0"/>
    <xf numFmtId="0" fontId="130" fillId="17" borderId="12" applyNumberFormat="0" applyAlignment="0" applyProtection="0"/>
    <xf numFmtId="0" fontId="16" fillId="0" borderId="0" applyBorder="0" applyAlignment="0" applyProtection="0"/>
    <xf numFmtId="0" fontId="133" fillId="0" borderId="128" applyNumberFormat="0" applyFill="0" applyAlignment="0" applyProtection="0"/>
  </cellStyleXfs>
  <cellXfs count="813">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6" fillId="0" borderId="0" xfId="0" applyFont="1"/>
    <xf numFmtId="0" fontId="4" fillId="0" borderId="0" xfId="0" applyFont="1" applyAlignment="1">
      <alignment horizontal="center"/>
    </xf>
    <xf numFmtId="0" fontId="9" fillId="0" borderId="1" xfId="0" applyFont="1" applyBorder="1"/>
    <xf numFmtId="0" fontId="47" fillId="0" borderId="26" xfId="0" applyFont="1" applyBorder="1" applyAlignment="1">
      <alignment horizontal="center"/>
    </xf>
    <xf numFmtId="0" fontId="47" fillId="0" borderId="2" xfId="0" applyFont="1" applyBorder="1" applyAlignment="1">
      <alignment horizontal="center"/>
    </xf>
    <xf numFmtId="1" fontId="47" fillId="0" borderId="2" xfId="0" applyNumberFormat="1" applyFont="1" applyBorder="1" applyAlignment="1">
      <alignment horizontal="center"/>
    </xf>
    <xf numFmtId="1" fontId="47" fillId="0" borderId="27" xfId="0" applyNumberFormat="1" applyFont="1" applyBorder="1" applyAlignment="1">
      <alignment horizontal="center"/>
    </xf>
    <xf numFmtId="0" fontId="9" fillId="0" borderId="3" xfId="0" applyFont="1" applyBorder="1"/>
    <xf numFmtId="2" fontId="9" fillId="0" borderId="28" xfId="0" applyNumberFormat="1" applyFont="1" applyBorder="1" applyAlignment="1">
      <alignment horizontal="center"/>
    </xf>
    <xf numFmtId="2" fontId="9" fillId="0" borderId="29" xfId="0" applyNumberFormat="1" applyFont="1" applyBorder="1" applyAlignment="1">
      <alignment horizontal="center"/>
    </xf>
    <xf numFmtId="2" fontId="9" fillId="0" borderId="30" xfId="0" applyNumberFormat="1" applyFont="1" applyBorder="1" applyAlignment="1">
      <alignment horizontal="center"/>
    </xf>
    <xf numFmtId="0" fontId="9" fillId="0" borderId="4" xfId="0" applyFont="1" applyBorder="1"/>
    <xf numFmtId="2" fontId="9" fillId="0" borderId="31" xfId="0" applyNumberFormat="1" applyFont="1" applyBorder="1" applyAlignment="1">
      <alignment horizontal="center"/>
    </xf>
    <xf numFmtId="2" fontId="9" fillId="0" borderId="5" xfId="0" applyNumberFormat="1" applyFont="1" applyBorder="1" applyAlignment="1">
      <alignment horizontal="center"/>
    </xf>
    <xf numFmtId="2" fontId="9" fillId="0" borderId="6" xfId="0" applyNumberFormat="1" applyFont="1" applyBorder="1" applyAlignment="1">
      <alignment horizontal="center"/>
    </xf>
    <xf numFmtId="0" fontId="9" fillId="0" borderId="7" xfId="0" applyFont="1" applyBorder="1"/>
    <xf numFmtId="2" fontId="9" fillId="0" borderId="32" xfId="0" applyNumberFormat="1" applyFont="1" applyBorder="1" applyAlignment="1">
      <alignment horizontal="center"/>
    </xf>
    <xf numFmtId="2" fontId="9" fillId="0" borderId="8" xfId="0" applyNumberFormat="1" applyFont="1" applyBorder="1" applyAlignment="1">
      <alignment horizontal="center"/>
    </xf>
    <xf numFmtId="2" fontId="9" fillId="0" borderId="25" xfId="0" applyNumberFormat="1" applyFont="1" applyBorder="1" applyAlignment="1">
      <alignment horizontal="center"/>
    </xf>
    <xf numFmtId="0" fontId="50" fillId="0" borderId="0" xfId="0" applyFont="1" applyAlignment="1">
      <alignment horizontal="justify" vertical="center"/>
    </xf>
    <xf numFmtId="0" fontId="50" fillId="0" borderId="0" xfId="0" applyFont="1" applyAlignment="1"/>
    <xf numFmtId="2" fontId="5" fillId="0" borderId="0" xfId="0" applyNumberFormat="1" applyFont="1" applyAlignment="1">
      <alignment horizontal="center"/>
    </xf>
    <xf numFmtId="0" fontId="46" fillId="0" borderId="0" xfId="0" applyFont="1" applyAlignment="1">
      <alignment horizontal="left" vertical="center"/>
    </xf>
    <xf numFmtId="3" fontId="9" fillId="0" borderId="28" xfId="0" applyNumberFormat="1" applyFont="1" applyBorder="1" applyAlignment="1">
      <alignment horizontal="center"/>
    </xf>
    <xf numFmtId="3" fontId="9" fillId="0" borderId="29" xfId="0" applyNumberFormat="1" applyFont="1" applyBorder="1" applyAlignment="1">
      <alignment horizontal="center"/>
    </xf>
    <xf numFmtId="3" fontId="9" fillId="0" borderId="30" xfId="0" applyNumberFormat="1" applyFont="1" applyBorder="1" applyAlignment="1">
      <alignment horizontal="center"/>
    </xf>
    <xf numFmtId="3" fontId="9" fillId="0" borderId="31" xfId="0" applyNumberFormat="1" applyFont="1" applyBorder="1" applyAlignment="1">
      <alignment horizontal="center"/>
    </xf>
    <xf numFmtId="3" fontId="9" fillId="0" borderId="5" xfId="0" applyNumberFormat="1" applyFont="1" applyBorder="1" applyAlignment="1">
      <alignment horizontal="center"/>
    </xf>
    <xf numFmtId="3" fontId="9" fillId="0" borderId="6" xfId="0" applyNumberFormat="1" applyFont="1" applyBorder="1" applyAlignment="1">
      <alignment horizontal="center"/>
    </xf>
    <xf numFmtId="3" fontId="9" fillId="0" borderId="32" xfId="0" applyNumberFormat="1" applyFont="1" applyBorder="1" applyAlignment="1">
      <alignment horizontal="center"/>
    </xf>
    <xf numFmtId="3" fontId="9" fillId="0" borderId="8" xfId="0" applyNumberFormat="1" applyFont="1" applyBorder="1" applyAlignment="1">
      <alignment horizontal="center"/>
    </xf>
    <xf numFmtId="3" fontId="9" fillId="0" borderId="25" xfId="0" applyNumberFormat="1" applyFont="1" applyBorder="1" applyAlignment="1">
      <alignment horizontal="center"/>
    </xf>
    <xf numFmtId="3" fontId="48" fillId="0" borderId="0" xfId="0" applyNumberFormat="1" applyFont="1" applyAlignment="1">
      <alignment horizontal="center"/>
    </xf>
    <xf numFmtId="0" fontId="8" fillId="0" borderId="0" xfId="0" applyFont="1"/>
    <xf numFmtId="0" fontId="46" fillId="0" borderId="0" xfId="133" applyFont="1" applyAlignment="1">
      <alignment horizontal="left" vertical="center"/>
    </xf>
    <xf numFmtId="0" fontId="56" fillId="0" borderId="0" xfId="0" applyFont="1"/>
    <xf numFmtId="0" fontId="54" fillId="0" borderId="0" xfId="0" applyFont="1"/>
    <xf numFmtId="0" fontId="57" fillId="0" borderId="33" xfId="0" applyFont="1" applyBorder="1" applyAlignment="1" applyProtection="1">
      <protection locked="0"/>
    </xf>
    <xf numFmtId="0" fontId="59" fillId="0" borderId="0" xfId="0" applyFont="1"/>
    <xf numFmtId="0" fontId="55" fillId="0" borderId="38" xfId="0" applyFont="1" applyBorder="1" applyAlignment="1">
      <alignment horizontal="center"/>
    </xf>
    <xf numFmtId="0" fontId="55" fillId="0" borderId="39" xfId="0" applyFont="1" applyBorder="1" applyAlignment="1">
      <alignment horizontal="center"/>
    </xf>
    <xf numFmtId="0" fontId="54" fillId="0" borderId="41" xfId="0" applyFont="1" applyBorder="1"/>
    <xf numFmtId="0" fontId="3" fillId="0" borderId="37" xfId="0" quotePrefix="1" applyFont="1" applyFill="1" applyBorder="1" applyAlignment="1">
      <alignment horizontal="center"/>
    </xf>
    <xf numFmtId="0" fontId="55" fillId="0" borderId="0" xfId="0" applyFont="1"/>
    <xf numFmtId="164" fontId="54" fillId="0" borderId="0" xfId="1" applyNumberFormat="1" applyFont="1" applyBorder="1" applyProtection="1">
      <protection locked="0"/>
    </xf>
    <xf numFmtId="2" fontId="54" fillId="0" borderId="42" xfId="0" applyNumberFormat="1" applyFont="1" applyBorder="1"/>
    <xf numFmtId="2" fontId="5" fillId="0" borderId="42" xfId="1" applyNumberFormat="1" applyFont="1" applyBorder="1"/>
    <xf numFmtId="2" fontId="54" fillId="0" borderId="42" xfId="1" applyNumberFormat="1" applyFont="1" applyBorder="1"/>
    <xf numFmtId="2" fontId="54" fillId="0" borderId="42" xfId="1" applyNumberFormat="1" applyFont="1" applyFill="1" applyBorder="1"/>
    <xf numFmtId="2" fontId="54" fillId="0" borderId="43" xfId="0" applyNumberFormat="1" applyFont="1" applyBorder="1"/>
    <xf numFmtId="0" fontId="54" fillId="0" borderId="0" xfId="0" quotePrefix="1" applyFont="1"/>
    <xf numFmtId="2" fontId="54" fillId="0" borderId="0" xfId="0" applyNumberFormat="1" applyFont="1"/>
    <xf numFmtId="2" fontId="5" fillId="0" borderId="0" xfId="1" applyNumberFormat="1" applyFont="1"/>
    <xf numFmtId="2" fontId="54" fillId="0" borderId="0" xfId="1" applyNumberFormat="1" applyFont="1"/>
    <xf numFmtId="2" fontId="54" fillId="0" borderId="0" xfId="1" applyNumberFormat="1" applyFont="1" applyFill="1"/>
    <xf numFmtId="0" fontId="61" fillId="0" borderId="0" xfId="0" applyFont="1" applyAlignment="1">
      <alignment horizontal="left" vertical="center"/>
    </xf>
    <xf numFmtId="0" fontId="55" fillId="0" borderId="38" xfId="0" applyFont="1" applyBorder="1"/>
    <xf numFmtId="0" fontId="55" fillId="0" borderId="39" xfId="0" applyFont="1" applyBorder="1"/>
    <xf numFmtId="0" fontId="62" fillId="0" borderId="0" xfId="0" applyFont="1"/>
    <xf numFmtId="0" fontId="54" fillId="0" borderId="0" xfId="0" applyFont="1" applyFill="1" applyAlignment="1"/>
    <xf numFmtId="0" fontId="55" fillId="0" borderId="37" xfId="0" applyFont="1" applyFill="1" applyBorder="1" applyAlignment="1"/>
    <xf numFmtId="0" fontId="55" fillId="0" borderId="37" xfId="0" applyFont="1" applyBorder="1"/>
    <xf numFmtId="0" fontId="55" fillId="0" borderId="42" xfId="0" applyFont="1" applyBorder="1"/>
    <xf numFmtId="172" fontId="63" fillId="0" borderId="42" xfId="0" applyNumberFormat="1" applyFont="1" applyBorder="1"/>
    <xf numFmtId="0" fontId="54" fillId="0" borderId="42" xfId="0" applyFont="1" applyBorder="1"/>
    <xf numFmtId="0" fontId="54" fillId="0" borderId="43" xfId="0" applyFont="1" applyBorder="1"/>
    <xf numFmtId="0" fontId="64" fillId="0" borderId="0" xfId="0" applyFont="1"/>
    <xf numFmtId="0" fontId="63" fillId="0" borderId="0" xfId="0" applyFont="1"/>
    <xf numFmtId="172" fontId="63" fillId="0" borderId="0" xfId="0" applyNumberFormat="1" applyFont="1"/>
    <xf numFmtId="0" fontId="65" fillId="0" borderId="33" xfId="0" applyFont="1" applyBorder="1" applyAlignment="1" applyProtection="1">
      <protection locked="0"/>
    </xf>
    <xf numFmtId="0" fontId="65" fillId="0" borderId="0" xfId="0" applyFont="1"/>
    <xf numFmtId="0" fontId="66" fillId="0" borderId="0" xfId="0" applyFont="1"/>
    <xf numFmtId="0" fontId="68" fillId="0" borderId="0" xfId="132" applyFont="1"/>
    <xf numFmtId="0" fontId="9" fillId="0" borderId="0" xfId="0" applyFont="1" applyAlignment="1">
      <alignment horizontal="left" vertical="top" wrapText="1"/>
    </xf>
    <xf numFmtId="0" fontId="9" fillId="0" borderId="0" xfId="0" applyFont="1" applyAlignment="1">
      <alignment vertical="center"/>
    </xf>
    <xf numFmtId="49" fontId="9" fillId="0" borderId="0" xfId="0" applyNumberFormat="1" applyFont="1" applyBorder="1" applyAlignment="1">
      <alignment vertical="center"/>
    </xf>
    <xf numFmtId="0" fontId="60" fillId="0" borderId="0" xfId="0" applyFont="1"/>
    <xf numFmtId="2" fontId="5" fillId="0" borderId="42" xfId="1" applyNumberFormat="1" applyFont="1" applyFill="1" applyBorder="1"/>
    <xf numFmtId="2" fontId="54" fillId="0" borderId="42" xfId="1" applyNumberFormat="1" applyFont="1" applyBorder="1" applyProtection="1">
      <protection locked="0"/>
    </xf>
    <xf numFmtId="0" fontId="54" fillId="0" borderId="0" xfId="0" applyFont="1" applyAlignment="1">
      <alignment horizontal="left" vertical="top" wrapText="1"/>
    </xf>
    <xf numFmtId="0" fontId="46" fillId="0" borderId="0" xfId="312" applyFont="1"/>
    <xf numFmtId="0" fontId="98" fillId="0" borderId="0" xfId="312"/>
    <xf numFmtId="0" fontId="99" fillId="0" borderId="0" xfId="312" applyFont="1" applyAlignment="1">
      <alignment horizontal="center"/>
    </xf>
    <xf numFmtId="0" fontId="55" fillId="0" borderId="36" xfId="312" applyFont="1" applyFill="1" applyBorder="1" applyAlignment="1">
      <alignment horizontal="center"/>
    </xf>
    <xf numFmtId="0" fontId="55" fillId="0" borderId="57" xfId="312" applyFont="1" applyBorder="1" applyAlignment="1">
      <alignment horizontal="center"/>
    </xf>
    <xf numFmtId="0" fontId="55" fillId="0" borderId="58" xfId="312" applyFont="1" applyBorder="1" applyAlignment="1">
      <alignment horizontal="center"/>
    </xf>
    <xf numFmtId="0" fontId="55" fillId="0" borderId="58" xfId="312" applyFont="1" applyFill="1" applyBorder="1" applyAlignment="1">
      <alignment horizontal="center"/>
    </xf>
    <xf numFmtId="0" fontId="55" fillId="0" borderId="59" xfId="312" applyFont="1" applyBorder="1" applyAlignment="1">
      <alignment horizontal="center"/>
    </xf>
    <xf numFmtId="0" fontId="99" fillId="0" borderId="0" xfId="312" applyFont="1"/>
    <xf numFmtId="0" fontId="54" fillId="0" borderId="46" xfId="312" applyFont="1" applyBorder="1"/>
    <xf numFmtId="3" fontId="54" fillId="0" borderId="60" xfId="312" applyNumberFormat="1" applyFont="1" applyBorder="1"/>
    <xf numFmtId="3" fontId="54" fillId="0" borderId="61" xfId="312" applyNumberFormat="1" applyFont="1" applyBorder="1"/>
    <xf numFmtId="3" fontId="54" fillId="0" borderId="62" xfId="312" applyNumberFormat="1" applyFont="1" applyBorder="1"/>
    <xf numFmtId="0" fontId="54" fillId="0" borderId="63" xfId="312" applyFont="1" applyBorder="1"/>
    <xf numFmtId="3" fontId="54" fillId="0" borderId="64" xfId="312" applyNumberFormat="1" applyFont="1" applyBorder="1"/>
    <xf numFmtId="3" fontId="54" fillId="0" borderId="65" xfId="312" applyNumberFormat="1" applyFont="1" applyBorder="1"/>
    <xf numFmtId="3" fontId="54" fillId="0" borderId="66" xfId="312" applyNumberFormat="1" applyFont="1" applyBorder="1"/>
    <xf numFmtId="0" fontId="54" fillId="0" borderId="40" xfId="312" applyFont="1" applyBorder="1"/>
    <xf numFmtId="3" fontId="54" fillId="0" borderId="67" xfId="312" applyNumberFormat="1" applyFont="1" applyBorder="1"/>
    <xf numFmtId="3" fontId="54" fillId="0" borderId="68" xfId="312" applyNumberFormat="1" applyFont="1" applyBorder="1"/>
    <xf numFmtId="3" fontId="54" fillId="0" borderId="69" xfId="312" applyNumberFormat="1" applyFont="1" applyBorder="1"/>
    <xf numFmtId="0" fontId="54" fillId="0" borderId="47" xfId="0" applyFont="1" applyBorder="1"/>
    <xf numFmtId="0" fontId="55" fillId="0" borderId="48" xfId="0" applyFont="1" applyBorder="1"/>
    <xf numFmtId="172" fontId="55" fillId="0" borderId="48" xfId="0" applyNumberFormat="1" applyFont="1" applyBorder="1"/>
    <xf numFmtId="172" fontId="55" fillId="0" borderId="50" xfId="0" applyNumberFormat="1" applyFont="1" applyBorder="1"/>
    <xf numFmtId="0" fontId="54" fillId="0" borderId="48" xfId="0" applyFont="1" applyBorder="1"/>
    <xf numFmtId="0" fontId="54" fillId="0" borderId="50" xfId="0" applyFont="1" applyBorder="1"/>
    <xf numFmtId="0" fontId="57" fillId="0" borderId="33" xfId="0" applyFont="1" applyFill="1" applyBorder="1" applyAlignment="1" applyProtection="1">
      <protection locked="0"/>
    </xf>
    <xf numFmtId="0" fontId="3" fillId="0" borderId="48" xfId="0" applyFont="1" applyBorder="1"/>
    <xf numFmtId="167" fontId="16" fillId="0" borderId="0" xfId="0" applyNumberFormat="1" applyFont="1" applyAlignment="1">
      <alignment vertical="center"/>
    </xf>
    <xf numFmtId="0" fontId="49" fillId="0" borderId="0" xfId="0" applyFont="1"/>
    <xf numFmtId="2" fontId="54" fillId="0" borderId="48" xfId="0" applyNumberFormat="1" applyFont="1" applyBorder="1"/>
    <xf numFmtId="2" fontId="54" fillId="0" borderId="48" xfId="1" applyNumberFormat="1" applyFont="1" applyBorder="1"/>
    <xf numFmtId="2" fontId="54" fillId="0" borderId="48" xfId="1" applyNumberFormat="1" applyFont="1" applyBorder="1" applyProtection="1">
      <protection locked="0"/>
    </xf>
    <xf numFmtId="2" fontId="54" fillId="0" borderId="50" xfId="1" applyNumberFormat="1" applyFont="1" applyBorder="1" applyProtection="1">
      <protection locked="0"/>
    </xf>
    <xf numFmtId="2" fontId="54" fillId="0" borderId="50" xfId="0" applyNumberFormat="1" applyFont="1" applyBorder="1"/>
    <xf numFmtId="2" fontId="54" fillId="0" borderId="48" xfId="0" applyNumberFormat="1" applyFont="1" applyFill="1" applyBorder="1"/>
    <xf numFmtId="0" fontId="16" fillId="0" borderId="0" xfId="81"/>
    <xf numFmtId="0" fontId="9" fillId="0" borderId="0" xfId="81" applyFont="1"/>
    <xf numFmtId="0" fontId="9" fillId="0" borderId="0" xfId="81" applyFont="1" applyAlignment="1">
      <alignment horizontal="center"/>
    </xf>
    <xf numFmtId="0" fontId="9" fillId="0" borderId="70" xfId="81" applyFont="1" applyFill="1" applyBorder="1"/>
    <xf numFmtId="3" fontId="9" fillId="0" borderId="71" xfId="81" applyNumberFormat="1" applyFont="1" applyBorder="1"/>
    <xf numFmtId="3" fontId="9" fillId="0" borderId="58" xfId="81" applyNumberFormat="1" applyFont="1" applyBorder="1"/>
    <xf numFmtId="3" fontId="9" fillId="0" borderId="59" xfId="81" applyNumberFormat="1" applyFont="1" applyBorder="1"/>
    <xf numFmtId="3" fontId="9" fillId="0" borderId="57" xfId="81" applyNumberFormat="1" applyFont="1" applyBorder="1"/>
    <xf numFmtId="0" fontId="9" fillId="0" borderId="72" xfId="81" applyFont="1" applyFill="1" applyBorder="1"/>
    <xf numFmtId="3" fontId="9" fillId="0" borderId="73" xfId="81" applyNumberFormat="1" applyFont="1" applyBorder="1"/>
    <xf numFmtId="3" fontId="9" fillId="0" borderId="61" xfId="81" applyNumberFormat="1" applyFont="1" applyBorder="1"/>
    <xf numFmtId="3" fontId="9" fillId="0" borderId="62" xfId="81" applyNumberFormat="1" applyFont="1" applyBorder="1"/>
    <xf numFmtId="3" fontId="9" fillId="0" borderId="60" xfId="81" applyNumberFormat="1" applyFont="1" applyBorder="1"/>
    <xf numFmtId="0" fontId="16" fillId="0" borderId="0" xfId="81" applyFont="1"/>
    <xf numFmtId="0" fontId="9" fillId="0" borderId="45" xfId="81" applyFont="1" applyFill="1" applyBorder="1"/>
    <xf numFmtId="3" fontId="9" fillId="0" borderId="74" xfId="81" applyNumberFormat="1" applyFont="1" applyBorder="1"/>
    <xf numFmtId="3" fontId="9" fillId="0" borderId="68" xfId="81" applyNumberFormat="1" applyFont="1" applyBorder="1"/>
    <xf numFmtId="3" fontId="9" fillId="0" borderId="69" xfId="81" applyNumberFormat="1" applyFont="1" applyBorder="1"/>
    <xf numFmtId="3" fontId="9" fillId="0" borderId="67" xfId="81" applyNumberFormat="1" applyFont="1" applyBorder="1"/>
    <xf numFmtId="3" fontId="9" fillId="0" borderId="0" xfId="81" applyNumberFormat="1" applyFont="1"/>
    <xf numFmtId="0" fontId="9" fillId="0" borderId="0" xfId="0" applyFont="1"/>
    <xf numFmtId="0" fontId="3" fillId="0" borderId="1" xfId="0" applyFont="1" applyBorder="1" applyAlignment="1">
      <alignment horizontal="center"/>
    </xf>
    <xf numFmtId="0" fontId="3" fillId="0" borderId="26" xfId="0" applyFont="1" applyBorder="1" applyAlignment="1">
      <alignment horizontal="center"/>
    </xf>
    <xf numFmtId="0" fontId="3" fillId="0" borderId="2" xfId="0" applyFont="1" applyBorder="1" applyAlignment="1">
      <alignment horizontal="center"/>
    </xf>
    <xf numFmtId="0" fontId="3" fillId="0" borderId="27" xfId="0" applyFont="1" applyBorder="1" applyAlignment="1">
      <alignment horizontal="center"/>
    </xf>
    <xf numFmtId="172" fontId="9" fillId="0" borderId="34" xfId="1" applyNumberFormat="1" applyFont="1" applyBorder="1" applyAlignment="1">
      <alignment horizontal="center"/>
    </xf>
    <xf numFmtId="172" fontId="9" fillId="0" borderId="75" xfId="1" applyNumberFormat="1" applyFont="1" applyBorder="1" applyAlignment="1">
      <alignment horizontal="center"/>
    </xf>
    <xf numFmtId="172" fontId="9" fillId="0" borderId="29" xfId="1" applyNumberFormat="1" applyFont="1" applyBorder="1" applyAlignment="1">
      <alignment horizontal="center"/>
    </xf>
    <xf numFmtId="172" fontId="9" fillId="0" borderId="30" xfId="0" applyNumberFormat="1" applyFont="1" applyBorder="1" applyAlignment="1">
      <alignment horizontal="center"/>
    </xf>
    <xf numFmtId="172" fontId="4" fillId="0" borderId="0" xfId="0" applyNumberFormat="1" applyFont="1"/>
    <xf numFmtId="172" fontId="9" fillId="0" borderId="32" xfId="1" applyNumberFormat="1" applyFont="1" applyBorder="1" applyAlignment="1">
      <alignment horizontal="center"/>
    </xf>
    <xf numFmtId="172" fontId="9" fillId="0" borderId="8" xfId="1" applyNumberFormat="1" applyFont="1" applyBorder="1" applyAlignment="1">
      <alignment horizontal="center"/>
    </xf>
    <xf numFmtId="172" fontId="9" fillId="0" borderId="76" xfId="1" applyNumberFormat="1" applyFont="1" applyBorder="1" applyAlignment="1">
      <alignment horizontal="center"/>
    </xf>
    <xf numFmtId="172" fontId="9" fillId="0" borderId="77" xfId="0" applyNumberFormat="1" applyFont="1" applyBorder="1" applyAlignment="1">
      <alignment horizontal="center"/>
    </xf>
    <xf numFmtId="0" fontId="9" fillId="0" borderId="30" xfId="0" applyFont="1" applyBorder="1" applyAlignment="1">
      <alignment horizontal="center"/>
    </xf>
    <xf numFmtId="0" fontId="9" fillId="0" borderId="25" xfId="0" applyFont="1" applyBorder="1" applyAlignment="1">
      <alignment horizontal="center"/>
    </xf>
    <xf numFmtId="0" fontId="8" fillId="0" borderId="0" xfId="0" applyFont="1" applyAlignment="1">
      <alignment horizontal="justify" vertical="center"/>
    </xf>
    <xf numFmtId="0" fontId="100" fillId="0" borderId="0" xfId="0" applyFont="1"/>
    <xf numFmtId="0" fontId="101" fillId="0" borderId="0" xfId="132" applyFont="1"/>
    <xf numFmtId="0" fontId="46" fillId="0" borderId="0" xfId="0" applyFont="1" applyAlignment="1">
      <alignment horizontal="center" vertical="center" wrapText="1"/>
    </xf>
    <xf numFmtId="0" fontId="102" fillId="0" borderId="0" xfId="0" applyFont="1"/>
    <xf numFmtId="0" fontId="103" fillId="0" borderId="0" xfId="0" applyFont="1"/>
    <xf numFmtId="172" fontId="9" fillId="0" borderId="0" xfId="0" applyNumberFormat="1" applyFont="1"/>
    <xf numFmtId="0" fontId="4" fillId="0" borderId="0" xfId="133" applyFont="1"/>
    <xf numFmtId="0" fontId="4" fillId="0" borderId="0" xfId="133" applyFont="1" applyAlignment="1">
      <alignment horizontal="center"/>
    </xf>
    <xf numFmtId="0" fontId="104" fillId="0" borderId="0" xfId="133" applyFont="1"/>
    <xf numFmtId="0" fontId="105" fillId="0" borderId="0" xfId="133" applyFont="1"/>
    <xf numFmtId="0" fontId="46" fillId="0" borderId="1" xfId="133" applyFont="1" applyBorder="1" applyAlignment="1">
      <alignment horizontal="center"/>
    </xf>
    <xf numFmtId="0" fontId="46" fillId="0" borderId="26" xfId="133" applyFont="1" applyBorder="1" applyAlignment="1">
      <alignment horizontal="center"/>
    </xf>
    <xf numFmtId="0" fontId="46" fillId="0" borderId="2" xfId="133" applyFont="1" applyBorder="1" applyAlignment="1">
      <alignment horizontal="center"/>
    </xf>
    <xf numFmtId="0" fontId="46" fillId="0" borderId="27" xfId="133" applyFont="1" applyBorder="1" applyAlignment="1">
      <alignment horizontal="center"/>
    </xf>
    <xf numFmtId="0" fontId="105" fillId="0" borderId="3" xfId="133" applyFont="1" applyBorder="1"/>
    <xf numFmtId="9" fontId="105" fillId="0" borderId="78" xfId="134" applyFont="1" applyBorder="1" applyAlignment="1">
      <alignment horizontal="center"/>
    </xf>
    <xf numFmtId="9" fontId="105" fillId="0" borderId="79" xfId="134" applyFont="1" applyBorder="1" applyAlignment="1">
      <alignment horizontal="center"/>
    </xf>
    <xf numFmtId="9" fontId="105" fillId="0" borderId="80" xfId="134" applyFont="1" applyBorder="1" applyAlignment="1">
      <alignment horizontal="center"/>
    </xf>
    <xf numFmtId="0" fontId="105" fillId="0" borderId="4" xfId="133" applyFont="1" applyBorder="1"/>
    <xf numFmtId="9" fontId="105" fillId="0" borderId="81" xfId="134" applyFont="1" applyBorder="1" applyAlignment="1">
      <alignment horizontal="center"/>
    </xf>
    <xf numFmtId="9" fontId="105" fillId="0" borderId="29" xfId="134" applyFont="1" applyBorder="1" applyAlignment="1">
      <alignment horizontal="center"/>
    </xf>
    <xf numFmtId="9" fontId="105" fillId="0" borderId="6" xfId="134" applyFont="1" applyBorder="1" applyAlignment="1">
      <alignment horizontal="center"/>
    </xf>
    <xf numFmtId="9" fontId="105" fillId="0" borderId="82" xfId="134" applyFont="1" applyBorder="1" applyAlignment="1">
      <alignment horizontal="center"/>
    </xf>
    <xf numFmtId="9" fontId="105" fillId="0" borderId="5" xfId="134" applyFont="1" applyBorder="1" applyAlignment="1">
      <alignment horizontal="center"/>
    </xf>
    <xf numFmtId="0" fontId="105" fillId="0" borderId="7" xfId="133" applyFont="1" applyBorder="1"/>
    <xf numFmtId="9" fontId="105" fillId="0" borderId="83" xfId="134" applyFont="1" applyBorder="1" applyAlignment="1">
      <alignment horizontal="center"/>
    </xf>
    <xf numFmtId="9" fontId="105" fillId="0" borderId="8" xfId="134" applyFont="1" applyBorder="1" applyAlignment="1">
      <alignment horizontal="center"/>
    </xf>
    <xf numFmtId="9" fontId="105" fillId="0" borderId="84" xfId="134" applyFont="1" applyBorder="1" applyAlignment="1">
      <alignment horizontal="center"/>
    </xf>
    <xf numFmtId="9" fontId="105" fillId="0" borderId="75" xfId="134" applyFont="1" applyBorder="1" applyAlignment="1">
      <alignment horizontal="center"/>
    </xf>
    <xf numFmtId="9" fontId="105" fillId="0" borderId="25" xfId="134" applyFont="1" applyBorder="1" applyAlignment="1">
      <alignment horizontal="center"/>
    </xf>
    <xf numFmtId="0" fontId="8" fillId="0" borderId="0" xfId="133" applyFont="1" applyAlignment="1">
      <alignment horizontal="justify" vertical="center"/>
    </xf>
    <xf numFmtId="0" fontId="8" fillId="0" borderId="0" xfId="133" applyFont="1"/>
    <xf numFmtId="0" fontId="46" fillId="0" borderId="0" xfId="133" applyFont="1" applyAlignment="1">
      <alignment vertical="center" wrapText="1"/>
    </xf>
    <xf numFmtId="0" fontId="46" fillId="0" borderId="0" xfId="313" applyFont="1" applyAlignment="1">
      <alignment horizontal="left"/>
    </xf>
    <xf numFmtId="0" fontId="4" fillId="0" borderId="0" xfId="313" applyFont="1" applyAlignment="1">
      <alignment horizontal="left"/>
    </xf>
    <xf numFmtId="0" fontId="1" fillId="0" borderId="0" xfId="313"/>
    <xf numFmtId="0" fontId="106" fillId="0" borderId="0" xfId="313" applyFont="1" applyBorder="1"/>
    <xf numFmtId="0" fontId="47" fillId="0" borderId="1" xfId="313" applyFont="1" applyBorder="1" applyAlignment="1">
      <alignment horizontal="center" vertical="center" wrapText="1"/>
    </xf>
    <xf numFmtId="0" fontId="47" fillId="0" borderId="0" xfId="313" applyFont="1" applyBorder="1" applyAlignment="1">
      <alignment horizontal="center" vertical="center" wrapText="1"/>
    </xf>
    <xf numFmtId="0" fontId="8" fillId="0" borderId="85" xfId="313" applyFont="1" applyBorder="1" applyAlignment="1">
      <alignment horizontal="center" vertical="center" wrapText="1"/>
    </xf>
    <xf numFmtId="172" fontId="8" fillId="0" borderId="85" xfId="313" applyNumberFormat="1" applyFont="1" applyFill="1" applyBorder="1" applyAlignment="1">
      <alignment horizontal="center" vertical="center" wrapText="1"/>
    </xf>
    <xf numFmtId="1" fontId="8" fillId="0" borderId="85" xfId="313" applyNumberFormat="1" applyFont="1" applyBorder="1" applyAlignment="1">
      <alignment horizontal="center" vertical="center" wrapText="1"/>
    </xf>
    <xf numFmtId="1" fontId="8" fillId="0" borderId="0" xfId="313" applyNumberFormat="1" applyFont="1" applyBorder="1" applyAlignment="1">
      <alignment horizontal="center" vertical="center" wrapText="1"/>
    </xf>
    <xf numFmtId="0" fontId="8" fillId="0" borderId="4" xfId="313" applyFont="1" applyBorder="1" applyAlignment="1">
      <alignment horizontal="center" vertical="center" wrapText="1"/>
    </xf>
    <xf numFmtId="0" fontId="47" fillId="0" borderId="4" xfId="313" applyFont="1" applyBorder="1" applyAlignment="1">
      <alignment horizontal="center" vertical="center" wrapText="1"/>
    </xf>
    <xf numFmtId="172" fontId="9" fillId="0" borderId="85" xfId="313" applyNumberFormat="1" applyFont="1" applyBorder="1" applyAlignment="1">
      <alignment horizontal="center" vertical="center" wrapText="1"/>
    </xf>
    <xf numFmtId="172" fontId="8" fillId="0" borderId="85" xfId="313" applyNumberFormat="1" applyFont="1" applyBorder="1" applyAlignment="1">
      <alignment horizontal="center" vertical="center" wrapText="1"/>
    </xf>
    <xf numFmtId="0" fontId="8" fillId="0" borderId="86" xfId="313" applyFont="1" applyBorder="1" applyAlignment="1">
      <alignment horizontal="center" vertical="center" wrapText="1"/>
    </xf>
    <xf numFmtId="0" fontId="47" fillId="0" borderId="86" xfId="313" applyFont="1" applyBorder="1" applyAlignment="1">
      <alignment horizontal="center" vertical="center" wrapText="1"/>
    </xf>
    <xf numFmtId="172" fontId="9" fillId="0" borderId="87" xfId="313" applyNumberFormat="1" applyFont="1" applyBorder="1" applyAlignment="1">
      <alignment horizontal="center" vertical="center" wrapText="1"/>
    </xf>
    <xf numFmtId="1" fontId="9" fillId="0" borderId="87" xfId="313" applyNumberFormat="1" applyFont="1" applyBorder="1" applyAlignment="1">
      <alignment horizontal="center" vertical="center" wrapText="1"/>
    </xf>
    <xf numFmtId="1" fontId="9" fillId="0" borderId="0" xfId="313" applyNumberFormat="1" applyFont="1" applyBorder="1" applyAlignment="1">
      <alignment horizontal="center" vertical="center" wrapText="1"/>
    </xf>
    <xf numFmtId="0" fontId="47" fillId="0" borderId="40" xfId="313" applyFont="1" applyBorder="1" applyAlignment="1">
      <alignment horizontal="center" vertical="center" wrapText="1"/>
    </xf>
    <xf numFmtId="172" fontId="47" fillId="0" borderId="40" xfId="313" applyNumberFormat="1" applyFont="1" applyBorder="1" applyAlignment="1">
      <alignment horizontal="center" vertical="center" wrapText="1"/>
    </xf>
    <xf numFmtId="0" fontId="9" fillId="0" borderId="40" xfId="313" applyFont="1" applyBorder="1" applyAlignment="1">
      <alignment horizontal="center" vertical="center" wrapText="1"/>
    </xf>
    <xf numFmtId="0" fontId="9" fillId="0" borderId="0" xfId="313" applyFont="1" applyBorder="1" applyAlignment="1">
      <alignment horizontal="center" vertical="center" wrapText="1"/>
    </xf>
    <xf numFmtId="172" fontId="9" fillId="0" borderId="0" xfId="313" applyNumberFormat="1" applyFont="1" applyBorder="1" applyAlignment="1">
      <alignment horizontal="center" vertical="center" wrapText="1"/>
    </xf>
    <xf numFmtId="172" fontId="47" fillId="0" borderId="1" xfId="313" applyNumberFormat="1" applyFont="1" applyFill="1" applyBorder="1" applyAlignment="1">
      <alignment horizontal="center" vertical="center" wrapText="1"/>
    </xf>
    <xf numFmtId="0" fontId="106" fillId="0" borderId="0" xfId="313" applyFont="1" applyFill="1" applyBorder="1" applyAlignment="1">
      <alignment horizontal="center" vertical="center" wrapText="1"/>
    </xf>
    <xf numFmtId="172" fontId="106" fillId="0" borderId="0" xfId="313" applyNumberFormat="1" applyFont="1" applyBorder="1"/>
    <xf numFmtId="164" fontId="0" fillId="0" borderId="0" xfId="314" applyNumberFormat="1" applyFont="1"/>
    <xf numFmtId="172" fontId="47" fillId="0" borderId="1" xfId="313" applyNumberFormat="1" applyFont="1" applyBorder="1" applyAlignment="1">
      <alignment horizontal="center" vertical="center" wrapText="1"/>
    </xf>
    <xf numFmtId="0" fontId="9" fillId="0" borderId="85" xfId="313" applyFont="1" applyBorder="1" applyAlignment="1">
      <alignment horizontal="center" vertical="center" wrapText="1"/>
    </xf>
    <xf numFmtId="0" fontId="9" fillId="0" borderId="86" xfId="313" applyFont="1" applyBorder="1" applyAlignment="1">
      <alignment horizontal="center" vertical="center" wrapText="1"/>
    </xf>
    <xf numFmtId="0" fontId="48" fillId="0" borderId="0" xfId="81" applyFont="1"/>
    <xf numFmtId="0" fontId="56" fillId="0" borderId="94" xfId="81" applyFont="1" applyBorder="1" applyAlignment="1">
      <alignment horizontal="center" vertical="center" wrapText="1"/>
    </xf>
    <xf numFmtId="0" fontId="56" fillId="0" borderId="91" xfId="81" applyFont="1" applyBorder="1" applyAlignment="1">
      <alignment horizontal="center" vertical="center" wrapText="1"/>
    </xf>
    <xf numFmtId="164" fontId="54" fillId="0" borderId="95" xfId="81" applyNumberFormat="1" applyFont="1" applyBorder="1" applyAlignment="1">
      <alignment horizontal="center" vertical="center" wrapText="1"/>
    </xf>
    <xf numFmtId="164" fontId="48" fillId="0" borderId="0" xfId="81" applyNumberFormat="1" applyFont="1"/>
    <xf numFmtId="0" fontId="56" fillId="0" borderId="96" xfId="81" applyFont="1" applyBorder="1" applyAlignment="1">
      <alignment horizontal="center" vertical="center" wrapText="1"/>
    </xf>
    <xf numFmtId="0" fontId="56" fillId="0" borderId="93" xfId="81" applyFont="1" applyBorder="1" applyAlignment="1">
      <alignment horizontal="center" vertical="center" wrapText="1"/>
    </xf>
    <xf numFmtId="0" fontId="56" fillId="28" borderId="96" xfId="81" applyFont="1" applyFill="1" applyBorder="1" applyAlignment="1">
      <alignment horizontal="center" vertical="center" wrapText="1"/>
    </xf>
    <xf numFmtId="164" fontId="16" fillId="28" borderId="94" xfId="81" applyNumberFormat="1" applyFont="1" applyFill="1" applyBorder="1" applyAlignment="1">
      <alignment vertical="center" wrapText="1"/>
    </xf>
    <xf numFmtId="164" fontId="54" fillId="28" borderId="95" xfId="81" applyNumberFormat="1" applyFont="1" applyFill="1" applyBorder="1" applyAlignment="1">
      <alignment horizontal="center" vertical="center" wrapText="1"/>
    </xf>
    <xf numFmtId="164" fontId="54" fillId="28" borderId="94" xfId="81" applyNumberFormat="1" applyFont="1" applyFill="1" applyBorder="1" applyAlignment="1">
      <alignment horizontal="center" vertical="center" wrapText="1"/>
    </xf>
    <xf numFmtId="0" fontId="107" fillId="0" borderId="0" xfId="81" applyFont="1"/>
    <xf numFmtId="0" fontId="5" fillId="0" borderId="0" xfId="81" applyFont="1"/>
    <xf numFmtId="0" fontId="55" fillId="0" borderId="0" xfId="81" applyFont="1"/>
    <xf numFmtId="0" fontId="56" fillId="0" borderId="95" xfId="0" applyFont="1" applyBorder="1" applyAlignment="1">
      <alignment horizontal="center" vertical="center" wrapText="1"/>
    </xf>
    <xf numFmtId="0" fontId="104" fillId="0" borderId="95" xfId="0" applyFont="1" applyBorder="1" applyAlignment="1">
      <alignment horizontal="center" vertical="center" wrapText="1"/>
    </xf>
    <xf numFmtId="0" fontId="54" fillId="0" borderId="0" xfId="0" applyFont="1" applyFill="1"/>
    <xf numFmtId="0" fontId="105" fillId="0" borderId="0" xfId="0" applyFont="1"/>
    <xf numFmtId="0" fontId="5" fillId="0" borderId="0" xfId="0" applyFont="1" applyFill="1"/>
    <xf numFmtId="0" fontId="107" fillId="0" borderId="0" xfId="0" applyFont="1" applyFill="1"/>
    <xf numFmtId="0" fontId="107" fillId="0" borderId="0" xfId="0" applyFont="1"/>
    <xf numFmtId="0" fontId="131" fillId="0" borderId="94"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06" xfId="0" applyFont="1" applyBorder="1" applyAlignment="1">
      <alignment horizontal="center" vertical="center" wrapText="1"/>
    </xf>
    <xf numFmtId="0" fontId="46" fillId="0" borderId="27" xfId="0" applyFont="1" applyBorder="1" applyAlignment="1">
      <alignment horizontal="center" vertical="center" wrapText="1"/>
    </xf>
    <xf numFmtId="0" fontId="105" fillId="0" borderId="94" xfId="0" applyFont="1" applyBorder="1" applyAlignment="1">
      <alignment horizontal="center" vertical="center" wrapText="1"/>
    </xf>
    <xf numFmtId="172" fontId="105" fillId="0" borderId="2" xfId="0" applyNumberFormat="1" applyFont="1" applyBorder="1" applyAlignment="1">
      <alignment horizontal="center" vertical="center" wrapText="1"/>
    </xf>
    <xf numFmtId="0" fontId="105" fillId="0" borderId="107" xfId="0" applyFont="1" applyBorder="1" applyAlignment="1">
      <alignment horizontal="center" vertical="center" wrapText="1"/>
    </xf>
    <xf numFmtId="172" fontId="105" fillId="0" borderId="29" xfId="338" applyNumberFormat="1" applyFont="1" applyFill="1" applyBorder="1" applyAlignment="1">
      <alignment horizontal="center" vertical="center" wrapText="1"/>
    </xf>
    <xf numFmtId="172" fontId="105" fillId="0" borderId="108" xfId="338" applyNumberFormat="1" applyFont="1" applyFill="1" applyBorder="1" applyAlignment="1">
      <alignment horizontal="center" vertical="center" wrapText="1"/>
    </xf>
    <xf numFmtId="172" fontId="105" fillId="0" borderId="30" xfId="338" applyNumberFormat="1" applyFont="1" applyFill="1" applyBorder="1" applyAlignment="1">
      <alignment horizontal="center" vertical="center" wrapText="1"/>
    </xf>
    <xf numFmtId="0" fontId="105" fillId="0" borderId="109" xfId="0" applyFont="1" applyBorder="1" applyAlignment="1">
      <alignment horizontal="center" vertical="center" wrapText="1"/>
    </xf>
    <xf numFmtId="172" fontId="105" fillId="0" borderId="5" xfId="338" applyNumberFormat="1" applyFont="1" applyFill="1" applyBorder="1" applyAlignment="1">
      <alignment horizontal="center" vertical="center" wrapText="1"/>
    </xf>
    <xf numFmtId="2" fontId="105" fillId="0" borderId="5" xfId="338" applyNumberFormat="1" applyFont="1" applyFill="1" applyBorder="1" applyAlignment="1">
      <alignment horizontal="center" vertical="center" wrapText="1"/>
    </xf>
    <xf numFmtId="2" fontId="105" fillId="0" borderId="110" xfId="338" applyNumberFormat="1" applyFont="1" applyFill="1" applyBorder="1" applyAlignment="1">
      <alignment horizontal="center" vertical="center" wrapText="1"/>
    </xf>
    <xf numFmtId="2" fontId="105" fillId="0" borderId="6" xfId="338" applyNumberFormat="1" applyFont="1" applyFill="1" applyBorder="1" applyAlignment="1">
      <alignment horizontal="center" vertical="center" wrapText="1"/>
    </xf>
    <xf numFmtId="0" fontId="105" fillId="0" borderId="111" xfId="0" applyFont="1" applyBorder="1" applyAlignment="1">
      <alignment horizontal="center" vertical="center" wrapText="1"/>
    </xf>
    <xf numFmtId="172" fontId="105" fillId="0" borderId="8" xfId="338" applyNumberFormat="1" applyFont="1" applyFill="1" applyBorder="1" applyAlignment="1">
      <alignment horizontal="center" vertical="center" wrapText="1"/>
    </xf>
    <xf numFmtId="172" fontId="105" fillId="0" borderId="112" xfId="338" applyNumberFormat="1" applyFont="1" applyFill="1" applyBorder="1" applyAlignment="1">
      <alignment horizontal="center" vertical="center" wrapText="1"/>
    </xf>
    <xf numFmtId="172" fontId="105" fillId="0" borderId="25" xfId="338" applyNumberFormat="1" applyFont="1" applyFill="1" applyBorder="1" applyAlignment="1">
      <alignment horizontal="center" vertical="center" wrapText="1"/>
    </xf>
    <xf numFmtId="0" fontId="132" fillId="0" borderId="0" xfId="0" applyFont="1"/>
    <xf numFmtId="0" fontId="4" fillId="0" borderId="0" xfId="0" applyFont="1" applyFill="1"/>
    <xf numFmtId="0" fontId="49" fillId="0" borderId="0" xfId="0" applyFont="1" applyFill="1" applyAlignment="1">
      <alignment wrapText="1"/>
    </xf>
    <xf numFmtId="0" fontId="54" fillId="0" borderId="0" xfId="0" applyFont="1" applyFill="1" applyAlignment="1">
      <alignment horizontal="center"/>
    </xf>
    <xf numFmtId="0" fontId="56" fillId="0" borderId="102" xfId="0" applyFont="1" applyBorder="1" applyAlignment="1">
      <alignment horizontal="center" vertical="center" wrapText="1"/>
    </xf>
    <xf numFmtId="0" fontId="46" fillId="0" borderId="105" xfId="0" applyFont="1" applyBorder="1" applyAlignment="1">
      <alignment horizontal="center" vertical="center" wrapText="1"/>
    </xf>
    <xf numFmtId="0" fontId="102" fillId="0" borderId="0" xfId="0" applyFont="1" applyAlignment="1">
      <alignment horizontal="center"/>
    </xf>
    <xf numFmtId="0" fontId="56" fillId="0" borderId="0" xfId="0" applyFont="1" applyAlignment="1">
      <alignment horizontal="left" vertical="center"/>
    </xf>
    <xf numFmtId="0" fontId="102" fillId="0" borderId="0" xfId="0" applyFont="1" applyAlignment="1">
      <alignment horizontal="right"/>
    </xf>
    <xf numFmtId="9" fontId="0" fillId="0" borderId="0" xfId="1" applyFont="1"/>
    <xf numFmtId="0" fontId="0" fillId="0" borderId="0" xfId="0" applyFont="1" applyAlignment="1">
      <alignment horizontal="right"/>
    </xf>
    <xf numFmtId="0" fontId="0" fillId="0" borderId="0" xfId="0" applyAlignment="1">
      <alignment horizontal="right"/>
    </xf>
    <xf numFmtId="0" fontId="104" fillId="0" borderId="0" xfId="0" applyFont="1" applyAlignment="1">
      <alignment horizontal="center" vertical="center"/>
    </xf>
    <xf numFmtId="172" fontId="0" fillId="0" borderId="0" xfId="0" applyNumberFormat="1"/>
    <xf numFmtId="0" fontId="0" fillId="0" borderId="0" xfId="0" applyAlignment="1">
      <alignment horizontal="center"/>
    </xf>
    <xf numFmtId="0" fontId="54" fillId="0" borderId="99" xfId="0" applyFont="1" applyBorder="1"/>
    <xf numFmtId="0" fontId="55" fillId="0" borderId="113" xfId="0" applyFont="1" applyBorder="1" applyAlignment="1">
      <alignment horizontal="center"/>
    </xf>
    <xf numFmtId="0" fontId="55" fillId="0" borderId="114" xfId="0" applyFont="1" applyBorder="1" applyAlignment="1">
      <alignment horizontal="center"/>
    </xf>
    <xf numFmtId="0" fontId="55" fillId="0" borderId="115" xfId="0" applyFont="1" applyBorder="1" applyAlignment="1">
      <alignment horizontal="center"/>
    </xf>
    <xf numFmtId="0" fontId="55" fillId="0" borderId="116" xfId="0" applyFont="1" applyBorder="1"/>
    <xf numFmtId="172" fontId="54" fillId="0" borderId="117" xfId="0" applyNumberFormat="1" applyFont="1" applyBorder="1" applyAlignment="1">
      <alignment horizontal="center"/>
    </xf>
    <xf numFmtId="172" fontId="54" fillId="0" borderId="118" xfId="0" applyNumberFormat="1" applyFont="1" applyBorder="1" applyAlignment="1">
      <alignment horizontal="center"/>
    </xf>
    <xf numFmtId="172" fontId="54" fillId="0" borderId="119" xfId="0" applyNumberFormat="1" applyFont="1" applyBorder="1" applyAlignment="1">
      <alignment horizontal="center"/>
    </xf>
    <xf numFmtId="0" fontId="55" fillId="0" borderId="120" xfId="0" applyFont="1" applyBorder="1"/>
    <xf numFmtId="172" fontId="54" fillId="0" borderId="121" xfId="0" applyNumberFormat="1" applyFont="1" applyBorder="1" applyAlignment="1">
      <alignment horizontal="center"/>
    </xf>
    <xf numFmtId="172" fontId="54" fillId="0" borderId="122" xfId="0" applyNumberFormat="1" applyFont="1" applyBorder="1" applyAlignment="1">
      <alignment horizontal="center"/>
    </xf>
    <xf numFmtId="172" fontId="54" fillId="0" borderId="123" xfId="0" applyNumberFormat="1" applyFont="1" applyBorder="1" applyAlignment="1">
      <alignment horizontal="center"/>
    </xf>
    <xf numFmtId="0" fontId="55" fillId="0" borderId="124" xfId="0" applyFont="1" applyBorder="1"/>
    <xf numFmtId="172" fontId="54" fillId="0" borderId="125" xfId="0" applyNumberFormat="1" applyFont="1" applyBorder="1" applyAlignment="1">
      <alignment horizontal="center"/>
    </xf>
    <xf numFmtId="172" fontId="54" fillId="0" borderId="126" xfId="0" applyNumberFormat="1" applyFont="1" applyBorder="1" applyAlignment="1">
      <alignment horizontal="center"/>
    </xf>
    <xf numFmtId="172" fontId="54" fillId="0" borderId="127" xfId="0" applyNumberFormat="1" applyFont="1" applyBorder="1" applyAlignment="1">
      <alignment horizontal="center"/>
    </xf>
    <xf numFmtId="0" fontId="56" fillId="0" borderId="0" xfId="0" applyFont="1" applyAlignment="1">
      <alignment horizontal="center" vertical="center"/>
    </xf>
    <xf numFmtId="0" fontId="54" fillId="0" borderId="0" xfId="0" applyFont="1" applyAlignment="1">
      <alignment horizontal="center"/>
    </xf>
    <xf numFmtId="0" fontId="135" fillId="0" borderId="0" xfId="0" applyFont="1" applyFill="1"/>
    <xf numFmtId="0" fontId="136" fillId="0" borderId="0" xfId="0" applyFont="1" applyFill="1" applyAlignment="1">
      <alignment horizontal="left" vertical="center"/>
    </xf>
    <xf numFmtId="0" fontId="135" fillId="0" borderId="0" xfId="0" applyFont="1" applyFill="1" applyAlignment="1">
      <alignment horizontal="center"/>
    </xf>
    <xf numFmtId="0" fontId="54" fillId="0" borderId="1" xfId="0" applyFont="1" applyBorder="1"/>
    <xf numFmtId="0" fontId="137" fillId="0" borderId="2" xfId="0" applyFont="1" applyBorder="1" applyAlignment="1">
      <alignment horizontal="center"/>
    </xf>
    <xf numFmtId="1" fontId="137" fillId="0" borderId="2" xfId="0" applyNumberFormat="1" applyFont="1" applyBorder="1" applyAlignment="1">
      <alignment horizontal="center"/>
    </xf>
    <xf numFmtId="1" fontId="137" fillId="0" borderId="27" xfId="0" applyNumberFormat="1" applyFont="1" applyBorder="1" applyAlignment="1">
      <alignment horizontal="center"/>
    </xf>
    <xf numFmtId="0" fontId="106" fillId="0" borderId="0" xfId="0" applyFont="1" applyFill="1"/>
    <xf numFmtId="0" fontId="54" fillId="0" borderId="4" xfId="0" applyFont="1" applyFill="1" applyBorder="1"/>
    <xf numFmtId="164" fontId="106" fillId="0" borderId="5" xfId="1" applyNumberFormat="1" applyFont="1" applyFill="1" applyBorder="1" applyAlignment="1">
      <alignment horizontal="center"/>
    </xf>
    <xf numFmtId="167" fontId="106" fillId="0" borderId="5" xfId="0" applyNumberFormat="1" applyFont="1" applyFill="1" applyBorder="1" applyAlignment="1">
      <alignment horizontal="center"/>
    </xf>
    <xf numFmtId="167" fontId="106" fillId="0" borderId="6" xfId="0" applyNumberFormat="1" applyFont="1" applyFill="1" applyBorder="1" applyAlignment="1">
      <alignment horizontal="center"/>
    </xf>
    <xf numFmtId="164" fontId="106" fillId="0" borderId="6" xfId="1" applyNumberFormat="1" applyFont="1" applyFill="1" applyBorder="1" applyAlignment="1">
      <alignment horizontal="center"/>
    </xf>
    <xf numFmtId="0" fontId="54" fillId="0" borderId="7" xfId="0" applyFont="1" applyFill="1" applyBorder="1"/>
    <xf numFmtId="164" fontId="106" fillId="0" borderId="8" xfId="1" applyNumberFormat="1" applyFont="1" applyFill="1" applyBorder="1" applyAlignment="1">
      <alignment horizontal="center"/>
    </xf>
    <xf numFmtId="164" fontId="106" fillId="0" borderId="25" xfId="1" applyNumberFormat="1" applyFont="1" applyFill="1" applyBorder="1" applyAlignment="1">
      <alignment horizontal="center"/>
    </xf>
    <xf numFmtId="164" fontId="5" fillId="0" borderId="0" xfId="1" applyNumberFormat="1" applyFont="1" applyAlignment="1">
      <alignment horizontal="center"/>
    </xf>
    <xf numFmtId="0" fontId="50" fillId="0" borderId="0" xfId="0" applyFont="1" applyAlignment="1">
      <alignment vertical="center"/>
    </xf>
    <xf numFmtId="186" fontId="5" fillId="0" borderId="0" xfId="338" applyNumberFormat="1" applyFont="1"/>
    <xf numFmtId="164" fontId="5" fillId="0" borderId="0" xfId="1" applyNumberFormat="1" applyFont="1"/>
    <xf numFmtId="0" fontId="54" fillId="0" borderId="0" xfId="0" applyFont="1" applyFill="1" applyAlignment="1">
      <alignment horizontal="left"/>
    </xf>
    <xf numFmtId="0" fontId="54" fillId="0" borderId="105" xfId="0" applyFont="1" applyBorder="1"/>
    <xf numFmtId="0" fontId="55" fillId="0" borderId="2" xfId="0" applyFont="1" applyBorder="1" applyAlignment="1">
      <alignment horizontal="center"/>
    </xf>
    <xf numFmtId="1" fontId="55" fillId="0" borderId="2" xfId="0" applyNumberFormat="1" applyFont="1" applyBorder="1" applyAlignment="1">
      <alignment horizontal="center"/>
    </xf>
    <xf numFmtId="1" fontId="55" fillId="0" borderId="129" xfId="0" applyNumberFormat="1" applyFont="1" applyBorder="1" applyAlignment="1">
      <alignment horizontal="center"/>
    </xf>
    <xf numFmtId="1" fontId="55" fillId="0" borderId="130" xfId="0" applyNumberFormat="1" applyFont="1" applyBorder="1" applyAlignment="1">
      <alignment horizontal="center"/>
    </xf>
    <xf numFmtId="1" fontId="55" fillId="0" borderId="27" xfId="0" applyNumberFormat="1" applyFont="1" applyBorder="1" applyAlignment="1">
      <alignment horizontal="center"/>
    </xf>
    <xf numFmtId="0" fontId="106" fillId="0" borderId="0" xfId="0" applyFont="1"/>
    <xf numFmtId="0" fontId="54" fillId="0" borderId="131" xfId="0" applyFont="1" applyBorder="1"/>
    <xf numFmtId="164" fontId="106" fillId="0" borderId="29" xfId="1" applyNumberFormat="1" applyFont="1" applyFill="1" applyBorder="1" applyAlignment="1">
      <alignment horizontal="center"/>
    </xf>
    <xf numFmtId="164" fontId="106" fillId="0" borderId="108" xfId="1" applyNumberFormat="1" applyFont="1" applyFill="1" applyBorder="1" applyAlignment="1">
      <alignment horizontal="center"/>
    </xf>
    <xf numFmtId="164" fontId="106" fillId="0" borderId="30" xfId="1" applyNumberFormat="1" applyFont="1" applyFill="1" applyBorder="1" applyAlignment="1">
      <alignment horizontal="center"/>
    </xf>
    <xf numFmtId="0" fontId="54" fillId="0" borderId="132" xfId="0" applyFont="1" applyBorder="1"/>
    <xf numFmtId="164" fontId="106" fillId="0" borderId="110" xfId="1" applyNumberFormat="1" applyFont="1" applyFill="1" applyBorder="1" applyAlignment="1">
      <alignment horizontal="center"/>
    </xf>
    <xf numFmtId="0" fontId="54" fillId="0" borderId="133" xfId="0" applyFont="1" applyBorder="1"/>
    <xf numFmtId="164" fontId="106" fillId="0" borderId="112" xfId="1" applyNumberFormat="1" applyFont="1" applyFill="1" applyBorder="1" applyAlignment="1">
      <alignment horizontal="center"/>
    </xf>
    <xf numFmtId="167" fontId="106" fillId="0" borderId="0" xfId="0" applyNumberFormat="1" applyFont="1" applyBorder="1" applyAlignment="1">
      <alignment horizontal="center"/>
    </xf>
    <xf numFmtId="0" fontId="54" fillId="0" borderId="0" xfId="0" applyFont="1" applyBorder="1"/>
    <xf numFmtId="0" fontId="49" fillId="0" borderId="0" xfId="0" applyFont="1" applyAlignment="1">
      <alignment horizontal="justify" vertical="center"/>
    </xf>
    <xf numFmtId="0" fontId="49" fillId="0" borderId="0" xfId="0" applyFont="1" applyAlignment="1">
      <alignment vertical="center"/>
    </xf>
    <xf numFmtId="0" fontId="54" fillId="0" borderId="0" xfId="0" applyFont="1" applyBorder="1" applyAlignment="1">
      <alignment horizontal="center"/>
    </xf>
    <xf numFmtId="0" fontId="0" fillId="0" borderId="0" xfId="0" applyFill="1"/>
    <xf numFmtId="0" fontId="104" fillId="0" borderId="1" xfId="0" applyFont="1" applyBorder="1" applyAlignment="1">
      <alignment horizontal="center" vertical="center" wrapText="1"/>
    </xf>
    <xf numFmtId="0" fontId="104" fillId="0" borderId="134" xfId="0" applyFont="1" applyBorder="1" applyAlignment="1">
      <alignment horizontal="center" vertical="center" wrapText="1"/>
    </xf>
    <xf numFmtId="0" fontId="104" fillId="0" borderId="135" xfId="0" applyFont="1" applyBorder="1" applyAlignment="1">
      <alignment horizontal="center" vertical="center" wrapText="1"/>
    </xf>
    <xf numFmtId="0" fontId="104" fillId="0" borderId="136" xfId="0" applyFont="1" applyBorder="1" applyAlignment="1">
      <alignment horizontal="center" vertical="center" wrapText="1"/>
    </xf>
    <xf numFmtId="0" fontId="104" fillId="0" borderId="3" xfId="0" applyFont="1" applyBorder="1"/>
    <xf numFmtId="164" fontId="104" fillId="0" borderId="138" xfId="1" applyNumberFormat="1" applyFont="1" applyFill="1" applyBorder="1" applyAlignment="1">
      <alignment horizontal="center"/>
    </xf>
    <xf numFmtId="164" fontId="104" fillId="0" borderId="139" xfId="1" applyNumberFormat="1" applyFont="1" applyFill="1" applyBorder="1" applyAlignment="1">
      <alignment horizontal="center"/>
    </xf>
    <xf numFmtId="0" fontId="104" fillId="0" borderId="4" xfId="0" applyFont="1" applyBorder="1"/>
    <xf numFmtId="164" fontId="104" fillId="0" borderId="141" xfId="1" applyNumberFormat="1" applyFont="1" applyFill="1" applyBorder="1" applyAlignment="1">
      <alignment horizontal="center"/>
    </xf>
    <xf numFmtId="164" fontId="104" fillId="0" borderId="142" xfId="1" applyNumberFormat="1" applyFont="1" applyFill="1" applyBorder="1" applyAlignment="1">
      <alignment horizontal="center"/>
    </xf>
    <xf numFmtId="0" fontId="104" fillId="0" borderId="143" xfId="0" applyFont="1" applyBorder="1"/>
    <xf numFmtId="164" fontId="104" fillId="0" borderId="145" xfId="1" applyNumberFormat="1" applyFont="1" applyFill="1" applyBorder="1" applyAlignment="1">
      <alignment horizontal="center"/>
    </xf>
    <xf numFmtId="164" fontId="104" fillId="0" borderId="146" xfId="1" applyNumberFormat="1" applyFont="1" applyFill="1" applyBorder="1" applyAlignment="1">
      <alignment horizontal="center"/>
    </xf>
    <xf numFmtId="0" fontId="104" fillId="0" borderId="102" xfId="0" applyFont="1" applyBorder="1"/>
    <xf numFmtId="164" fontId="104" fillId="0" borderId="147" xfId="1" applyNumberFormat="1" applyFont="1" applyFill="1" applyBorder="1" applyAlignment="1">
      <alignment horizontal="center"/>
    </xf>
    <xf numFmtId="164" fontId="104" fillId="0" borderId="148" xfId="1" applyNumberFormat="1" applyFont="1" applyFill="1" applyBorder="1" applyAlignment="1">
      <alignment horizontal="center"/>
    </xf>
    <xf numFmtId="164" fontId="104" fillId="0" borderId="149" xfId="1" applyNumberFormat="1" applyFont="1" applyFill="1" applyBorder="1" applyAlignment="1">
      <alignment horizontal="center"/>
    </xf>
    <xf numFmtId="0" fontId="56" fillId="0" borderId="0" xfId="0" applyFont="1" applyFill="1"/>
    <xf numFmtId="0" fontId="138" fillId="29" borderId="105" xfId="0" applyFont="1" applyFill="1" applyBorder="1" applyAlignment="1">
      <alignment horizontal="left" vertical="center" wrapText="1"/>
    </xf>
    <xf numFmtId="0" fontId="139" fillId="29" borderId="94" xfId="0" applyFont="1" applyFill="1" applyBorder="1" applyAlignment="1">
      <alignment horizontal="center" vertical="center" wrapText="1"/>
    </xf>
    <xf numFmtId="0" fontId="139" fillId="0" borderId="99" xfId="0" applyFont="1" applyFill="1" applyBorder="1" applyAlignment="1">
      <alignment horizontal="center" vertical="center" wrapText="1"/>
    </xf>
    <xf numFmtId="0" fontId="139" fillId="0" borderId="1" xfId="0" applyFont="1" applyFill="1" applyBorder="1" applyAlignment="1">
      <alignment horizontal="center" vertical="center" wrapText="1"/>
    </xf>
    <xf numFmtId="0" fontId="139" fillId="0" borderId="101" xfId="0" applyFont="1" applyFill="1" applyBorder="1" applyAlignment="1">
      <alignment horizontal="center" vertical="center" wrapText="1"/>
    </xf>
    <xf numFmtId="0" fontId="139" fillId="0" borderId="3" xfId="0" applyFont="1" applyFill="1" applyBorder="1" applyAlignment="1">
      <alignment horizontal="center" vertical="center"/>
    </xf>
    <xf numFmtId="9" fontId="139" fillId="0" borderId="150" xfId="1" applyNumberFormat="1" applyFont="1" applyFill="1" applyBorder="1" applyAlignment="1">
      <alignment horizontal="center" vertical="center"/>
    </xf>
    <xf numFmtId="9" fontId="139" fillId="0" borderId="3" xfId="1" applyFont="1" applyFill="1" applyBorder="1" applyAlignment="1">
      <alignment horizontal="center" vertical="center"/>
    </xf>
    <xf numFmtId="9" fontId="139" fillId="0" borderId="151" xfId="1" applyFont="1" applyFill="1" applyBorder="1" applyAlignment="1">
      <alignment horizontal="center" vertical="center"/>
    </xf>
    <xf numFmtId="0" fontId="139" fillId="0" borderId="95" xfId="0" applyFont="1" applyFill="1" applyBorder="1" applyAlignment="1">
      <alignment horizontal="center" vertical="center"/>
    </xf>
    <xf numFmtId="0" fontId="139" fillId="0" borderId="104" xfId="0" applyFont="1" applyFill="1" applyBorder="1" applyAlignment="1">
      <alignment horizontal="center" vertical="center"/>
    </xf>
    <xf numFmtId="0" fontId="139" fillId="0" borderId="102" xfId="0" applyFont="1" applyFill="1" applyBorder="1" applyAlignment="1">
      <alignment horizontal="center" vertical="center"/>
    </xf>
    <xf numFmtId="0" fontId="139" fillId="0" borderId="105" xfId="0" applyFont="1" applyFill="1" applyBorder="1" applyAlignment="1">
      <alignment horizontal="center" vertical="center" wrapText="1"/>
    </xf>
    <xf numFmtId="0" fontId="139" fillId="0" borderId="94" xfId="0" applyFont="1" applyFill="1" applyBorder="1" applyAlignment="1">
      <alignment horizontal="center" vertical="center" wrapText="1"/>
    </xf>
    <xf numFmtId="9" fontId="139" fillId="0" borderId="3" xfId="1" applyNumberFormat="1" applyFont="1" applyFill="1" applyBorder="1" applyAlignment="1">
      <alignment horizontal="center" vertical="center"/>
    </xf>
    <xf numFmtId="9" fontId="139" fillId="0" borderId="151" xfId="1" applyNumberFormat="1" applyFont="1" applyFill="1" applyBorder="1" applyAlignment="1">
      <alignment horizontal="center" vertical="center"/>
    </xf>
    <xf numFmtId="187" fontId="139" fillId="0" borderId="104" xfId="338" applyNumberFormat="1" applyFont="1" applyFill="1" applyBorder="1" applyAlignment="1">
      <alignment horizontal="center" vertical="center"/>
    </xf>
    <xf numFmtId="187" fontId="139" fillId="0" borderId="102" xfId="338" applyNumberFormat="1" applyFont="1" applyFill="1" applyBorder="1" applyAlignment="1">
      <alignment horizontal="center" vertical="center"/>
    </xf>
    <xf numFmtId="187" fontId="139" fillId="0" borderId="95" xfId="338" applyNumberFormat="1" applyFont="1" applyFill="1" applyBorder="1" applyAlignment="1">
      <alignment horizontal="center" vertical="center"/>
    </xf>
    <xf numFmtId="9" fontId="139" fillId="0" borderId="150" xfId="1" applyFont="1" applyFill="1" applyBorder="1" applyAlignment="1">
      <alignment horizontal="center" vertical="center"/>
    </xf>
    <xf numFmtId="0" fontId="105" fillId="0" borderId="0" xfId="137" applyFont="1"/>
    <xf numFmtId="0" fontId="46" fillId="0" borderId="0" xfId="137" applyNumberFormat="1" applyFont="1" applyAlignment="1">
      <alignment horizontal="center"/>
    </xf>
    <xf numFmtId="0" fontId="46" fillId="0" borderId="36" xfId="137" applyNumberFormat="1" applyFont="1" applyBorder="1" applyAlignment="1">
      <alignment horizontal="center"/>
    </xf>
    <xf numFmtId="0" fontId="46" fillId="0" borderId="154" xfId="137" applyNumberFormat="1" applyFont="1" applyBorder="1" applyAlignment="1">
      <alignment horizontal="center"/>
    </xf>
    <xf numFmtId="0" fontId="46" fillId="0" borderId="38" xfId="137" applyNumberFormat="1" applyFont="1" applyBorder="1" applyAlignment="1">
      <alignment horizontal="center"/>
    </xf>
    <xf numFmtId="0" fontId="56" fillId="0" borderId="38" xfId="138" applyNumberFormat="1" applyFont="1" applyBorder="1" applyAlignment="1">
      <alignment horizontal="center"/>
    </xf>
    <xf numFmtId="0" fontId="46" fillId="0" borderId="155" xfId="137" applyNumberFormat="1" applyFont="1" applyBorder="1" applyAlignment="1">
      <alignment horizontal="center"/>
    </xf>
    <xf numFmtId="0" fontId="46" fillId="0" borderId="39" xfId="137" applyNumberFormat="1" applyFont="1" applyBorder="1" applyAlignment="1">
      <alignment horizontal="center"/>
    </xf>
    <xf numFmtId="0" fontId="105" fillId="0" borderId="40" xfId="137" applyFont="1" applyBorder="1"/>
    <xf numFmtId="187" fontId="105" fillId="0" borderId="156" xfId="338" applyNumberFormat="1" applyFont="1" applyBorder="1"/>
    <xf numFmtId="187" fontId="105" fillId="0" borderId="42" xfId="338" applyNumberFormat="1" applyFont="1" applyBorder="1"/>
    <xf numFmtId="187" fontId="104" fillId="0" borderId="42" xfId="338" applyNumberFormat="1" applyFont="1" applyBorder="1" applyAlignment="1">
      <alignment horizontal="center"/>
    </xf>
    <xf numFmtId="187" fontId="105" fillId="0" borderId="157" xfId="338" applyNumberFormat="1" applyFont="1" applyBorder="1"/>
    <xf numFmtId="187" fontId="105" fillId="0" borderId="43" xfId="338" applyNumberFormat="1" applyFont="1" applyBorder="1"/>
    <xf numFmtId="164" fontId="104" fillId="0" borderId="0" xfId="138" applyNumberFormat="1" applyFont="1" applyAlignment="1">
      <alignment horizontal="center"/>
    </xf>
    <xf numFmtId="0" fontId="105" fillId="0" borderId="105" xfId="137" applyFont="1" applyBorder="1"/>
    <xf numFmtId="0" fontId="46" fillId="0" borderId="105" xfId="137" applyFont="1" applyBorder="1" applyAlignment="1">
      <alignment horizontal="center"/>
    </xf>
    <xf numFmtId="0" fontId="46" fillId="0" borderId="134" xfId="137" applyFont="1" applyBorder="1" applyAlignment="1">
      <alignment horizontal="center"/>
    </xf>
    <xf numFmtId="0" fontId="46" fillId="0" borderId="135" xfId="137" applyFont="1" applyBorder="1" applyAlignment="1">
      <alignment horizontal="center"/>
    </xf>
    <xf numFmtId="0" fontId="46" fillId="0" borderId="136" xfId="137" applyFont="1" applyBorder="1" applyAlignment="1">
      <alignment horizontal="center"/>
    </xf>
    <xf numFmtId="0" fontId="105" fillId="0" borderId="158" xfId="137" applyFont="1" applyBorder="1"/>
    <xf numFmtId="164" fontId="105" fillId="0" borderId="158" xfId="1" applyNumberFormat="1" applyFont="1" applyBorder="1" applyAlignment="1">
      <alignment horizontal="center"/>
    </xf>
    <xf numFmtId="164" fontId="105" fillId="0" borderId="144" xfId="1" applyNumberFormat="1" applyFont="1" applyBorder="1" applyAlignment="1">
      <alignment horizontal="center"/>
    </xf>
    <xf numFmtId="164" fontId="105" fillId="0" borderId="19" xfId="1" applyNumberFormat="1" applyFont="1" applyBorder="1" applyAlignment="1">
      <alignment horizontal="center"/>
    </xf>
    <xf numFmtId="164" fontId="105" fillId="0" borderId="159" xfId="1" applyNumberFormat="1" applyFont="1" applyBorder="1" applyAlignment="1">
      <alignment horizontal="center"/>
    </xf>
    <xf numFmtId="0" fontId="105" fillId="0" borderId="45" xfId="137" applyFont="1" applyBorder="1"/>
    <xf numFmtId="164" fontId="105" fillId="0" borderId="45" xfId="1" applyNumberFormat="1" applyFont="1" applyBorder="1" applyAlignment="1">
      <alignment horizontal="center"/>
    </xf>
    <xf numFmtId="164" fontId="105" fillId="0" borderId="41" xfId="1" applyNumberFormat="1" applyFont="1" applyBorder="1" applyAlignment="1">
      <alignment horizontal="center"/>
    </xf>
    <xf numFmtId="164" fontId="105" fillId="0" borderId="42" xfId="1" applyNumberFormat="1" applyFont="1" applyBorder="1" applyAlignment="1">
      <alignment horizontal="center"/>
    </xf>
    <xf numFmtId="164" fontId="105" fillId="0" borderId="43" xfId="1" applyNumberFormat="1" applyFont="1" applyBorder="1" applyAlignment="1">
      <alignment horizontal="center"/>
    </xf>
    <xf numFmtId="164" fontId="105" fillId="0" borderId="0" xfId="137" applyNumberFormat="1" applyFont="1"/>
    <xf numFmtId="0" fontId="141" fillId="0" borderId="0" xfId="0" applyFont="1"/>
    <xf numFmtId="0" fontId="142" fillId="0" borderId="0" xfId="0" applyFont="1"/>
    <xf numFmtId="0" fontId="47" fillId="0" borderId="113" xfId="0" applyFont="1" applyBorder="1" applyAlignment="1">
      <alignment horizontal="center"/>
    </xf>
    <xf numFmtId="0" fontId="47" fillId="0" borderId="114" xfId="0" applyFont="1" applyBorder="1" applyAlignment="1">
      <alignment horizontal="center"/>
    </xf>
    <xf numFmtId="0" fontId="47" fillId="0" borderId="115" xfId="0" applyFont="1" applyBorder="1" applyAlignment="1">
      <alignment horizontal="center"/>
    </xf>
    <xf numFmtId="0" fontId="9" fillId="0" borderId="80" xfId="0" applyFont="1" applyBorder="1" applyAlignment="1">
      <alignment horizontal="center"/>
    </xf>
    <xf numFmtId="164" fontId="19" fillId="0" borderId="160" xfId="1" applyNumberFormat="1" applyFont="1" applyBorder="1" applyAlignment="1">
      <alignment horizontal="center"/>
    </xf>
    <xf numFmtId="164" fontId="19" fillId="0" borderId="79" xfId="1" applyNumberFormat="1" applyFont="1" applyBorder="1" applyAlignment="1">
      <alignment horizontal="center"/>
    </xf>
    <xf numFmtId="164" fontId="19" fillId="0" borderId="80" xfId="1" applyNumberFormat="1" applyFont="1" applyBorder="1" applyAlignment="1">
      <alignment horizontal="center"/>
    </xf>
    <xf numFmtId="164" fontId="9" fillId="0" borderId="6" xfId="0" applyNumberFormat="1" applyFont="1" applyBorder="1" applyAlignment="1">
      <alignment horizontal="center"/>
    </xf>
    <xf numFmtId="164" fontId="19" fillId="0" borderId="31" xfId="1" applyNumberFormat="1" applyFont="1" applyBorder="1" applyAlignment="1">
      <alignment horizontal="center"/>
    </xf>
    <xf numFmtId="164" fontId="19" fillId="0" borderId="5" xfId="1" applyNumberFormat="1" applyFont="1" applyBorder="1" applyAlignment="1">
      <alignment horizontal="center"/>
    </xf>
    <xf numFmtId="164" fontId="19" fillId="0" borderId="6" xfId="1" applyNumberFormat="1" applyFont="1" applyBorder="1" applyAlignment="1">
      <alignment horizontal="center"/>
    </xf>
    <xf numFmtId="9" fontId="9" fillId="0" borderId="25" xfId="0" applyNumberFormat="1" applyFont="1" applyBorder="1" applyAlignment="1">
      <alignment horizontal="center"/>
    </xf>
    <xf numFmtId="164" fontId="19" fillId="0" borderId="32" xfId="1" applyNumberFormat="1" applyFont="1" applyBorder="1" applyAlignment="1">
      <alignment horizontal="center"/>
    </xf>
    <xf numFmtId="164" fontId="19" fillId="0" borderId="8" xfId="1" applyNumberFormat="1" applyFont="1" applyBorder="1" applyAlignment="1">
      <alignment horizontal="center"/>
    </xf>
    <xf numFmtId="164" fontId="19" fillId="0" borderId="25" xfId="1" applyNumberFormat="1" applyFont="1" applyBorder="1" applyAlignment="1">
      <alignment horizontal="center"/>
    </xf>
    <xf numFmtId="164" fontId="19" fillId="0" borderId="0" xfId="1" applyNumberFormat="1"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xf numFmtId="164" fontId="5" fillId="0" borderId="0" xfId="1" applyNumberFormat="1" applyFont="1" applyBorder="1"/>
    <xf numFmtId="164" fontId="5" fillId="0" borderId="0" xfId="0" applyNumberFormat="1" applyFont="1"/>
    <xf numFmtId="0" fontId="46" fillId="0" borderId="0" xfId="0" applyFont="1" applyAlignment="1"/>
    <xf numFmtId="0" fontId="46" fillId="0" borderId="0" xfId="0" applyFont="1" applyAlignment="1">
      <alignment horizontal="center"/>
    </xf>
    <xf numFmtId="0" fontId="3" fillId="0" borderId="0" xfId="0" applyFont="1"/>
    <xf numFmtId="0" fontId="104" fillId="0" borderId="99" xfId="0" applyFont="1" applyBorder="1"/>
    <xf numFmtId="0" fontId="104" fillId="0" borderId="134" xfId="0" applyFont="1" applyBorder="1" applyAlignment="1">
      <alignment horizontal="center" vertical="center"/>
    </xf>
    <xf numFmtId="0" fontId="104" fillId="0" borderId="135" xfId="0" applyFont="1" applyBorder="1" applyAlignment="1">
      <alignment horizontal="center" vertical="center"/>
    </xf>
    <xf numFmtId="0" fontId="104" fillId="0" borderId="161" xfId="0" applyFont="1" applyBorder="1" applyAlignment="1">
      <alignment horizontal="center" vertical="center"/>
    </xf>
    <xf numFmtId="0" fontId="104" fillId="0" borderId="136" xfId="0" applyFont="1" applyBorder="1" applyAlignment="1">
      <alignment horizontal="center" vertical="center"/>
    </xf>
    <xf numFmtId="0" fontId="138" fillId="29" borderId="90" xfId="0" applyFont="1" applyFill="1" applyBorder="1" applyAlignment="1">
      <alignment horizontal="left" vertical="center" wrapText="1"/>
    </xf>
    <xf numFmtId="164" fontId="104" fillId="29" borderId="137" xfId="1" applyNumberFormat="1" applyFont="1" applyFill="1" applyBorder="1" applyAlignment="1">
      <alignment horizontal="center" vertical="center"/>
    </xf>
    <xf numFmtId="164" fontId="104" fillId="29" borderId="162" xfId="1" applyNumberFormat="1" applyFont="1" applyFill="1" applyBorder="1" applyAlignment="1">
      <alignment horizontal="center" vertical="center"/>
    </xf>
    <xf numFmtId="164" fontId="104" fillId="29" borderId="163" xfId="1" applyNumberFormat="1" applyFont="1" applyFill="1" applyBorder="1" applyAlignment="1">
      <alignment horizontal="center" vertical="center"/>
    </xf>
    <xf numFmtId="164" fontId="104" fillId="29" borderId="164" xfId="1" applyNumberFormat="1" applyFont="1" applyFill="1" applyBorder="1" applyAlignment="1">
      <alignment horizontal="center" vertical="center"/>
    </xf>
    <xf numFmtId="164" fontId="0" fillId="0" borderId="0" xfId="0" applyNumberFormat="1"/>
    <xf numFmtId="0" fontId="143" fillId="29" borderId="87" xfId="0" applyFont="1" applyFill="1" applyBorder="1" applyAlignment="1">
      <alignment horizontal="right" vertical="center" wrapText="1"/>
    </xf>
    <xf numFmtId="164" fontId="144" fillId="29" borderId="140" xfId="1" applyNumberFormat="1" applyFont="1" applyFill="1" applyBorder="1" applyAlignment="1">
      <alignment horizontal="right" vertical="center"/>
    </xf>
    <xf numFmtId="164" fontId="144" fillId="29" borderId="35" xfId="1" applyNumberFormat="1" applyFont="1" applyFill="1" applyBorder="1" applyAlignment="1">
      <alignment horizontal="right" vertical="center"/>
    </xf>
    <xf numFmtId="164" fontId="144" fillId="29" borderId="13" xfId="1" applyNumberFormat="1" applyFont="1" applyFill="1" applyBorder="1" applyAlignment="1">
      <alignment horizontal="right" vertical="center"/>
    </xf>
    <xf numFmtId="164" fontId="144" fillId="29" borderId="165" xfId="1" applyNumberFormat="1" applyFont="1" applyFill="1" applyBorder="1" applyAlignment="1">
      <alignment horizontal="right" vertical="center"/>
    </xf>
    <xf numFmtId="0" fontId="143" fillId="29" borderId="102" xfId="0" applyFont="1" applyFill="1" applyBorder="1" applyAlignment="1">
      <alignment horizontal="right" vertical="center" wrapText="1"/>
    </xf>
    <xf numFmtId="164" fontId="144" fillId="29" borderId="147" xfId="1" applyNumberFormat="1" applyFont="1" applyFill="1" applyBorder="1" applyAlignment="1">
      <alignment horizontal="right" vertical="center"/>
    </xf>
    <xf numFmtId="164" fontId="144" fillId="29" borderId="148" xfId="1" applyNumberFormat="1" applyFont="1" applyFill="1" applyBorder="1" applyAlignment="1">
      <alignment horizontal="right" vertical="center"/>
    </xf>
    <xf numFmtId="164" fontId="144" fillId="29" borderId="166" xfId="1" applyNumberFormat="1" applyFont="1" applyFill="1" applyBorder="1" applyAlignment="1">
      <alignment horizontal="right" vertical="center"/>
    </xf>
    <xf numFmtId="164" fontId="144" fillId="29" borderId="149" xfId="1" applyNumberFormat="1" applyFont="1" applyFill="1" applyBorder="1" applyAlignment="1">
      <alignment horizontal="right" vertical="center"/>
    </xf>
    <xf numFmtId="0" fontId="138" fillId="29" borderId="167" xfId="0" applyFont="1" applyFill="1" applyBorder="1" applyAlignment="1">
      <alignment horizontal="left" vertical="center" wrapText="1"/>
    </xf>
    <xf numFmtId="164" fontId="104" fillId="0" borderId="168" xfId="1" applyNumberFormat="1" applyFont="1" applyBorder="1" applyAlignment="1">
      <alignment horizontal="center" vertical="center"/>
    </xf>
    <xf numFmtId="164" fontId="104" fillId="0" borderId="169" xfId="1" applyNumberFormat="1" applyFont="1" applyBorder="1" applyAlignment="1">
      <alignment horizontal="center" vertical="center"/>
    </xf>
    <xf numFmtId="164" fontId="104" fillId="0" borderId="170" xfId="1" applyNumberFormat="1" applyFont="1" applyBorder="1" applyAlignment="1">
      <alignment horizontal="center" vertical="center"/>
    </xf>
    <xf numFmtId="164" fontId="104" fillId="0" borderId="171" xfId="1" applyNumberFormat="1" applyFont="1" applyBorder="1" applyAlignment="1">
      <alignment horizontal="center" vertical="center"/>
    </xf>
    <xf numFmtId="0" fontId="138" fillId="29" borderId="36" xfId="0" applyFont="1" applyFill="1" applyBorder="1" applyAlignment="1">
      <alignment horizontal="left" vertical="center" wrapText="1"/>
    </xf>
    <xf numFmtId="164" fontId="104" fillId="0" borderId="37" xfId="1" applyNumberFormat="1" applyFont="1" applyBorder="1" applyAlignment="1">
      <alignment horizontal="center" vertical="center"/>
    </xf>
    <xf numFmtId="164" fontId="104" fillId="0" borderId="38" xfId="1" applyNumberFormat="1" applyFont="1" applyBorder="1" applyAlignment="1">
      <alignment horizontal="center" vertical="center"/>
    </xf>
    <xf numFmtId="164" fontId="104" fillId="0" borderId="155" xfId="1" applyNumberFormat="1" applyFont="1" applyBorder="1" applyAlignment="1">
      <alignment horizontal="center" vertical="center"/>
    </xf>
    <xf numFmtId="164" fontId="104" fillId="0" borderId="39" xfId="1" applyNumberFormat="1" applyFont="1" applyBorder="1" applyAlignment="1">
      <alignment horizontal="center" vertical="center"/>
    </xf>
    <xf numFmtId="0" fontId="138" fillId="29" borderId="40" xfId="0" applyFont="1" applyFill="1" applyBorder="1" applyAlignment="1">
      <alignment horizontal="left" vertical="center" wrapText="1"/>
    </xf>
    <xf numFmtId="164" fontId="104" fillId="0" borderId="41" xfId="1" applyNumberFormat="1" applyFont="1" applyBorder="1" applyAlignment="1">
      <alignment horizontal="center" vertical="center"/>
    </xf>
    <xf numFmtId="164" fontId="104" fillId="0" borderId="42" xfId="1" applyNumberFormat="1" applyFont="1" applyBorder="1" applyAlignment="1">
      <alignment horizontal="center" vertical="center"/>
    </xf>
    <xf numFmtId="164" fontId="104" fillId="0" borderId="157" xfId="1" applyNumberFormat="1" applyFont="1" applyBorder="1" applyAlignment="1">
      <alignment horizontal="center" vertical="center"/>
    </xf>
    <xf numFmtId="164" fontId="104" fillId="0" borderId="43" xfId="1" applyNumberFormat="1" applyFont="1" applyBorder="1" applyAlignment="1">
      <alignment horizontal="center" vertical="center"/>
    </xf>
    <xf numFmtId="164" fontId="104" fillId="34" borderId="137" xfId="1" applyNumberFormat="1" applyFont="1" applyFill="1" applyBorder="1" applyAlignment="1">
      <alignment horizontal="center" vertical="center"/>
    </xf>
    <xf numFmtId="164" fontId="104" fillId="34" borderId="162" xfId="1" applyNumberFormat="1" applyFont="1" applyFill="1" applyBorder="1" applyAlignment="1">
      <alignment horizontal="center" vertical="center"/>
    </xf>
    <xf numFmtId="164" fontId="104" fillId="34" borderId="163" xfId="1" applyNumberFormat="1" applyFont="1" applyFill="1" applyBorder="1" applyAlignment="1">
      <alignment horizontal="center" vertical="center"/>
    </xf>
    <xf numFmtId="164" fontId="144" fillId="34" borderId="140" xfId="1" applyNumberFormat="1" applyFont="1" applyFill="1" applyBorder="1" applyAlignment="1">
      <alignment horizontal="right" vertical="center"/>
    </xf>
    <xf numFmtId="164" fontId="144" fillId="34" borderId="35" xfId="1" applyNumberFormat="1" applyFont="1" applyFill="1" applyBorder="1" applyAlignment="1">
      <alignment horizontal="right" vertical="center"/>
    </xf>
    <xf numFmtId="164" fontId="144" fillId="34" borderId="13" xfId="1" applyNumberFormat="1" applyFont="1" applyFill="1" applyBorder="1" applyAlignment="1">
      <alignment horizontal="right" vertical="center"/>
    </xf>
    <xf numFmtId="164" fontId="144" fillId="34" borderId="147" xfId="1" applyNumberFormat="1" applyFont="1" applyFill="1" applyBorder="1" applyAlignment="1">
      <alignment horizontal="right" vertical="center"/>
    </xf>
    <xf numFmtId="164" fontId="144" fillId="34" borderId="148" xfId="1" applyNumberFormat="1" applyFont="1" applyFill="1" applyBorder="1" applyAlignment="1">
      <alignment horizontal="right" vertical="center"/>
    </xf>
    <xf numFmtId="164" fontId="144" fillId="34" borderId="166" xfId="1" applyNumberFormat="1" applyFont="1" applyFill="1" applyBorder="1" applyAlignment="1">
      <alignment horizontal="right" vertical="center"/>
    </xf>
    <xf numFmtId="164" fontId="104" fillId="34" borderId="168" xfId="1" applyNumberFormat="1" applyFont="1" applyFill="1" applyBorder="1" applyAlignment="1">
      <alignment horizontal="center" vertical="center"/>
    </xf>
    <xf numFmtId="164" fontId="104" fillId="34" borderId="169" xfId="1" applyNumberFormat="1" applyFont="1" applyFill="1" applyBorder="1" applyAlignment="1">
      <alignment horizontal="center" vertical="center"/>
    </xf>
    <xf numFmtId="164" fontId="104" fillId="34" borderId="170" xfId="1" applyNumberFormat="1" applyFont="1" applyFill="1" applyBorder="1" applyAlignment="1">
      <alignment horizontal="center" vertical="center"/>
    </xf>
    <xf numFmtId="0" fontId="0" fillId="29" borderId="0" xfId="0" applyFill="1" applyBorder="1"/>
    <xf numFmtId="0" fontId="138" fillId="29" borderId="23" xfId="0" applyFont="1" applyFill="1" applyBorder="1" applyAlignment="1">
      <alignment horizontal="left" vertical="center" wrapText="1"/>
    </xf>
    <xf numFmtId="164" fontId="104" fillId="29" borderId="23" xfId="1" applyNumberFormat="1" applyFont="1" applyFill="1" applyBorder="1" applyAlignment="1">
      <alignment horizontal="center" vertical="center"/>
    </xf>
    <xf numFmtId="0" fontId="0" fillId="29" borderId="0" xfId="0" applyFill="1"/>
    <xf numFmtId="0" fontId="104" fillId="0" borderId="0" xfId="0" applyFont="1"/>
    <xf numFmtId="0" fontId="104" fillId="0" borderId="0" xfId="0" applyFont="1" applyAlignment="1">
      <alignment horizontal="justify" vertical="center"/>
    </xf>
    <xf numFmtId="0" fontId="105" fillId="0" borderId="0" xfId="81" applyFont="1"/>
    <xf numFmtId="0" fontId="46" fillId="0" borderId="0" xfId="81" applyFont="1"/>
    <xf numFmtId="0" fontId="56" fillId="0" borderId="0" xfId="0" applyFont="1" applyAlignment="1">
      <alignment horizontal="center"/>
    </xf>
    <xf numFmtId="0" fontId="105" fillId="0" borderId="134" xfId="81" applyFont="1" applyBorder="1" applyAlignment="1">
      <alignment horizontal="center"/>
    </xf>
    <xf numFmtId="0" fontId="105" fillId="0" borderId="135" xfId="81" applyFont="1" applyBorder="1" applyAlignment="1">
      <alignment horizontal="center"/>
    </xf>
    <xf numFmtId="0" fontId="105" fillId="0" borderId="136" xfId="81" applyFont="1" applyBorder="1" applyAlignment="1">
      <alignment horizontal="center"/>
    </xf>
    <xf numFmtId="0" fontId="105" fillId="0" borderId="0" xfId="81" applyFont="1" applyAlignment="1">
      <alignment horizontal="center"/>
    </xf>
    <xf numFmtId="0" fontId="105" fillId="0" borderId="172" xfId="81" applyFont="1" applyBorder="1" applyAlignment="1">
      <alignment horizontal="center"/>
    </xf>
    <xf numFmtId="164" fontId="105" fillId="0" borderId="173" xfId="1" applyNumberFormat="1" applyFont="1" applyBorder="1" applyAlignment="1">
      <alignment horizontal="center"/>
    </xf>
    <xf numFmtId="0" fontId="105" fillId="0" borderId="40" xfId="81" applyFont="1" applyBorder="1" applyAlignment="1">
      <alignment horizontal="center"/>
    </xf>
    <xf numFmtId="164" fontId="105" fillId="0" borderId="156" xfId="1" applyNumberFormat="1" applyFont="1" applyBorder="1" applyAlignment="1">
      <alignment horizontal="center"/>
    </xf>
    <xf numFmtId="164" fontId="105" fillId="0" borderId="0" xfId="81" applyNumberFormat="1" applyFont="1"/>
    <xf numFmtId="0" fontId="148" fillId="0" borderId="0" xfId="81" applyFont="1" applyFill="1"/>
    <xf numFmtId="0" fontId="105" fillId="0" borderId="0" xfId="81" applyFont="1" applyFill="1"/>
    <xf numFmtId="3" fontId="105" fillId="0" borderId="0" xfId="81" applyNumberFormat="1" applyFont="1" applyAlignment="1">
      <alignment horizontal="center"/>
    </xf>
    <xf numFmtId="0" fontId="149" fillId="0" borderId="0" xfId="0" applyFont="1" applyBorder="1"/>
    <xf numFmtId="0" fontId="55" fillId="0" borderId="1" xfId="0" applyFont="1" applyBorder="1" applyAlignment="1">
      <alignment horizontal="center"/>
    </xf>
    <xf numFmtId="1" fontId="3" fillId="0" borderId="2" xfId="0" applyNumberFormat="1" applyFont="1" applyBorder="1" applyAlignment="1">
      <alignment horizontal="center"/>
    </xf>
    <xf numFmtId="1" fontId="3" fillId="0" borderId="27" xfId="0" applyNumberFormat="1" applyFont="1" applyBorder="1" applyAlignment="1">
      <alignment horizontal="center"/>
    </xf>
    <xf numFmtId="1" fontId="3" fillId="0" borderId="0" xfId="0" applyNumberFormat="1" applyFont="1" applyBorder="1" applyAlignment="1">
      <alignment horizontal="center"/>
    </xf>
    <xf numFmtId="0" fontId="150" fillId="0" borderId="0" xfId="0" applyFont="1" applyBorder="1" applyAlignment="1">
      <alignment horizontal="center"/>
    </xf>
    <xf numFmtId="1" fontId="150" fillId="0" borderId="0" xfId="0" applyNumberFormat="1" applyFont="1" applyBorder="1" applyAlignment="1">
      <alignment horizontal="center"/>
    </xf>
    <xf numFmtId="164" fontId="54" fillId="0" borderId="3" xfId="1" applyNumberFormat="1" applyFont="1" applyBorder="1"/>
    <xf numFmtId="164" fontId="151" fillId="0" borderId="78" xfId="1" applyNumberFormat="1" applyFont="1" applyFill="1" applyBorder="1" applyAlignment="1">
      <alignment horizontal="center" vertical="center"/>
    </xf>
    <xf numFmtId="164" fontId="151" fillId="0" borderId="79" xfId="1" applyNumberFormat="1" applyFont="1" applyFill="1" applyBorder="1" applyAlignment="1">
      <alignment horizontal="center" vertical="center"/>
    </xf>
    <xf numFmtId="164" fontId="151" fillId="0" borderId="80" xfId="1" applyNumberFormat="1" applyFont="1" applyFill="1" applyBorder="1" applyAlignment="1">
      <alignment horizontal="center" vertical="center"/>
    </xf>
    <xf numFmtId="164" fontId="151" fillId="0" borderId="0" xfId="1" applyNumberFormat="1" applyFont="1" applyFill="1" applyBorder="1" applyAlignment="1">
      <alignment horizontal="center" vertical="center"/>
    </xf>
    <xf numFmtId="164" fontId="149" fillId="0" borderId="0" xfId="1" applyNumberFormat="1" applyFont="1" applyFill="1" applyBorder="1" applyAlignment="1">
      <alignment horizontal="center" vertical="center"/>
    </xf>
    <xf numFmtId="164" fontId="54" fillId="0" borderId="4" xfId="1" applyNumberFormat="1" applyFont="1" applyBorder="1"/>
    <xf numFmtId="164" fontId="151" fillId="0" borderId="82" xfId="1" applyNumberFormat="1" applyFont="1" applyFill="1" applyBorder="1" applyAlignment="1">
      <alignment horizontal="center" vertical="center"/>
    </xf>
    <xf numFmtId="164" fontId="151" fillId="0" borderId="5" xfId="1" applyNumberFormat="1" applyFont="1" applyFill="1" applyBorder="1" applyAlignment="1">
      <alignment horizontal="center" vertical="center"/>
    </xf>
    <xf numFmtId="164" fontId="151" fillId="0" borderId="6" xfId="1" applyNumberFormat="1" applyFont="1" applyFill="1" applyBorder="1" applyAlignment="1">
      <alignment horizontal="center" vertical="center"/>
    </xf>
    <xf numFmtId="164" fontId="54" fillId="0" borderId="7" xfId="1" applyNumberFormat="1" applyFont="1" applyBorder="1"/>
    <xf numFmtId="164" fontId="151" fillId="0" borderId="83" xfId="1" applyNumberFormat="1" applyFont="1" applyFill="1" applyBorder="1" applyAlignment="1">
      <alignment horizontal="center" vertical="center"/>
    </xf>
    <xf numFmtId="164" fontId="151" fillId="0" borderId="8" xfId="1" applyNumberFormat="1" applyFont="1" applyFill="1" applyBorder="1" applyAlignment="1">
      <alignment horizontal="center" vertical="center"/>
    </xf>
    <xf numFmtId="164" fontId="151" fillId="0" borderId="25" xfId="1" applyNumberFormat="1" applyFont="1" applyFill="1" applyBorder="1" applyAlignment="1">
      <alignment horizontal="center" vertical="center"/>
    </xf>
    <xf numFmtId="167" fontId="151" fillId="0" borderId="0" xfId="83" applyNumberFormat="1" applyFont="1" applyFill="1" applyBorder="1" applyAlignment="1">
      <alignment horizontal="center" vertical="center"/>
    </xf>
    <xf numFmtId="167" fontId="5" fillId="0" borderId="0" xfId="0" applyNumberFormat="1" applyFont="1"/>
    <xf numFmtId="0" fontId="4" fillId="0" borderId="0" xfId="0" applyFont="1" applyBorder="1"/>
    <xf numFmtId="172" fontId="0" fillId="0" borderId="0" xfId="0" applyNumberFormat="1" applyBorder="1"/>
    <xf numFmtId="0" fontId="53" fillId="0" borderId="0" xfId="0" applyFont="1" applyBorder="1"/>
    <xf numFmtId="0" fontId="0" fillId="0" borderId="0" xfId="0" applyBorder="1" applyAlignment="1">
      <alignment horizontal="left"/>
    </xf>
    <xf numFmtId="0" fontId="152" fillId="0" borderId="0" xfId="0" applyFont="1" applyBorder="1"/>
    <xf numFmtId="0" fontId="153" fillId="0" borderId="0" xfId="0" applyFont="1" applyBorder="1" applyAlignment="1">
      <alignment horizontal="left"/>
    </xf>
    <xf numFmtId="0" fontId="0" fillId="0" borderId="0" xfId="0" applyBorder="1"/>
    <xf numFmtId="0" fontId="153" fillId="0" borderId="0" xfId="0" applyFont="1" applyBorder="1"/>
    <xf numFmtId="0" fontId="53" fillId="0" borderId="0" xfId="0" applyFont="1" applyFill="1" applyBorder="1"/>
    <xf numFmtId="0" fontId="0" fillId="0" borderId="0" xfId="0" applyFill="1" applyBorder="1"/>
    <xf numFmtId="186" fontId="134" fillId="0" borderId="0" xfId="0" applyNumberFormat="1" applyFont="1" applyFill="1"/>
    <xf numFmtId="0" fontId="134" fillId="0" borderId="0" xfId="0" applyFont="1"/>
    <xf numFmtId="186" fontId="134" fillId="0" borderId="0" xfId="0" applyNumberFormat="1" applyFont="1"/>
    <xf numFmtId="0" fontId="3" fillId="0" borderId="90" xfId="0" applyFont="1" applyBorder="1" applyAlignment="1">
      <alignment horizontal="center"/>
    </xf>
    <xf numFmtId="0" fontId="46" fillId="0" borderId="134" xfId="94" applyFont="1" applyBorder="1" applyAlignment="1">
      <alignment horizontal="center"/>
    </xf>
    <xf numFmtId="0" fontId="46" fillId="0" borderId="135" xfId="94" applyFont="1" applyBorder="1" applyAlignment="1">
      <alignment horizontal="center"/>
    </xf>
    <xf numFmtId="0" fontId="46" fillId="0" borderId="136" xfId="94" applyFont="1" applyBorder="1" applyAlignment="1">
      <alignment horizontal="center"/>
    </xf>
    <xf numFmtId="0" fontId="105" fillId="0" borderId="174" xfId="94" applyFont="1" applyBorder="1"/>
    <xf numFmtId="186" fontId="105" fillId="0" borderId="175" xfId="338" applyNumberFormat="1" applyFont="1" applyBorder="1"/>
    <xf numFmtId="186" fontId="105" fillId="0" borderId="138" xfId="338" applyNumberFormat="1" applyFont="1" applyBorder="1"/>
    <xf numFmtId="186" fontId="105" fillId="0" borderId="139" xfId="338" applyNumberFormat="1" applyFont="1" applyBorder="1"/>
    <xf numFmtId="0" fontId="105" fillId="0" borderId="131" xfId="94" applyFont="1" applyBorder="1"/>
    <xf numFmtId="186" fontId="105" fillId="0" borderId="176" xfId="338" applyNumberFormat="1" applyFont="1" applyBorder="1"/>
    <xf numFmtId="186" fontId="105" fillId="0" borderId="141" xfId="338" applyNumberFormat="1" applyFont="1" applyBorder="1"/>
    <xf numFmtId="186" fontId="105" fillId="0" borderId="142" xfId="338" applyNumberFormat="1" applyFont="1" applyBorder="1"/>
    <xf numFmtId="0" fontId="105" fillId="0" borderId="132" xfId="94" applyFont="1" applyBorder="1"/>
    <xf numFmtId="0" fontId="105" fillId="0" borderId="85" xfId="94" applyFont="1" applyBorder="1"/>
    <xf numFmtId="0" fontId="105" fillId="0" borderId="4" xfId="94" applyFont="1" applyBorder="1"/>
    <xf numFmtId="0" fontId="131" fillId="0" borderId="86" xfId="94" applyFont="1" applyBorder="1"/>
    <xf numFmtId="186" fontId="100" fillId="0" borderId="176" xfId="338" applyNumberFormat="1" applyFont="1" applyBorder="1"/>
    <xf numFmtId="186" fontId="100" fillId="0" borderId="141" xfId="338" applyNumberFormat="1" applyFont="1" applyBorder="1"/>
    <xf numFmtId="186" fontId="100" fillId="0" borderId="142" xfId="338" applyNumberFormat="1" applyFont="1" applyBorder="1"/>
    <xf numFmtId="0" fontId="105" fillId="0" borderId="86" xfId="94" applyFont="1" applyBorder="1"/>
    <xf numFmtId="0" fontId="59" fillId="0" borderId="0" xfId="0" applyFont="1" applyAlignment="1">
      <alignment horizontal="left"/>
    </xf>
    <xf numFmtId="0" fontId="100" fillId="0" borderId="177" xfId="94" applyFont="1" applyBorder="1" applyAlignment="1">
      <alignment horizontal="left"/>
    </xf>
    <xf numFmtId="186" fontId="100" fillId="29" borderId="178" xfId="338" applyNumberFormat="1" applyFont="1" applyFill="1" applyBorder="1" applyAlignment="1">
      <alignment horizontal="left"/>
    </xf>
    <xf numFmtId="186" fontId="100" fillId="29" borderId="179" xfId="338" applyNumberFormat="1" applyFont="1" applyFill="1" applyBorder="1" applyAlignment="1">
      <alignment horizontal="left"/>
    </xf>
    <xf numFmtId="186" fontId="100" fillId="29" borderId="180" xfId="338" applyNumberFormat="1" applyFont="1" applyFill="1" applyBorder="1" applyAlignment="1">
      <alignment horizontal="left"/>
    </xf>
    <xf numFmtId="0" fontId="59" fillId="0" borderId="0" xfId="0" applyFont="1" applyBorder="1" applyAlignment="1">
      <alignment horizontal="left"/>
    </xf>
    <xf numFmtId="0" fontId="46" fillId="0" borderId="40" xfId="94" applyFont="1" applyBorder="1"/>
    <xf numFmtId="186" fontId="46" fillId="0" borderId="41" xfId="338" applyNumberFormat="1" applyFont="1" applyBorder="1"/>
    <xf numFmtId="186" fontId="46" fillId="0" borderId="42" xfId="338" applyNumberFormat="1" applyFont="1" applyBorder="1"/>
    <xf numFmtId="186" fontId="46" fillId="0" borderId="43" xfId="338" applyNumberFormat="1" applyFont="1" applyBorder="1"/>
    <xf numFmtId="0" fontId="134" fillId="0" borderId="0" xfId="94" applyFont="1" applyBorder="1"/>
    <xf numFmtId="164" fontId="134" fillId="0" borderId="0" xfId="1" applyNumberFormat="1" applyFont="1" applyBorder="1"/>
    <xf numFmtId="186" fontId="0" fillId="0" borderId="0" xfId="0" applyNumberFormat="1"/>
    <xf numFmtId="9" fontId="46" fillId="0" borderId="0" xfId="1" applyFont="1" applyBorder="1"/>
    <xf numFmtId="9" fontId="0" fillId="0" borderId="0" xfId="0" applyNumberFormat="1"/>
    <xf numFmtId="0" fontId="141" fillId="0" borderId="0" xfId="0" applyFont="1" applyFill="1"/>
    <xf numFmtId="0" fontId="48" fillId="0" borderId="0" xfId="0" applyFont="1"/>
    <xf numFmtId="172" fontId="48" fillId="0" borderId="0" xfId="0" applyNumberFormat="1" applyFont="1" applyAlignment="1">
      <alignment horizontal="center"/>
    </xf>
    <xf numFmtId="0" fontId="3" fillId="0" borderId="94" xfId="0" applyFont="1" applyBorder="1" applyAlignment="1">
      <alignment horizontal="center"/>
    </xf>
    <xf numFmtId="0" fontId="4" fillId="0" borderId="174" xfId="0" applyFont="1" applyBorder="1"/>
    <xf numFmtId="172" fontId="9" fillId="0" borderId="85" xfId="0" applyNumberFormat="1" applyFont="1" applyBorder="1" applyAlignment="1">
      <alignment horizontal="center"/>
    </xf>
    <xf numFmtId="172" fontId="9" fillId="0" borderId="85" xfId="0" applyNumberFormat="1" applyFont="1" applyFill="1" applyBorder="1" applyAlignment="1">
      <alignment horizontal="center"/>
    </xf>
    <xf numFmtId="172" fontId="48" fillId="0" borderId="0" xfId="0" applyNumberFormat="1" applyFont="1"/>
    <xf numFmtId="0" fontId="4" fillId="0" borderId="132" xfId="0" applyFont="1" applyBorder="1"/>
    <xf numFmtId="0" fontId="4" fillId="0" borderId="133" xfId="0" applyFont="1" applyBorder="1"/>
    <xf numFmtId="172" fontId="9" fillId="0" borderId="102" xfId="0" applyNumberFormat="1" applyFont="1" applyFill="1" applyBorder="1" applyAlignment="1">
      <alignment horizontal="center"/>
    </xf>
    <xf numFmtId="172" fontId="9" fillId="0" borderId="181" xfId="0" applyNumberFormat="1" applyFont="1" applyFill="1" applyBorder="1" applyAlignment="1">
      <alignment horizontal="center"/>
    </xf>
    <xf numFmtId="172" fontId="5" fillId="0" borderId="0" xfId="0" applyNumberFormat="1" applyFont="1"/>
    <xf numFmtId="188" fontId="5" fillId="0" borderId="0" xfId="0" applyNumberFormat="1" applyFont="1"/>
    <xf numFmtId="0" fontId="53" fillId="0" borderId="0" xfId="83" applyFont="1" applyFill="1" applyBorder="1"/>
    <xf numFmtId="0" fontId="16" fillId="0" borderId="0" xfId="83" applyFill="1" applyBorder="1"/>
    <xf numFmtId="172" fontId="48" fillId="0" borderId="0" xfId="0" applyNumberFormat="1" applyFont="1" applyBorder="1" applyAlignment="1">
      <alignment horizontal="center"/>
    </xf>
    <xf numFmtId="172" fontId="16" fillId="0" borderId="0" xfId="83" applyNumberFormat="1" applyFont="1" applyBorder="1" applyAlignment="1">
      <alignment horizontal="center"/>
    </xf>
    <xf numFmtId="0" fontId="5" fillId="0" borderId="0" xfId="0" applyFont="1" applyBorder="1" applyAlignment="1">
      <alignment horizontal="center"/>
    </xf>
    <xf numFmtId="0" fontId="154" fillId="0" borderId="0" xfId="0" applyFont="1" applyFill="1"/>
    <xf numFmtId="0" fontId="0" fillId="0" borderId="0" xfId="0" applyFill="1" applyAlignment="1">
      <alignment vertical="center"/>
    </xf>
    <xf numFmtId="0" fontId="3" fillId="0" borderId="1" xfId="0" applyFont="1" applyFill="1" applyBorder="1" applyAlignment="1">
      <alignment horizontal="left" vertical="center" wrapText="1"/>
    </xf>
    <xf numFmtId="0" fontId="3" fillId="0" borderId="182"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36" xfId="0" applyFont="1" applyFill="1" applyBorder="1" applyAlignment="1">
      <alignment horizontal="center" vertical="center"/>
    </xf>
    <xf numFmtId="0" fontId="3" fillId="0" borderId="36" xfId="0" applyFont="1" applyFill="1" applyBorder="1"/>
    <xf numFmtId="164" fontId="4" fillId="0" borderId="173" xfId="1" applyNumberFormat="1" applyFont="1" applyFill="1" applyBorder="1" applyAlignment="1">
      <alignment horizontal="center"/>
    </xf>
    <xf numFmtId="164" fontId="4" fillId="0" borderId="19" xfId="1" applyNumberFormat="1" applyFont="1" applyFill="1" applyBorder="1" applyAlignment="1">
      <alignment horizontal="center"/>
    </xf>
    <xf numFmtId="164" fontId="4" fillId="0" borderId="159" xfId="1" applyNumberFormat="1" applyFont="1" applyFill="1" applyBorder="1" applyAlignment="1">
      <alignment horizontal="center"/>
    </xf>
    <xf numFmtId="0" fontId="103" fillId="0" borderId="167" xfId="0" quotePrefix="1" applyFont="1" applyFill="1" applyBorder="1" applyAlignment="1">
      <alignment horizontal="left"/>
    </xf>
    <xf numFmtId="164" fontId="100" fillId="0" borderId="183" xfId="1" applyNumberFormat="1" applyFont="1" applyFill="1" applyBorder="1"/>
    <xf numFmtId="164" fontId="100" fillId="0" borderId="169" xfId="1" applyNumberFormat="1" applyFont="1" applyFill="1" applyBorder="1"/>
    <xf numFmtId="164" fontId="100" fillId="0" borderId="171" xfId="1" applyNumberFormat="1" applyFont="1" applyFill="1" applyBorder="1"/>
    <xf numFmtId="0" fontId="3" fillId="0" borderId="167" xfId="0" applyFont="1" applyFill="1" applyBorder="1"/>
    <xf numFmtId="164" fontId="4" fillId="0" borderId="183" xfId="1" applyNumberFormat="1" applyFont="1" applyFill="1" applyBorder="1" applyAlignment="1">
      <alignment horizontal="center"/>
    </xf>
    <xf numFmtId="164" fontId="4" fillId="0" borderId="169" xfId="1" applyNumberFormat="1" applyFont="1" applyFill="1" applyBorder="1" applyAlignment="1">
      <alignment horizontal="center"/>
    </xf>
    <xf numFmtId="164" fontId="4" fillId="0" borderId="171" xfId="1" applyNumberFormat="1" applyFont="1" applyFill="1" applyBorder="1" applyAlignment="1">
      <alignment horizontal="center"/>
    </xf>
    <xf numFmtId="0" fontId="3" fillId="0" borderId="40" xfId="0" applyFont="1" applyFill="1" applyBorder="1"/>
    <xf numFmtId="164" fontId="4" fillId="0" borderId="156" xfId="1" applyNumberFormat="1" applyFont="1" applyFill="1" applyBorder="1" applyAlignment="1">
      <alignment horizontal="center"/>
    </xf>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0" fontId="155" fillId="0" borderId="0" xfId="0" applyFont="1" applyFill="1"/>
    <xf numFmtId="0" fontId="154" fillId="0" borderId="0" xfId="0" applyFont="1" applyFill="1" applyBorder="1" applyAlignment="1">
      <alignment horizontal="left" vertical="center" wrapText="1"/>
    </xf>
    <xf numFmtId="0" fontId="156" fillId="0" borderId="0" xfId="0" applyFont="1" applyFill="1" applyBorder="1"/>
    <xf numFmtId="189" fontId="0" fillId="0" borderId="0" xfId="0" applyNumberFormat="1" applyFill="1" applyBorder="1"/>
    <xf numFmtId="0" fontId="157" fillId="0" borderId="0" xfId="0" quotePrefix="1" applyFont="1" applyFill="1" applyBorder="1" applyAlignment="1">
      <alignment horizontal="left"/>
    </xf>
    <xf numFmtId="0" fontId="121" fillId="0" borderId="0" xfId="0" applyFont="1" applyFill="1"/>
    <xf numFmtId="0" fontId="4" fillId="0" borderId="0" xfId="0" applyFont="1" applyAlignment="1">
      <alignment wrapText="1"/>
    </xf>
    <xf numFmtId="9" fontId="4" fillId="0" borderId="0" xfId="0" applyNumberFormat="1" applyFont="1"/>
    <xf numFmtId="190" fontId="4" fillId="0" borderId="0" xfId="0" applyNumberFormat="1" applyFont="1"/>
    <xf numFmtId="43" fontId="4" fillId="0" borderId="0" xfId="338" applyFont="1"/>
    <xf numFmtId="0" fontId="3" fillId="0" borderId="0" xfId="0" applyFont="1" applyBorder="1"/>
    <xf numFmtId="0" fontId="3" fillId="0" borderId="1" xfId="0" applyFont="1" applyBorder="1" applyAlignment="1">
      <alignment wrapText="1"/>
    </xf>
    <xf numFmtId="0" fontId="3" fillId="0" borderId="2" xfId="0" applyFont="1" applyBorder="1" applyAlignment="1">
      <alignment horizontal="center" vertical="center"/>
    </xf>
    <xf numFmtId="0" fontId="3" fillId="0" borderId="106"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3" xfId="0" applyFont="1" applyBorder="1" applyAlignment="1">
      <alignment wrapText="1"/>
    </xf>
    <xf numFmtId="9" fontId="4" fillId="0" borderId="78" xfId="1" applyNumberFormat="1" applyFont="1" applyBorder="1" applyAlignment="1">
      <alignment horizontal="center" vertical="center" wrapText="1"/>
    </xf>
    <xf numFmtId="9" fontId="4" fillId="0" borderId="79" xfId="1" applyNumberFormat="1" applyFont="1" applyBorder="1" applyAlignment="1">
      <alignment horizontal="center" vertical="center" wrapText="1"/>
    </xf>
    <xf numFmtId="9" fontId="4" fillId="0" borderId="184" xfId="1" applyNumberFormat="1" applyFont="1" applyBorder="1" applyAlignment="1">
      <alignment horizontal="center" vertical="center" wrapText="1"/>
    </xf>
    <xf numFmtId="9" fontId="4" fillId="0" borderId="80" xfId="1" applyNumberFormat="1" applyFont="1" applyBorder="1" applyAlignment="1">
      <alignment horizontal="center" vertical="center" wrapText="1"/>
    </xf>
    <xf numFmtId="10" fontId="4" fillId="0" borderId="0" xfId="0" applyNumberFormat="1" applyFont="1" applyBorder="1"/>
    <xf numFmtId="9" fontId="4" fillId="0" borderId="0" xfId="0" applyNumberFormat="1" applyFont="1" applyBorder="1"/>
    <xf numFmtId="0" fontId="3" fillId="0" borderId="4" xfId="0" applyFont="1" applyBorder="1" applyAlignment="1">
      <alignment wrapText="1"/>
    </xf>
    <xf numFmtId="9" fontId="4" fillId="0" borderId="82" xfId="1" applyNumberFormat="1" applyFont="1" applyBorder="1" applyAlignment="1">
      <alignment horizontal="center" vertical="center" wrapText="1"/>
    </xf>
    <xf numFmtId="9" fontId="4" fillId="0" borderId="5" xfId="1" applyNumberFormat="1" applyFont="1" applyBorder="1" applyAlignment="1">
      <alignment horizontal="center" vertical="center" wrapText="1"/>
    </xf>
    <xf numFmtId="9" fontId="4" fillId="0" borderId="110" xfId="1" applyNumberFormat="1" applyFont="1" applyBorder="1" applyAlignment="1">
      <alignment horizontal="center" vertical="center" wrapText="1"/>
    </xf>
    <xf numFmtId="9" fontId="4" fillId="0" borderId="6" xfId="1" applyNumberFormat="1" applyFont="1" applyBorder="1" applyAlignment="1">
      <alignment horizontal="center" vertical="center" wrapText="1"/>
    </xf>
    <xf numFmtId="43" fontId="4" fillId="0" borderId="0" xfId="338" applyFont="1" applyBorder="1"/>
    <xf numFmtId="0" fontId="3" fillId="0" borderId="7" xfId="0" applyFont="1" applyBorder="1" applyAlignment="1">
      <alignment wrapText="1"/>
    </xf>
    <xf numFmtId="9" fontId="4" fillId="0" borderId="83" xfId="1" applyNumberFormat="1" applyFont="1" applyBorder="1" applyAlignment="1">
      <alignment horizontal="center" vertical="center" wrapText="1"/>
    </xf>
    <xf numFmtId="9" fontId="4" fillId="0" borderId="8" xfId="1" applyNumberFormat="1" applyFont="1" applyBorder="1" applyAlignment="1">
      <alignment horizontal="center" vertical="center" wrapText="1"/>
    </xf>
    <xf numFmtId="9" fontId="4" fillId="0" borderId="112" xfId="1" applyNumberFormat="1" applyFont="1" applyBorder="1" applyAlignment="1">
      <alignment horizontal="center" vertical="center" wrapText="1"/>
    </xf>
    <xf numFmtId="9" fontId="4" fillId="0" borderId="25" xfId="1" applyNumberFormat="1" applyFont="1" applyBorder="1" applyAlignment="1">
      <alignment horizontal="center" vertical="center" wrapText="1"/>
    </xf>
    <xf numFmtId="164" fontId="5" fillId="0" borderId="0" xfId="0" applyNumberFormat="1" applyFont="1" applyAlignment="1">
      <alignment wrapText="1"/>
    </xf>
    <xf numFmtId="0" fontId="5" fillId="0" borderId="0" xfId="0" applyFont="1" applyAlignment="1">
      <alignment wrapText="1"/>
    </xf>
    <xf numFmtId="0" fontId="5" fillId="0" borderId="0" xfId="0" applyFont="1" applyAlignment="1">
      <alignment horizontal="center" wrapText="1"/>
    </xf>
    <xf numFmtId="187" fontId="5" fillId="0" borderId="0" xfId="338" applyNumberFormat="1" applyFont="1" applyAlignment="1">
      <alignment horizontal="center" wrapText="1"/>
    </xf>
    <xf numFmtId="0" fontId="158" fillId="0" borderId="0" xfId="0" applyFont="1"/>
    <xf numFmtId="0" fontId="9" fillId="0" borderId="0" xfId="0" applyFont="1" applyAlignment="1">
      <alignment wrapText="1"/>
    </xf>
    <xf numFmtId="0" fontId="47" fillId="0" borderId="90" xfId="0" applyFont="1" applyBorder="1" applyAlignment="1">
      <alignment horizontal="center" vertical="center" wrapText="1"/>
    </xf>
    <xf numFmtId="0" fontId="8" fillId="0" borderId="90" xfId="0" applyFont="1" applyBorder="1" applyAlignment="1">
      <alignment horizontal="center" vertical="center" wrapText="1"/>
    </xf>
    <xf numFmtId="0" fontId="47" fillId="0" borderId="3" xfId="0" applyFont="1" applyBorder="1" applyAlignment="1">
      <alignment horizontal="right" wrapText="1"/>
    </xf>
    <xf numFmtId="9" fontId="9" fillId="0" borderId="90" xfId="1" applyNumberFormat="1" applyFont="1" applyFill="1" applyBorder="1" applyAlignment="1">
      <alignment horizontal="center" wrapText="1"/>
    </xf>
    <xf numFmtId="191" fontId="4" fillId="0" borderId="0" xfId="0" applyNumberFormat="1" applyFont="1"/>
    <xf numFmtId="192" fontId="9" fillId="0" borderId="90" xfId="338" applyNumberFormat="1" applyFont="1" applyFill="1" applyBorder="1" applyAlignment="1">
      <alignment horizontal="center" vertical="center" wrapText="1"/>
    </xf>
    <xf numFmtId="0" fontId="159" fillId="0" borderId="0" xfId="0" applyFont="1"/>
    <xf numFmtId="0" fontId="47" fillId="0" borderId="132" xfId="0" applyFont="1" applyBorder="1" applyAlignment="1">
      <alignment horizontal="right" wrapText="1"/>
    </xf>
    <xf numFmtId="9" fontId="9" fillId="0" borderId="185" xfId="1" applyNumberFormat="1" applyFont="1" applyFill="1" applyBorder="1" applyAlignment="1">
      <alignment horizontal="center" wrapText="1"/>
    </xf>
    <xf numFmtId="192" fontId="9" fillId="0" borderId="185" xfId="338" applyNumberFormat="1" applyFont="1" applyFill="1" applyBorder="1" applyAlignment="1">
      <alignment horizontal="center" vertical="center" wrapText="1"/>
    </xf>
    <xf numFmtId="0" fontId="47" fillId="0" borderId="133" xfId="0" applyFont="1" applyBorder="1" applyAlignment="1">
      <alignment horizontal="right" wrapText="1"/>
    </xf>
    <xf numFmtId="9" fontId="9" fillId="0" borderId="186" xfId="1" applyNumberFormat="1" applyFont="1" applyFill="1" applyBorder="1" applyAlignment="1">
      <alignment horizontal="center" wrapText="1"/>
    </xf>
    <xf numFmtId="192" fontId="9" fillId="0" borderId="186" xfId="338" applyNumberFormat="1" applyFont="1" applyFill="1" applyBorder="1" applyAlignment="1">
      <alignment horizontal="center" vertical="center" wrapText="1"/>
    </xf>
    <xf numFmtId="0" fontId="3" fillId="29" borderId="1" xfId="0" applyFont="1" applyFill="1" applyBorder="1" applyAlignment="1">
      <alignment horizontal="center" vertical="center"/>
    </xf>
    <xf numFmtId="0" fontId="3" fillId="29" borderId="14" xfId="0" applyFont="1" applyFill="1" applyBorder="1" applyAlignment="1">
      <alignment horizontal="center" vertical="center" wrapText="1"/>
    </xf>
    <xf numFmtId="0" fontId="3" fillId="29" borderId="136" xfId="0" applyFont="1" applyFill="1" applyBorder="1" applyAlignment="1">
      <alignment horizontal="center" vertical="center" wrapText="1"/>
    </xf>
    <xf numFmtId="0" fontId="3" fillId="29" borderId="116" xfId="0" applyFont="1" applyFill="1" applyBorder="1" applyAlignment="1">
      <alignment horizontal="left" vertical="center" wrapText="1"/>
    </xf>
    <xf numFmtId="186" fontId="4" fillId="29" borderId="187" xfId="338" applyNumberFormat="1" applyFont="1" applyFill="1" applyBorder="1" applyAlignment="1">
      <alignment vertical="center"/>
    </xf>
    <xf numFmtId="164" fontId="4" fillId="29" borderId="188" xfId="1" applyNumberFormat="1" applyFont="1" applyFill="1" applyBorder="1" applyAlignment="1">
      <alignment horizontal="center" vertical="center"/>
    </xf>
    <xf numFmtId="0" fontId="3" fillId="29" borderId="120" xfId="0" applyFont="1" applyFill="1" applyBorder="1" applyAlignment="1">
      <alignment horizontal="left" vertical="center" wrapText="1"/>
    </xf>
    <xf numFmtId="186" fontId="4" fillId="29" borderId="189" xfId="338" applyNumberFormat="1" applyFont="1" applyFill="1" applyBorder="1" applyAlignment="1">
      <alignment vertical="center"/>
    </xf>
    <xf numFmtId="164" fontId="4" fillId="29" borderId="190" xfId="1" applyNumberFormat="1" applyFont="1" applyFill="1" applyBorder="1" applyAlignment="1">
      <alignment horizontal="center" vertical="center"/>
    </xf>
    <xf numFmtId="0" fontId="3" fillId="29" borderId="191" xfId="0" applyFont="1" applyFill="1" applyBorder="1" applyAlignment="1">
      <alignment horizontal="left" vertical="center" wrapText="1"/>
    </xf>
    <xf numFmtId="186" fontId="4" fillId="29" borderId="192" xfId="338" applyNumberFormat="1" applyFont="1" applyFill="1" applyBorder="1" applyAlignment="1">
      <alignment vertical="center"/>
    </xf>
    <xf numFmtId="164" fontId="4" fillId="29" borderId="193" xfId="1" applyNumberFormat="1" applyFont="1" applyFill="1" applyBorder="1" applyAlignment="1">
      <alignment horizontal="center" vertical="center"/>
    </xf>
    <xf numFmtId="0" fontId="3" fillId="29" borderId="1" xfId="0" applyFont="1" applyFill="1" applyBorder="1" applyAlignment="1">
      <alignment horizontal="left" vertical="center" wrapText="1"/>
    </xf>
    <xf numFmtId="186" fontId="3" fillId="29" borderId="105" xfId="338" applyNumberFormat="1" applyFont="1" applyFill="1" applyBorder="1" applyAlignment="1">
      <alignment vertical="center"/>
    </xf>
    <xf numFmtId="164" fontId="3" fillId="29" borderId="136" xfId="1" applyNumberFormat="1" applyFont="1" applyFill="1" applyBorder="1" applyAlignment="1">
      <alignment horizontal="center" vertical="center"/>
    </xf>
    <xf numFmtId="1" fontId="4" fillId="0" borderId="0" xfId="0" applyNumberFormat="1" applyFont="1"/>
    <xf numFmtId="2" fontId="5" fillId="0" borderId="0" xfId="0" applyNumberFormat="1" applyFont="1"/>
    <xf numFmtId="0" fontId="3" fillId="29" borderId="105" xfId="0" applyFont="1" applyFill="1" applyBorder="1" applyAlignment="1">
      <alignment horizontal="left" vertical="center" wrapText="1"/>
    </xf>
    <xf numFmtId="186" fontId="3" fillId="29" borderId="134" xfId="338" applyNumberFormat="1" applyFont="1" applyFill="1" applyBorder="1" applyAlignment="1">
      <alignment vertical="center"/>
    </xf>
    <xf numFmtId="164" fontId="3" fillId="29" borderId="94" xfId="1" applyNumberFormat="1" applyFont="1" applyFill="1" applyBorder="1" applyAlignment="1">
      <alignment horizontal="center" vertical="center"/>
    </xf>
    <xf numFmtId="0" fontId="4" fillId="29" borderId="194" xfId="0" applyFont="1" applyFill="1" applyBorder="1" applyAlignment="1">
      <alignment horizontal="left" vertical="center" wrapText="1"/>
    </xf>
    <xf numFmtId="186" fontId="4" fillId="29" borderId="195" xfId="338" applyNumberFormat="1" applyFont="1" applyFill="1" applyBorder="1" applyAlignment="1">
      <alignment vertical="center"/>
    </xf>
    <xf numFmtId="164" fontId="4" fillId="29" borderId="196" xfId="1" applyNumberFormat="1" applyFont="1" applyFill="1" applyBorder="1" applyAlignment="1">
      <alignment horizontal="center" vertical="center"/>
    </xf>
    <xf numFmtId="0" fontId="4" fillId="29" borderId="197" xfId="0" applyFont="1" applyFill="1" applyBorder="1" applyAlignment="1">
      <alignment horizontal="left" vertical="center" wrapText="1"/>
    </xf>
    <xf numFmtId="186" fontId="4" fillId="29" borderId="140" xfId="338" applyNumberFormat="1" applyFont="1" applyFill="1" applyBorder="1" applyAlignment="1">
      <alignment vertical="center"/>
    </xf>
    <xf numFmtId="164" fontId="4" fillId="29" borderId="198" xfId="1" applyNumberFormat="1" applyFont="1" applyFill="1" applyBorder="1" applyAlignment="1">
      <alignment horizontal="center" vertical="center"/>
    </xf>
    <xf numFmtId="0" fontId="4" fillId="29" borderId="199" xfId="0" applyFont="1" applyFill="1" applyBorder="1" applyAlignment="1">
      <alignment horizontal="left" vertical="center" wrapText="1"/>
    </xf>
    <xf numFmtId="186" fontId="4" fillId="29" borderId="200" xfId="338" applyNumberFormat="1" applyFont="1" applyFill="1" applyBorder="1" applyAlignment="1">
      <alignment vertical="center"/>
    </xf>
    <xf numFmtId="164" fontId="4" fillId="29" borderId="201" xfId="1" applyNumberFormat="1" applyFont="1" applyFill="1" applyBorder="1" applyAlignment="1">
      <alignment horizontal="center" vertical="center"/>
    </xf>
    <xf numFmtId="186" fontId="4" fillId="29" borderId="140" xfId="338" applyNumberFormat="1" applyFont="1" applyFill="1" applyBorder="1" applyAlignment="1">
      <alignment horizontal="right" vertical="center"/>
    </xf>
    <xf numFmtId="0" fontId="4" fillId="29" borderId="0" xfId="0" applyFont="1" applyFill="1" applyBorder="1" applyAlignment="1">
      <alignment horizontal="left" vertical="center" wrapText="1"/>
    </xf>
    <xf numFmtId="186" fontId="4" fillId="29" borderId="14" xfId="338" applyNumberFormat="1" applyFont="1" applyFill="1" applyBorder="1" applyAlignment="1">
      <alignment vertical="center"/>
    </xf>
    <xf numFmtId="186" fontId="3" fillId="29" borderId="0" xfId="338" applyNumberFormat="1" applyFont="1" applyFill="1" applyBorder="1" applyAlignment="1">
      <alignment vertical="center"/>
    </xf>
    <xf numFmtId="0" fontId="3" fillId="29" borderId="99" xfId="0" applyFont="1" applyFill="1" applyBorder="1" applyAlignment="1">
      <alignment horizontal="left" vertical="center" wrapText="1"/>
    </xf>
    <xf numFmtId="186" fontId="3" fillId="29" borderId="137" xfId="338" applyNumberFormat="1" applyFont="1" applyFill="1" applyBorder="1" applyAlignment="1">
      <alignment vertical="center"/>
    </xf>
    <xf numFmtId="164" fontId="3" fillId="29" borderId="101" xfId="1" applyNumberFormat="1" applyFont="1" applyFill="1" applyBorder="1" applyAlignment="1">
      <alignment horizontal="center" vertical="center"/>
    </xf>
    <xf numFmtId="0" fontId="3" fillId="29" borderId="103" xfId="0" applyFont="1" applyFill="1" applyBorder="1" applyAlignment="1">
      <alignment horizontal="left" vertical="center" wrapText="1"/>
    </xf>
    <xf numFmtId="186" fontId="3" fillId="29" borderId="147" xfId="338" applyNumberFormat="1" applyFont="1" applyFill="1" applyBorder="1" applyAlignment="1">
      <alignment vertical="center"/>
    </xf>
    <xf numFmtId="164" fontId="3" fillId="29" borderId="95" xfId="1" applyNumberFormat="1" applyFont="1" applyFill="1" applyBorder="1" applyAlignment="1">
      <alignment horizontal="center" vertical="center"/>
    </xf>
    <xf numFmtId="1" fontId="5" fillId="0" borderId="0" xfId="0" applyNumberFormat="1" applyFont="1"/>
    <xf numFmtId="2" fontId="4" fillId="0" borderId="0" xfId="0" applyNumberFormat="1" applyFont="1"/>
    <xf numFmtId="0" fontId="46" fillId="0" borderId="1" xfId="0" applyFont="1" applyFill="1" applyBorder="1" applyAlignment="1">
      <alignment vertical="center"/>
    </xf>
    <xf numFmtId="0" fontId="46" fillId="0" borderId="87" xfId="0" applyFont="1" applyFill="1" applyBorder="1" applyAlignment="1">
      <alignment horizontal="center" vertical="center" wrapText="1"/>
    </xf>
    <xf numFmtId="0" fontId="46" fillId="0" borderId="202"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46" fillId="0" borderId="85" xfId="0" applyFont="1" applyFill="1" applyBorder="1" applyAlignment="1">
      <alignment vertical="center" wrapText="1"/>
    </xf>
    <xf numFmtId="164" fontId="105" fillId="0" borderId="87" xfId="1" applyNumberFormat="1" applyFont="1" applyFill="1" applyBorder="1" applyAlignment="1">
      <alignment horizontal="center" vertical="center"/>
    </xf>
    <xf numFmtId="164" fontId="105" fillId="0" borderId="203" xfId="1" applyNumberFormat="1" applyFont="1" applyFill="1" applyBorder="1" applyAlignment="1">
      <alignment horizontal="center" vertical="center"/>
    </xf>
    <xf numFmtId="164" fontId="105" fillId="0" borderId="204" xfId="1" applyNumberFormat="1" applyFont="1" applyFill="1" applyBorder="1" applyAlignment="1">
      <alignment horizontal="center" vertical="center"/>
    </xf>
    <xf numFmtId="164" fontId="105" fillId="0" borderId="205" xfId="1" applyNumberFormat="1" applyFont="1" applyFill="1" applyBorder="1" applyAlignment="1">
      <alignment horizontal="center" vertical="center"/>
    </xf>
    <xf numFmtId="0" fontId="3" fillId="0" borderId="4" xfId="0" applyFont="1" applyFill="1" applyBorder="1" applyAlignment="1">
      <alignment vertical="center" wrapText="1"/>
    </xf>
    <xf numFmtId="164" fontId="4" fillId="0" borderId="87" xfId="1" applyNumberFormat="1" applyFont="1" applyFill="1" applyBorder="1" applyAlignment="1">
      <alignment horizontal="center" vertical="center"/>
    </xf>
    <xf numFmtId="164" fontId="4" fillId="0" borderId="31"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164" fontId="4" fillId="0" borderId="82" xfId="1" applyNumberFormat="1" applyFont="1" applyFill="1" applyBorder="1" applyAlignment="1">
      <alignment horizontal="center" vertical="center"/>
    </xf>
    <xf numFmtId="8" fontId="46" fillId="0" borderId="85" xfId="0" applyNumberFormat="1" applyFont="1" applyFill="1" applyBorder="1" applyAlignment="1">
      <alignment vertical="center" wrapText="1"/>
    </xf>
    <xf numFmtId="0" fontId="3" fillId="0" borderId="86" xfId="0" applyFont="1" applyFill="1" applyBorder="1" applyAlignment="1">
      <alignment vertical="center" wrapText="1"/>
    </xf>
    <xf numFmtId="164" fontId="4" fillId="0" borderId="206" xfId="1" applyNumberFormat="1" applyFont="1" applyFill="1" applyBorder="1" applyAlignment="1">
      <alignment horizontal="center" vertical="center"/>
    </xf>
    <xf numFmtId="164" fontId="4" fillId="0" borderId="77" xfId="1" applyNumberFormat="1" applyFont="1" applyFill="1" applyBorder="1" applyAlignment="1">
      <alignment horizontal="center" vertical="center"/>
    </xf>
    <xf numFmtId="164" fontId="4" fillId="0" borderId="207" xfId="1" applyNumberFormat="1" applyFont="1" applyFill="1" applyBorder="1" applyAlignment="1">
      <alignment horizontal="center" vertical="center"/>
    </xf>
    <xf numFmtId="0" fontId="3" fillId="0" borderId="208" xfId="0" applyFont="1" applyFill="1" applyBorder="1" applyAlignment="1">
      <alignment vertical="center" wrapText="1"/>
    </xf>
    <xf numFmtId="164" fontId="4" fillId="0" borderId="209" xfId="1" applyNumberFormat="1" applyFont="1" applyFill="1" applyBorder="1" applyAlignment="1">
      <alignment horizontal="center" vertical="center"/>
    </xf>
    <xf numFmtId="164" fontId="4" fillId="0" borderId="210" xfId="1" applyNumberFormat="1" applyFont="1" applyFill="1" applyBorder="1" applyAlignment="1">
      <alignment horizontal="center" vertical="center"/>
    </xf>
    <xf numFmtId="0" fontId="46" fillId="0" borderId="2" xfId="0" applyFont="1" applyFill="1" applyBorder="1" applyAlignment="1">
      <alignment horizontal="center" vertical="center" wrapText="1"/>
    </xf>
    <xf numFmtId="164" fontId="4" fillId="0" borderId="5" xfId="1" applyNumberFormat="1" applyFont="1" applyFill="1" applyBorder="1" applyAlignment="1">
      <alignment horizontal="center" vertical="center"/>
    </xf>
    <xf numFmtId="0" fontId="3" fillId="0" borderId="7" xfId="0" applyFont="1" applyFill="1" applyBorder="1" applyAlignment="1">
      <alignment vertical="center" wrapText="1"/>
    </xf>
    <xf numFmtId="164" fontId="4" fillId="0" borderId="32" xfId="1" applyNumberFormat="1" applyFont="1" applyFill="1" applyBorder="1" applyAlignment="1">
      <alignment horizontal="center" vertical="center"/>
    </xf>
    <xf numFmtId="164" fontId="4" fillId="0" borderId="8" xfId="1" applyNumberFormat="1" applyFont="1" applyFill="1" applyBorder="1" applyAlignment="1">
      <alignment horizontal="center" vertical="center"/>
    </xf>
    <xf numFmtId="164" fontId="4" fillId="0" borderId="25" xfId="1" applyNumberFormat="1" applyFont="1" applyFill="1" applyBorder="1" applyAlignment="1">
      <alignment horizontal="center" vertical="center"/>
    </xf>
    <xf numFmtId="0" fontId="46" fillId="0" borderId="94" xfId="0" applyFont="1" applyFill="1" applyBorder="1" applyAlignment="1">
      <alignment horizontal="center" vertical="center" wrapText="1"/>
    </xf>
    <xf numFmtId="164" fontId="105" fillId="0" borderId="211" xfId="1" applyNumberFormat="1" applyFont="1" applyFill="1" applyBorder="1" applyAlignment="1">
      <alignment horizontal="center" vertical="center"/>
    </xf>
    <xf numFmtId="164" fontId="4" fillId="0" borderId="76" xfId="1" applyNumberFormat="1" applyFont="1" applyFill="1" applyBorder="1" applyAlignment="1">
      <alignment horizontal="center" vertical="center"/>
    </xf>
    <xf numFmtId="164" fontId="4" fillId="0" borderId="212" xfId="1" applyNumberFormat="1" applyFont="1" applyFill="1" applyBorder="1" applyAlignment="1">
      <alignment horizontal="center" vertical="center"/>
    </xf>
    <xf numFmtId="164" fontId="4" fillId="0" borderId="213" xfId="1" applyNumberFormat="1" applyFont="1" applyFill="1" applyBorder="1" applyAlignment="1">
      <alignment horizontal="center" vertical="center"/>
    </xf>
    <xf numFmtId="0" fontId="54" fillId="29" borderId="0" xfId="0" applyFont="1" applyFill="1"/>
    <xf numFmtId="0" fontId="146" fillId="29" borderId="0" xfId="0" applyFont="1" applyFill="1" applyAlignment="1">
      <alignment vertical="center"/>
    </xf>
    <xf numFmtId="0" fontId="54" fillId="29" borderId="0" xfId="0" applyFont="1" applyFill="1" applyAlignment="1"/>
    <xf numFmtId="0" fontId="104" fillId="29" borderId="0" xfId="0" applyFont="1" applyFill="1" applyAlignment="1">
      <alignment vertical="center"/>
    </xf>
    <xf numFmtId="0" fontId="54" fillId="29" borderId="0" xfId="0" applyFont="1" applyFill="1" applyAlignment="1">
      <alignment vertical="center"/>
    </xf>
    <xf numFmtId="0" fontId="55" fillId="0" borderId="37" xfId="0" applyFont="1" applyBorder="1" applyAlignment="1">
      <alignment horizontal="right"/>
    </xf>
    <xf numFmtId="0" fontId="55" fillId="0" borderId="214" xfId="0" applyFont="1" applyBorder="1"/>
    <xf numFmtId="0" fontId="55" fillId="0" borderId="215" xfId="0" applyFont="1" applyBorder="1" applyAlignment="1">
      <alignment horizontal="center" vertical="center"/>
    </xf>
    <xf numFmtId="0" fontId="55" fillId="0" borderId="216" xfId="0" applyFont="1" applyBorder="1" applyAlignment="1">
      <alignment horizontal="center" vertical="center"/>
    </xf>
    <xf numFmtId="0" fontId="54" fillId="0" borderId="0" xfId="0" applyFont="1" applyAlignment="1">
      <alignment horizontal="center" vertical="center"/>
    </xf>
    <xf numFmtId="0" fontId="54" fillId="0" borderId="214" xfId="0" applyFont="1" applyBorder="1"/>
    <xf numFmtId="3" fontId="54" fillId="0" borderId="215" xfId="0" applyNumberFormat="1" applyFont="1" applyBorder="1"/>
    <xf numFmtId="3" fontId="54" fillId="0" borderId="216" xfId="0" applyNumberFormat="1" applyFont="1" applyBorder="1"/>
    <xf numFmtId="3" fontId="54" fillId="0" borderId="0" xfId="0" applyNumberFormat="1" applyFont="1"/>
    <xf numFmtId="3" fontId="54" fillId="0" borderId="215" xfId="0" applyNumberFormat="1" applyFont="1" applyBorder="1" applyProtection="1">
      <protection locked="0"/>
    </xf>
    <xf numFmtId="3" fontId="9" fillId="0" borderId="215" xfId="0" applyNumberFormat="1" applyFont="1" applyBorder="1" applyProtection="1">
      <protection locked="0"/>
    </xf>
    <xf numFmtId="3" fontId="4" fillId="0" borderId="215" xfId="0" applyNumberFormat="1" applyFont="1" applyFill="1" applyBorder="1"/>
    <xf numFmtId="0" fontId="54" fillId="0" borderId="217" xfId="0" applyFont="1" applyBorder="1"/>
    <xf numFmtId="3" fontId="54" fillId="0" borderId="218" xfId="0" applyNumberFormat="1" applyFont="1" applyBorder="1"/>
    <xf numFmtId="3" fontId="5" fillId="0" borderId="218" xfId="0" applyNumberFormat="1" applyFont="1" applyBorder="1"/>
    <xf numFmtId="3" fontId="54" fillId="0" borderId="218" xfId="0" applyNumberFormat="1" applyFont="1" applyBorder="1" applyProtection="1">
      <protection locked="0"/>
    </xf>
    <xf numFmtId="3" fontId="5" fillId="0" borderId="218" xfId="0" applyNumberFormat="1" applyFont="1" applyBorder="1" applyProtection="1">
      <protection locked="0"/>
    </xf>
    <xf numFmtId="3" fontId="4" fillId="0" borderId="218" xfId="0" applyNumberFormat="1" applyFont="1" applyBorder="1" applyProtection="1">
      <protection locked="0"/>
    </xf>
    <xf numFmtId="3" fontId="5" fillId="0" borderId="218" xfId="0" applyNumberFormat="1" applyFont="1" applyFill="1" applyBorder="1" applyProtection="1">
      <protection locked="0"/>
    </xf>
    <xf numFmtId="3" fontId="5" fillId="0" borderId="218" xfId="0" applyNumberFormat="1" applyFont="1" applyFill="1" applyBorder="1"/>
    <xf numFmtId="3" fontId="54" fillId="0" borderId="219" xfId="0" applyNumberFormat="1" applyFont="1" applyBorder="1"/>
    <xf numFmtId="0" fontId="49" fillId="0" borderId="0" xfId="0" applyFont="1" applyFill="1"/>
    <xf numFmtId="0" fontId="54" fillId="0" borderId="0" xfId="0" applyFont="1" applyAlignment="1">
      <alignment wrapText="1"/>
    </xf>
    <xf numFmtId="0" fontId="161" fillId="29" borderId="0" xfId="132" applyFont="1" applyFill="1" applyAlignment="1">
      <alignment vertical="center"/>
    </xf>
    <xf numFmtId="0" fontId="145" fillId="29" borderId="0" xfId="0" applyFont="1" applyFill="1" applyAlignment="1">
      <alignment vertical="center"/>
    </xf>
    <xf numFmtId="0" fontId="147" fillId="29" borderId="0" xfId="0" applyFont="1" applyFill="1" applyAlignment="1">
      <alignment vertical="center"/>
    </xf>
    <xf numFmtId="0" fontId="9" fillId="0" borderId="0" xfId="0" applyFont="1" applyBorder="1" applyAlignment="1">
      <alignment horizontal="left" vertical="top" wrapText="1"/>
    </xf>
    <xf numFmtId="0" fontId="54" fillId="0" borderId="0" xfId="0" applyFont="1" applyAlignment="1">
      <alignment horizontal="left" vertical="top" wrapText="1"/>
    </xf>
    <xf numFmtId="0" fontId="8" fillId="0" borderId="0" xfId="0" applyFont="1" applyAlignment="1">
      <alignment horizontal="left" vertical="top" wrapText="1"/>
    </xf>
    <xf numFmtId="0" fontId="54" fillId="0" borderId="0" xfId="0" applyFont="1" applyFill="1" applyAlignment="1">
      <alignment horizontal="center"/>
    </xf>
    <xf numFmtId="0" fontId="67" fillId="0" borderId="0" xfId="0" applyFont="1" applyAlignment="1">
      <alignment horizontal="center" vertical="center"/>
    </xf>
    <xf numFmtId="0" fontId="9" fillId="0" borderId="0" xfId="81" applyFont="1" applyAlignment="1">
      <alignment horizontal="center"/>
    </xf>
    <xf numFmtId="0" fontId="46" fillId="0" borderId="0" xfId="0" applyFont="1" applyAlignment="1">
      <alignment horizontal="left" vertical="center" wrapText="1"/>
    </xf>
    <xf numFmtId="0" fontId="46" fillId="0" borderId="0" xfId="133" applyFont="1" applyAlignment="1">
      <alignment horizontal="center" vertical="center" wrapText="1"/>
    </xf>
    <xf numFmtId="0" fontId="56" fillId="0" borderId="90" xfId="0" applyFont="1" applyBorder="1" applyAlignment="1">
      <alignment horizontal="center" vertical="center" wrapText="1"/>
    </xf>
    <xf numFmtId="0" fontId="56" fillId="0" borderId="102" xfId="0" applyFont="1" applyBorder="1" applyAlignment="1">
      <alignment horizontal="center" vertical="center" wrapText="1"/>
    </xf>
    <xf numFmtId="0" fontId="56" fillId="29" borderId="99" xfId="0" applyFont="1" applyFill="1" applyBorder="1" applyAlignment="1">
      <alignment horizontal="center" vertical="center" wrapText="1"/>
    </xf>
    <xf numFmtId="0" fontId="56" fillId="29" borderId="100" xfId="0" applyFont="1" applyFill="1" applyBorder="1" applyAlignment="1">
      <alignment horizontal="center" vertical="center" wrapText="1"/>
    </xf>
    <xf numFmtId="0" fontId="56" fillId="29" borderId="101" xfId="0" applyFont="1" applyFill="1" applyBorder="1" applyAlignment="1">
      <alignment horizontal="center" vertical="center" wrapText="1"/>
    </xf>
    <xf numFmtId="0" fontId="104" fillId="29" borderId="103" xfId="0" applyFont="1" applyFill="1" applyBorder="1" applyAlignment="1">
      <alignment horizontal="center" vertical="center" wrapText="1"/>
    </xf>
    <xf numFmtId="0" fontId="104" fillId="29" borderId="104" xfId="0" applyFont="1" applyFill="1" applyBorder="1" applyAlignment="1">
      <alignment horizontal="center" vertical="center" wrapText="1"/>
    </xf>
    <xf numFmtId="0" fontId="104" fillId="29" borderId="95" xfId="0" applyFont="1" applyFill="1" applyBorder="1" applyAlignment="1">
      <alignment horizontal="center" vertical="center" wrapText="1"/>
    </xf>
    <xf numFmtId="0" fontId="46" fillId="0" borderId="105" xfId="0" applyFont="1" applyBorder="1" applyAlignment="1">
      <alignment horizontal="center" vertical="center" wrapText="1"/>
    </xf>
    <xf numFmtId="164" fontId="104" fillId="0" borderId="137" xfId="1" applyNumberFormat="1" applyFont="1" applyFill="1" applyBorder="1" applyAlignment="1">
      <alignment horizontal="center" vertical="center"/>
    </xf>
    <xf numFmtId="164" fontId="104" fillId="0" borderId="140" xfId="1" applyNumberFormat="1" applyFont="1" applyFill="1" applyBorder="1" applyAlignment="1">
      <alignment horizontal="center" vertical="center"/>
    </xf>
    <xf numFmtId="164" fontId="104" fillId="0" borderId="144" xfId="1" applyNumberFormat="1" applyFont="1" applyFill="1" applyBorder="1" applyAlignment="1">
      <alignment horizontal="center" vertical="center"/>
    </xf>
    <xf numFmtId="0" fontId="139" fillId="0" borderId="90" xfId="0" applyFont="1" applyFill="1" applyBorder="1" applyAlignment="1">
      <alignment horizontal="center" vertical="center" wrapText="1"/>
    </xf>
    <xf numFmtId="0" fontId="139" fillId="0" borderId="152" xfId="0" applyFont="1" applyFill="1" applyBorder="1" applyAlignment="1">
      <alignment horizontal="center" vertical="center" wrapText="1"/>
    </xf>
    <xf numFmtId="0" fontId="139" fillId="0" borderId="153" xfId="0" applyFont="1" applyFill="1" applyBorder="1" applyAlignment="1">
      <alignment horizontal="center" vertical="center" wrapText="1"/>
    </xf>
    <xf numFmtId="0" fontId="47" fillId="0" borderId="105" xfId="0" applyFont="1" applyBorder="1" applyAlignment="1">
      <alignment horizontal="center"/>
    </xf>
    <xf numFmtId="0" fontId="47" fillId="0" borderId="94" xfId="0" applyFont="1" applyBorder="1" applyAlignment="1">
      <alignment horizontal="center"/>
    </xf>
    <xf numFmtId="0" fontId="4" fillId="0" borderId="78"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0" xfId="0" applyFont="1" applyBorder="1" applyAlignment="1">
      <alignment horizontal="left" vertical="center" wrapText="1"/>
    </xf>
    <xf numFmtId="0" fontId="46" fillId="0" borderId="0" xfId="0" applyFont="1" applyAlignment="1">
      <alignment horizontal="center"/>
    </xf>
    <xf numFmtId="0" fontId="131" fillId="0" borderId="0" xfId="81" applyFont="1" applyAlignment="1">
      <alignment horizontal="left"/>
    </xf>
    <xf numFmtId="49" fontId="3" fillId="0" borderId="0" xfId="0" applyNumberFormat="1" applyFont="1" applyAlignment="1">
      <alignment horizontal="left" vertical="top"/>
    </xf>
    <xf numFmtId="0" fontId="56" fillId="0" borderId="0" xfId="0" applyFont="1" applyAlignment="1">
      <alignment horizontal="center"/>
    </xf>
    <xf numFmtId="0" fontId="46" fillId="0" borderId="0" xfId="0" applyFont="1" applyAlignment="1">
      <alignment horizontal="left" vertical="top" wrapText="1"/>
    </xf>
    <xf numFmtId="0" fontId="154" fillId="0" borderId="0" xfId="0" applyFont="1" applyFill="1" applyBorder="1" applyAlignment="1">
      <alignment horizontal="left" vertical="center" wrapText="1"/>
    </xf>
    <xf numFmtId="0" fontId="56" fillId="0" borderId="88" xfId="81" applyFont="1" applyBorder="1" applyAlignment="1">
      <alignment horizontal="center" vertical="center" wrapText="1"/>
    </xf>
    <xf numFmtId="0" fontId="56" fillId="0" borderId="91" xfId="81" applyFont="1" applyBorder="1" applyAlignment="1">
      <alignment horizontal="center" vertical="center" wrapText="1"/>
    </xf>
    <xf numFmtId="0" fontId="52" fillId="0" borderId="93" xfId="81" applyFont="1" applyBorder="1" applyAlignment="1">
      <alignment horizontal="center" vertical="center" wrapText="1"/>
    </xf>
    <xf numFmtId="0" fontId="56" fillId="0" borderId="89" xfId="81" applyFont="1" applyBorder="1" applyAlignment="1">
      <alignment horizontal="center" vertical="center" wrapText="1"/>
    </xf>
    <xf numFmtId="0" fontId="56" fillId="0" borderId="92" xfId="81" applyFont="1" applyBorder="1" applyAlignment="1">
      <alignment horizontal="center" vertical="center" wrapText="1"/>
    </xf>
    <xf numFmtId="0" fontId="56" fillId="0" borderId="90" xfId="81" applyFont="1" applyBorder="1" applyAlignment="1">
      <alignment horizontal="center" vertical="center" wrapText="1"/>
    </xf>
    <xf numFmtId="0" fontId="56" fillId="0" borderId="87" xfId="81" applyFont="1" applyBorder="1" applyAlignment="1">
      <alignment horizontal="center" vertical="center" wrapText="1"/>
    </xf>
  </cellXfs>
  <cellStyles count="389">
    <cellStyle name="_AnnéeCentrée" xfId="315"/>
    <cellStyle name="_DonnéeCentrée" xfId="316"/>
    <cellStyle name="_DonnéeGrasCentrée" xfId="317"/>
    <cellStyle name="_Renvoi" xfId="318"/>
    <cellStyle name="_Source" xfId="319"/>
    <cellStyle name="_TêteLigneCentrée" xfId="320"/>
    <cellStyle name="_TêteLigneGauche" xfId="321"/>
    <cellStyle name="_TêteLigneGaucheDont" xfId="322"/>
    <cellStyle name="_TêteLigneGaucheDontDont" xfId="323"/>
    <cellStyle name="_TêteLigneGaucheRetrait" xfId="324"/>
    <cellStyle name="_TêteLigneGrasCentrée" xfId="325"/>
    <cellStyle name="_TêteLigneGrasGauche" xfId="326"/>
    <cellStyle name="_TêtièreColonne" xfId="327"/>
    <cellStyle name="_TitreTablo" xfId="328"/>
    <cellStyle name="_TitreTablo_2013 11 - Taux normalisés" xfId="329"/>
    <cellStyle name="_TitreTabloGras" xfId="330"/>
    <cellStyle name="_Unité" xfId="331"/>
    <cellStyle name="20 % - Accent1 2" xfId="339"/>
    <cellStyle name="20 % - Accent2 2" xfId="340"/>
    <cellStyle name="20 % - Accent3 2" xfId="341"/>
    <cellStyle name="20 % - Accent4 2" xfId="342"/>
    <cellStyle name="20 % - Accent5 2" xfId="343"/>
    <cellStyle name="20 % - Accent6 2" xfId="344"/>
    <cellStyle name="20% - Accent1" xfId="2"/>
    <cellStyle name="20% - Accent2" xfId="3"/>
    <cellStyle name="20% - Accent3" xfId="4"/>
    <cellStyle name="20% - Accent4" xfId="5"/>
    <cellStyle name="20% - Accent5" xfId="6"/>
    <cellStyle name="20% - Accent6" xfId="7"/>
    <cellStyle name="40 % - Accent1 2" xfId="345"/>
    <cellStyle name="40 % - Accent2 2" xfId="346"/>
    <cellStyle name="40 % - Accent3 2" xfId="347"/>
    <cellStyle name="40 % - Accent4 2" xfId="348"/>
    <cellStyle name="40 % - Accent5 2" xfId="349"/>
    <cellStyle name="40 % - Accent6 2" xfId="350"/>
    <cellStyle name="40% - Accent1" xfId="8"/>
    <cellStyle name="40% - Accent2" xfId="9"/>
    <cellStyle name="40% - Accent3" xfId="10"/>
    <cellStyle name="40% - Accent4" xfId="11"/>
    <cellStyle name="40% - Accent5" xfId="12"/>
    <cellStyle name="40% - Accent6" xfId="13"/>
    <cellStyle name="60 % - Accent1 2" xfId="351"/>
    <cellStyle name="60 % - Accent2 2" xfId="352"/>
    <cellStyle name="60 % - Accent3 2" xfId="353"/>
    <cellStyle name="60 % - Accent4 2" xfId="354"/>
    <cellStyle name="60 % - Accent5 2" xfId="355"/>
    <cellStyle name="60 % - Accent6 2" xfId="356"/>
    <cellStyle name="60% - Accent1" xfId="14"/>
    <cellStyle name="60% - Accent2" xfId="15"/>
    <cellStyle name="60% - Accent3" xfId="16"/>
    <cellStyle name="60% - Accent4" xfId="17"/>
    <cellStyle name="60% - Accent5" xfId="18"/>
    <cellStyle name="60% - Accent6" xfId="19"/>
    <cellStyle name="6eme niveau" xfId="20"/>
    <cellStyle name="a0" xfId="139"/>
    <cellStyle name="Accent1 2" xfId="357"/>
    <cellStyle name="Accent2 2" xfId="358"/>
    <cellStyle name="Accent3 2" xfId="359"/>
    <cellStyle name="Accent4 2" xfId="360"/>
    <cellStyle name="Accent5 2" xfId="361"/>
    <cellStyle name="Accent6 2" xfId="362"/>
    <cellStyle name="ANCLAS,REZONES Y SUS PARTES,DE FUNDICION,DE HIERRO O DE ACERO" xfId="140"/>
    <cellStyle name="annee semestre" xfId="21"/>
    <cellStyle name="Arial 8 Souligné" xfId="332"/>
    <cellStyle name="Avertissement 2" xfId="363"/>
    <cellStyle name="Bad" xfId="22"/>
    <cellStyle name="bin" xfId="141"/>
    <cellStyle name="blue" xfId="142"/>
    <cellStyle name="caché" xfId="23"/>
    <cellStyle name="Calcul 2" xfId="364"/>
    <cellStyle name="Calculation" xfId="24"/>
    <cellStyle name="cell" xfId="25"/>
    <cellStyle name="Cellule liée 2" xfId="365"/>
    <cellStyle name="Check Cell" xfId="26"/>
    <cellStyle name="Col&amp;RowHeadings" xfId="143"/>
    <cellStyle name="ColCodes" xfId="144"/>
    <cellStyle name="Collegamento ipertestuale 2" xfId="145"/>
    <cellStyle name="Collegamento ipertestuale 2 2" xfId="146"/>
    <cellStyle name="ColTitles" xfId="147"/>
    <cellStyle name="column" xfId="27"/>
    <cellStyle name="Comma  [1]" xfId="28"/>
    <cellStyle name="Comma [0]" xfId="29"/>
    <cellStyle name="Comma [1]" xfId="30"/>
    <cellStyle name="Comma 2" xfId="135"/>
    <cellStyle name="Comma 3" xfId="148"/>
    <cellStyle name="Comma(0)" xfId="31"/>
    <cellStyle name="comma(1)" xfId="32"/>
    <cellStyle name="Comma(3)" xfId="33"/>
    <cellStyle name="Comma[0]" xfId="34"/>
    <cellStyle name="Comma[1]" xfId="35"/>
    <cellStyle name="Comma[2]__" xfId="36"/>
    <cellStyle name="Comma[3]" xfId="37"/>
    <cellStyle name="Comma0" xfId="38"/>
    <cellStyle name="Comma0 2" xfId="149"/>
    <cellStyle name="Commentaire 2" xfId="366"/>
    <cellStyle name="Commentaire 3" xfId="367"/>
    <cellStyle name="Currency [0]" xfId="39"/>
    <cellStyle name="Currency0" xfId="40"/>
    <cellStyle name="Currency0 2" xfId="150"/>
    <cellStyle name="DataEntryCells" xfId="151"/>
    <cellStyle name="Date" xfId="41"/>
    <cellStyle name="Date 2" xfId="152"/>
    <cellStyle name="Dezimal_03-09-03" xfId="153"/>
    <cellStyle name="données" xfId="42"/>
    <cellStyle name="donnéesbord" xfId="43"/>
    <cellStyle name="En-tête 1" xfId="44"/>
    <cellStyle name="En-tête 2" xfId="45"/>
    <cellStyle name="Entrée 2" xfId="368"/>
    <cellStyle name="ErrRpt_DataEntryCells" xfId="154"/>
    <cellStyle name="ErrRpt-DataEntryCells" xfId="155"/>
    <cellStyle name="ErrRpt-GreyBackground" xfId="156"/>
    <cellStyle name="Euro" xfId="46"/>
    <cellStyle name="Euro 2" xfId="47"/>
    <cellStyle name="Euro 3" xfId="333"/>
    <cellStyle name="Euro_2013 - Financement public-privé" xfId="48"/>
    <cellStyle name="Explanatory Text" xfId="49"/>
    <cellStyle name="Financier" xfId="50"/>
    <cellStyle name="Financier0" xfId="51"/>
    <cellStyle name="financniO" xfId="157"/>
    <cellStyle name="Fixed" xfId="52"/>
    <cellStyle name="Fixed 2" xfId="158"/>
    <cellStyle name="formula" xfId="159"/>
    <cellStyle name="gap" xfId="160"/>
    <cellStyle name="Gd-titre" xfId="53"/>
    <cellStyle name="Good" xfId="54"/>
    <cellStyle name="Grey" xfId="55"/>
    <cellStyle name="GreyBackground" xfId="161"/>
    <cellStyle name="Header1" xfId="56"/>
    <cellStyle name="Header2" xfId="57"/>
    <cellStyle name="Heading" xfId="58"/>
    <cellStyle name="Heading 1" xfId="59"/>
    <cellStyle name="Heading 1 10" xfId="162"/>
    <cellStyle name="Heading 1 10 2" xfId="163"/>
    <cellStyle name="Heading 1 11" xfId="164"/>
    <cellStyle name="Heading 1 11 2" xfId="165"/>
    <cellStyle name="Heading 1 12" xfId="166"/>
    <cellStyle name="Heading 1 12 2" xfId="167"/>
    <cellStyle name="Heading 1 13" xfId="168"/>
    <cellStyle name="Heading 1 13 2" xfId="169"/>
    <cellStyle name="Heading 1 2" xfId="170"/>
    <cellStyle name="Heading 1 2 2" xfId="171"/>
    <cellStyle name="Heading 1 3" xfId="172"/>
    <cellStyle name="Heading 1 3 2" xfId="173"/>
    <cellStyle name="Heading 1 4" xfId="174"/>
    <cellStyle name="Heading 1 4 2" xfId="175"/>
    <cellStyle name="Heading 1 5" xfId="176"/>
    <cellStyle name="Heading 1 5 2" xfId="177"/>
    <cellStyle name="Heading 1 6" xfId="178"/>
    <cellStyle name="Heading 1 6 2" xfId="179"/>
    <cellStyle name="Heading 1 7" xfId="180"/>
    <cellStyle name="Heading 1 7 2" xfId="181"/>
    <cellStyle name="Heading 1 8" xfId="182"/>
    <cellStyle name="Heading 1 8 2" xfId="183"/>
    <cellStyle name="Heading 1 9" xfId="184"/>
    <cellStyle name="Heading 1 9 2" xfId="185"/>
    <cellStyle name="Heading 2" xfId="60"/>
    <cellStyle name="Heading 2 10" xfId="186"/>
    <cellStyle name="Heading 2 10 2" xfId="187"/>
    <cellStyle name="Heading 2 11" xfId="188"/>
    <cellStyle name="Heading 2 11 2" xfId="189"/>
    <cellStyle name="Heading 2 12" xfId="190"/>
    <cellStyle name="Heading 2 12 2" xfId="191"/>
    <cellStyle name="Heading 2 13" xfId="192"/>
    <cellStyle name="Heading 2 13 2" xfId="193"/>
    <cellStyle name="Heading 2 2" xfId="194"/>
    <cellStyle name="Heading 2 2 2" xfId="195"/>
    <cellStyle name="Heading 2 3" xfId="196"/>
    <cellStyle name="Heading 2 3 2" xfId="197"/>
    <cellStyle name="Heading 2 4" xfId="198"/>
    <cellStyle name="Heading 2 4 2" xfId="199"/>
    <cellStyle name="Heading 2 5" xfId="200"/>
    <cellStyle name="Heading 2 5 2" xfId="201"/>
    <cellStyle name="Heading 2 6" xfId="202"/>
    <cellStyle name="Heading 2 6 2" xfId="203"/>
    <cellStyle name="Heading 2 7" xfId="204"/>
    <cellStyle name="Heading 2 7 2" xfId="205"/>
    <cellStyle name="Heading 2 8" xfId="206"/>
    <cellStyle name="Heading 2 8 2" xfId="207"/>
    <cellStyle name="Heading 2 9" xfId="208"/>
    <cellStyle name="Heading 2 9 2" xfId="209"/>
    <cellStyle name="Heading 3" xfId="61"/>
    <cellStyle name="Heading 4" xfId="62"/>
    <cellStyle name="Heading1" xfId="63"/>
    <cellStyle name="Heading2" xfId="64"/>
    <cellStyle name="Hyperlink 2" xfId="210"/>
    <cellStyle name="Hyperlink 3" xfId="211"/>
    <cellStyle name="Hyperlink 4" xfId="212"/>
    <cellStyle name="Hyperlink 5" xfId="213"/>
    <cellStyle name="Hyperlink 6" xfId="214"/>
    <cellStyle name="Hyperlink 7" xfId="215"/>
    <cellStyle name="Input" xfId="65"/>
    <cellStyle name="Input [yellow]" xfId="66"/>
    <cellStyle name="Insatisfaisant 2" xfId="369"/>
    <cellStyle name="ISC" xfId="216"/>
    <cellStyle name="isced" xfId="217"/>
    <cellStyle name="ISCED Titles" xfId="218"/>
    <cellStyle name="ith" xfId="334"/>
    <cellStyle name="level1a" xfId="219"/>
    <cellStyle name="level2" xfId="220"/>
    <cellStyle name="level2a" xfId="221"/>
    <cellStyle name="level3" xfId="67"/>
    <cellStyle name="Lien hypertexte" xfId="132" builtinId="8"/>
    <cellStyle name="Lien hypertexte 2" xfId="68"/>
    <cellStyle name="Lien hypertexte 3" xfId="222"/>
    <cellStyle name="Linked Cell"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igliaia (0)_conti99" xfId="223"/>
    <cellStyle name="Milliers" xfId="338" builtinId="3"/>
    <cellStyle name="Milliers 2" xfId="71"/>
    <cellStyle name="Milliers 2 2" xfId="72"/>
    <cellStyle name="Milliers 2 3" xfId="131"/>
    <cellStyle name="Milliers 3" xfId="73"/>
    <cellStyle name="Milliers 3 2" xfId="74"/>
    <cellStyle name="Milliers 4" xfId="75"/>
    <cellStyle name="Milliers 5" xfId="224"/>
    <cellStyle name="Milliers 6" xfId="225"/>
    <cellStyle name="Milliers 7" xfId="370"/>
    <cellStyle name="Monétaire0" xfId="76"/>
    <cellStyle name="Motif" xfId="77"/>
    <cellStyle name="Motif 2" xfId="78"/>
    <cellStyle name="n0" xfId="226"/>
    <cellStyle name="Neutral" xfId="79"/>
    <cellStyle name="Neutre 2" xfId="371"/>
    <cellStyle name="Normal" xfId="0" builtinId="0"/>
    <cellStyle name="Normal - Style1" xfId="80"/>
    <cellStyle name="Normal 10" xfId="81"/>
    <cellStyle name="Normal 10 2" xfId="227"/>
    <cellStyle name="Normal 11" xfId="228"/>
    <cellStyle name="Normal 11 2" xfId="229"/>
    <cellStyle name="Normal 12" xfId="230"/>
    <cellStyle name="Normal 13" xfId="231"/>
    <cellStyle name="Normal 14" xfId="232"/>
    <cellStyle name="Normal 15" xfId="233"/>
    <cellStyle name="Normal 16" xfId="234"/>
    <cellStyle name="Normal 17" xfId="235"/>
    <cellStyle name="Normal 18" xfId="137"/>
    <cellStyle name="Normal 19" xfId="236"/>
    <cellStyle name="Normal 19 2" xfId="372"/>
    <cellStyle name="Normal 2" xfId="82"/>
    <cellStyle name="Normal 2 2" xfId="83"/>
    <cellStyle name="Normal 2 2 2" xfId="84"/>
    <cellStyle name="Normal 2 3" xfId="85"/>
    <cellStyle name="Normal 2 3 2" xfId="237"/>
    <cellStyle name="Normal 2 4" xfId="238"/>
    <cellStyle name="Normal 2 5" xfId="239"/>
    <cellStyle name="Normal 2 6" xfId="240"/>
    <cellStyle name="Normal 2 7" xfId="241"/>
    <cellStyle name="Normal 2 8" xfId="242"/>
    <cellStyle name="Normal 2 9" xfId="243"/>
    <cellStyle name="Normal 2_2013 11 - Taux normalisés" xfId="335"/>
    <cellStyle name="Normal 20" xfId="244"/>
    <cellStyle name="Normal 21" xfId="245"/>
    <cellStyle name="Normal 22" xfId="246"/>
    <cellStyle name="Normal 23" xfId="247"/>
    <cellStyle name="Normal 24" xfId="248"/>
    <cellStyle name="Normal 24 2" xfId="249"/>
    <cellStyle name="Normal 25" xfId="250"/>
    <cellStyle name="Normal 26" xfId="312"/>
    <cellStyle name="Normal 27" xfId="313"/>
    <cellStyle name="Normal 3" xfId="86"/>
    <cellStyle name="Normal 3 2" xfId="87"/>
    <cellStyle name="Normal 3 3" xfId="133"/>
    <cellStyle name="Normal 3 4" xfId="251"/>
    <cellStyle name="Normal 4" xfId="88"/>
    <cellStyle name="Normal 4 2" xfId="89"/>
    <cellStyle name="Normal 4 2 2" xfId="373"/>
    <cellStyle name="Normal 4 3" xfId="252"/>
    <cellStyle name="Normal 5" xfId="90"/>
    <cellStyle name="Normal 5 2" xfId="253"/>
    <cellStyle name="Normal 5 3" xfId="254"/>
    <cellStyle name="Normal 6" xfId="91"/>
    <cellStyle name="Normal 6 2" xfId="255"/>
    <cellStyle name="Normal 7" xfId="92"/>
    <cellStyle name="Normal 7 2" xfId="256"/>
    <cellStyle name="Normal 8" xfId="93"/>
    <cellStyle name="Normal 8 2" xfId="257"/>
    <cellStyle name="Normal 9" xfId="94"/>
    <cellStyle name="Normal 9 2" xfId="258"/>
    <cellStyle name="Normal 9 2 2" xfId="259"/>
    <cellStyle name="Normal-blank" xfId="95"/>
    <cellStyle name="Normal-bottom" xfId="96"/>
    <cellStyle name="Normal-center" xfId="97"/>
    <cellStyle name="Normal-droit" xfId="98"/>
    <cellStyle name="Normal-droite" xfId="99"/>
    <cellStyle name="Normale 2" xfId="260"/>
    <cellStyle name="Normale 2 2" xfId="261"/>
    <cellStyle name="Normale 2 3" xfId="262"/>
    <cellStyle name="Normale 3" xfId="263"/>
    <cellStyle name="Normale 4" xfId="264"/>
    <cellStyle name="Normale_GRC" xfId="100"/>
    <cellStyle name="normální_Nove vystupy_DOPOCTENE" xfId="265"/>
    <cellStyle name="Normal-top" xfId="101"/>
    <cellStyle name="Note" xfId="102"/>
    <cellStyle name="Note 2" xfId="266"/>
    <cellStyle name="notes" xfId="103"/>
    <cellStyle name="Output" xfId="104"/>
    <cellStyle name="Percent [2]" xfId="105"/>
    <cellStyle name="Percent 2" xfId="136"/>
    <cellStyle name="Percent 2 2" xfId="267"/>
    <cellStyle name="Percent 3" xfId="268"/>
    <cellStyle name="Percent 3 2" xfId="269"/>
    <cellStyle name="Percent 4" xfId="270"/>
    <cellStyle name="Percentuale 2" xfId="271"/>
    <cellStyle name="Pourcentage" xfId="1" builtinId="5"/>
    <cellStyle name="Pourcentage 10" xfId="314"/>
    <cellStyle name="Pourcentage 2" xfId="106"/>
    <cellStyle name="Pourcentage 2 2" xfId="107"/>
    <cellStyle name="Pourcentage 2 2 2" xfId="374"/>
    <cellStyle name="Pourcentage 3" xfId="108"/>
    <cellStyle name="Pourcentage 3 2" xfId="134"/>
    <cellStyle name="Pourcentage 4" xfId="109"/>
    <cellStyle name="Pourcentage 4 2" xfId="375"/>
    <cellStyle name="Pourcentage 5" xfId="110"/>
    <cellStyle name="Pourcentage 6" xfId="111"/>
    <cellStyle name="Pourcentage 7" xfId="112"/>
    <cellStyle name="Pourcentage 7 2" xfId="138"/>
    <cellStyle name="Pourcentage 8" xfId="113"/>
    <cellStyle name="Pourcentage 9" xfId="114"/>
    <cellStyle name="Prozent_SubCatperStud" xfId="272"/>
    <cellStyle name="row" xfId="273"/>
    <cellStyle name="RowCodes" xfId="274"/>
    <cellStyle name="Row-Col Headings" xfId="275"/>
    <cellStyle name="RowTitles" xfId="276"/>
    <cellStyle name="RowTitles1-Detail" xfId="277"/>
    <cellStyle name="RowTitles-Col2" xfId="278"/>
    <cellStyle name="RowTitles-Detail" xfId="279"/>
    <cellStyle name="Satisfaisant 2" xfId="376"/>
    <cellStyle name="semestre" xfId="115"/>
    <cellStyle name="Snorm" xfId="116"/>
    <cellStyle name="socxn" xfId="117"/>
    <cellStyle name="Sortie 2" xfId="377"/>
    <cellStyle name="Ss-titre" xfId="118"/>
    <cellStyle name="Standard_Info" xfId="280"/>
    <cellStyle name="Stub" xfId="119"/>
    <cellStyle name="Style 1" xfId="120"/>
    <cellStyle name="Style 1 2" xfId="336"/>
    <cellStyle name="Style 2" xfId="337"/>
    <cellStyle name="style1" xfId="121"/>
    <cellStyle name="Table No." xfId="281"/>
    <cellStyle name="Table Title" xfId="282"/>
    <cellStyle name="TableStyleLight1" xfId="378"/>
    <cellStyle name="TableStyleLight1 2" xfId="379"/>
    <cellStyle name="temp" xfId="283"/>
    <cellStyle name="tête chapitre" xfId="122"/>
    <cellStyle name="TEXT" xfId="123"/>
    <cellStyle name="Texte explicatif 2" xfId="380"/>
    <cellStyle name="Texte explicatif 3" xfId="387"/>
    <cellStyle name="Title" xfId="124"/>
    <cellStyle name="title1" xfId="284"/>
    <cellStyle name="Titre 1" xfId="388"/>
    <cellStyle name="Titre 2" xfId="381"/>
    <cellStyle name="Titre 1 2" xfId="382"/>
    <cellStyle name="Titre 2 2" xfId="383"/>
    <cellStyle name="Titre 3 2" xfId="384"/>
    <cellStyle name="Titre 4 2" xfId="385"/>
    <cellStyle name="Top" xfId="125"/>
    <cellStyle name="Total 10" xfId="285"/>
    <cellStyle name="Total 10 2" xfId="286"/>
    <cellStyle name="Total 11" xfId="287"/>
    <cellStyle name="Total 11 2" xfId="288"/>
    <cellStyle name="Total 12" xfId="289"/>
    <cellStyle name="Total 12 2" xfId="290"/>
    <cellStyle name="Total 13" xfId="291"/>
    <cellStyle name="Total 13 2" xfId="292"/>
    <cellStyle name="Total 2" xfId="293"/>
    <cellStyle name="Total 2 2" xfId="294"/>
    <cellStyle name="Total 3" xfId="295"/>
    <cellStyle name="Total 3 2" xfId="296"/>
    <cellStyle name="Total 4" xfId="297"/>
    <cellStyle name="Total 4 2" xfId="298"/>
    <cellStyle name="Total 5" xfId="299"/>
    <cellStyle name="Total 5 2" xfId="300"/>
    <cellStyle name="Total 6" xfId="301"/>
    <cellStyle name="Total 6 2" xfId="302"/>
    <cellStyle name="Total 7" xfId="303"/>
    <cellStyle name="Total 7 2" xfId="304"/>
    <cellStyle name="Total 8" xfId="305"/>
    <cellStyle name="Total 8 2" xfId="306"/>
    <cellStyle name="Total 9" xfId="307"/>
    <cellStyle name="Total 9 2" xfId="308"/>
    <cellStyle name="Totals" xfId="126"/>
    <cellStyle name="Vérification 2" xfId="386"/>
    <cellStyle name="Virgule fixe" xfId="127"/>
    <cellStyle name="Warning Text" xfId="128"/>
    <cellStyle name="Wrapped" xfId="129"/>
    <cellStyle name="Обычный_Лист1" xfId="309"/>
    <cellStyle name="쉼표 [0] 2 2" xfId="310"/>
    <cellStyle name="표준 4" xfId="311"/>
    <cellStyle name="標準_SOCX_JPN97" xfId="130"/>
  </cellStyles>
  <dxfs count="0"/>
  <tableStyles count="0" defaultTableStyle="TableStyleMedium2" defaultPivotStyle="PivotStyleLight16"/>
  <colors>
    <mruColors>
      <color rgb="FF006600"/>
      <color rgb="FF7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61"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63E-2"/>
          <c:y val="2.7350223454381713E-2"/>
          <c:w val="0.87978270745003051"/>
          <c:h val="0.5811046296296295"/>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bubble3D val="0"/>
          </c:dPt>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1.1'!$N$9:$AH$9</c:f>
              <c:numCache>
                <c:formatCode>0.00</c:formatCode>
                <c:ptCount val="21"/>
                <c:pt idx="10">
                  <c:v>1.9550000000000001</c:v>
                </c:pt>
                <c:pt idx="11">
                  <c:v>1.9239999999999999</c:v>
                </c:pt>
                <c:pt idx="12">
                  <c:v>1.895</c:v>
                </c:pt>
                <c:pt idx="13">
                  <c:v>1.873</c:v>
                </c:pt>
              </c:numCache>
            </c:numRef>
          </c:val>
          <c:smooth val="0"/>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1.1'!$N$8:$AH$8</c:f>
              <c:numCache>
                <c:formatCode>0.00</c:formatCode>
                <c:ptCount val="21"/>
                <c:pt idx="0">
                  <c:v>1.9380000000000002</c:v>
                </c:pt>
                <c:pt idx="1">
                  <c:v>1.9969999999999999</c:v>
                </c:pt>
                <c:pt idx="2">
                  <c:v>1.9769999999999999</c:v>
                </c:pt>
                <c:pt idx="3">
                  <c:v>2.0069999999999997</c:v>
                </c:pt>
                <c:pt idx="4">
                  <c:v>2.004</c:v>
                </c:pt>
                <c:pt idx="5">
                  <c:v>2.0289999999999999</c:v>
                </c:pt>
                <c:pt idx="6">
                  <c:v>2.0099999999999998</c:v>
                </c:pt>
                <c:pt idx="7">
                  <c:v>2.008</c:v>
                </c:pt>
                <c:pt idx="8">
                  <c:v>1.9880000000000002</c:v>
                </c:pt>
                <c:pt idx="9">
                  <c:v>1.99</c:v>
                </c:pt>
                <c:pt idx="10">
                  <c:v>1.9550000000000001</c:v>
                </c:pt>
              </c:numCache>
            </c:numRef>
          </c:val>
          <c:smooth val="0"/>
        </c:ser>
        <c:dLbls>
          <c:showLegendKey val="0"/>
          <c:showVal val="0"/>
          <c:showCatName val="0"/>
          <c:showSerName val="0"/>
          <c:showPercent val="0"/>
          <c:showBubbleSize val="0"/>
        </c:dLbls>
        <c:marker val="1"/>
        <c:smooth val="0"/>
        <c:axId val="123937920"/>
        <c:axId val="123940224"/>
      </c:lineChart>
      <c:catAx>
        <c:axId val="123937920"/>
        <c:scaling>
          <c:orientation val="minMax"/>
        </c:scaling>
        <c:delete val="0"/>
        <c:axPos val="b"/>
        <c:title>
          <c:tx>
            <c:rich>
              <a:bodyPr/>
              <a:lstStyle/>
              <a:p>
                <a:pPr>
                  <a:defRPr/>
                </a:pPr>
                <a:r>
                  <a:rPr lang="en-US"/>
                  <a:t>Année</a:t>
                </a:r>
              </a:p>
            </c:rich>
          </c:tx>
          <c:layout>
            <c:manualLayout>
              <c:xMode val="edge"/>
              <c:yMode val="edge"/>
              <c:x val="0.87769659802140132"/>
              <c:y val="0.5283208855849284"/>
            </c:manualLayout>
          </c:layout>
          <c:overlay val="0"/>
        </c:title>
        <c:numFmt formatCode="General" sourceLinked="1"/>
        <c:majorTickMark val="out"/>
        <c:minorTickMark val="none"/>
        <c:tickLblPos val="nextTo"/>
        <c:txPr>
          <a:bodyPr/>
          <a:lstStyle/>
          <a:p>
            <a:pPr>
              <a:defRPr sz="900"/>
            </a:pPr>
            <a:endParaRPr lang="fr-FR"/>
          </a:p>
        </c:txPr>
        <c:crossAx val="123940224"/>
        <c:crosses val="autoZero"/>
        <c:auto val="1"/>
        <c:lblAlgn val="ctr"/>
        <c:lblOffset val="100"/>
        <c:tickLblSkip val="1"/>
        <c:noMultiLvlLbl val="0"/>
      </c:catAx>
      <c:valAx>
        <c:axId val="123940224"/>
        <c:scaling>
          <c:orientation val="minMax"/>
          <c:max val="2.15"/>
          <c:min val="1.7"/>
        </c:scaling>
        <c:delete val="0"/>
        <c:axPos val="l"/>
        <c:majorGridlines/>
        <c:numFmt formatCode="0.0" sourceLinked="0"/>
        <c:majorTickMark val="out"/>
        <c:minorTickMark val="none"/>
        <c:tickLblPos val="nextTo"/>
        <c:crossAx val="123937920"/>
        <c:crosses val="autoZero"/>
        <c:crossBetween val="between"/>
        <c:majorUnit val="0.1"/>
      </c:valAx>
    </c:plotArea>
    <c:legend>
      <c:legendPos val="b"/>
      <c:layout>
        <c:manualLayout>
          <c:xMode val="edge"/>
          <c:yMode val="edge"/>
          <c:x val="8.7959184397832218E-3"/>
          <c:y val="0.76788564814814841"/>
          <c:w val="0.9847323557958686"/>
          <c:h val="0.23211435185185186"/>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1.4b'!$A$5</c:f>
              <c:strCache>
                <c:ptCount val="1"/>
                <c:pt idx="0">
                  <c:v>Projections: scénario central</c:v>
                </c:pt>
              </c:strCache>
            </c:strRef>
          </c:tx>
          <c:spPr>
            <a:ln w="31750">
              <a:solidFill>
                <a:schemeClr val="accent4">
                  <a:lumMod val="60000"/>
                  <a:lumOff val="40000"/>
                </a:schemeClr>
              </a:solidFill>
            </a:ln>
          </c:spPr>
          <c:marker>
            <c:symbol val="none"/>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1.4b'!$G$5:$BT$5</c:f>
              <c:numCache>
                <c:formatCode>General</c:formatCode>
                <c:ptCount val="21"/>
                <c:pt idx="8" formatCode="0.0">
                  <c:v>22.917505284525763</c:v>
                </c:pt>
                <c:pt idx="9" formatCode="0.0">
                  <c:v>23.237334617286798</c:v>
                </c:pt>
                <c:pt idx="10" formatCode="0.0">
                  <c:v>22.882119397828983</c:v>
                </c:pt>
                <c:pt idx="11" formatCode="0.0">
                  <c:v>23.380939701161306</c:v>
                </c:pt>
                <c:pt idx="12" formatCode="0.0">
                  <c:v>23.491393300578519</c:v>
                </c:pt>
                <c:pt idx="13" formatCode="0.0">
                  <c:v>23.59775261344652</c:v>
                </c:pt>
                <c:pt idx="14" formatCode="0.0">
                  <c:v>23.699914723483808</c:v>
                </c:pt>
                <c:pt idx="15" formatCode="0.0">
                  <c:v>23.797772105689706</c:v>
                </c:pt>
                <c:pt idx="16" formatCode="0.0">
                  <c:v>23.891251654400765</c:v>
                </c:pt>
                <c:pt idx="17" formatCode="0.0">
                  <c:v>23.982875124731386</c:v>
                </c:pt>
                <c:pt idx="18" formatCode="0.0">
                  <c:v>24.072554634617035</c:v>
                </c:pt>
                <c:pt idx="19" formatCode="0.0">
                  <c:v>24.160298357135233</c:v>
                </c:pt>
                <c:pt idx="20" formatCode="0.0">
                  <c:v>24.246149345050242</c:v>
                </c:pt>
              </c:numCache>
            </c:numRef>
          </c:val>
          <c:smooth val="0"/>
        </c:ser>
        <c:ser>
          <c:idx val="1"/>
          <c:order val="1"/>
          <c:tx>
            <c:strRef>
              <c:f>'Fig 1.4b'!$A$6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1.4b'!$G$6:$BT$6</c:f>
              <c:numCache>
                <c:formatCode>General</c:formatCode>
                <c:ptCount val="21"/>
                <c:pt idx="8" formatCode="0.0">
                  <c:v>22.917505284525763</c:v>
                </c:pt>
                <c:pt idx="9" formatCode="0.0">
                  <c:v>23.237334617286798</c:v>
                </c:pt>
                <c:pt idx="10" formatCode="0.0">
                  <c:v>22.882119397828983</c:v>
                </c:pt>
                <c:pt idx="11" formatCode="0.0">
                  <c:v>23.165977120681092</c:v>
                </c:pt>
                <c:pt idx="12" formatCode="0.0">
                  <c:v>23.22864458718141</c:v>
                </c:pt>
                <c:pt idx="13" formatCode="0.0">
                  <c:v>23.289670638785285</c:v>
                </c:pt>
                <c:pt idx="14" formatCode="0.0">
                  <c:v>23.348989964436729</c:v>
                </c:pt>
                <c:pt idx="15" formatCode="0.0">
                  <c:v>23.40653780933598</c:v>
                </c:pt>
                <c:pt idx="16" formatCode="0.0">
                  <c:v>23.462270248259088</c:v>
                </c:pt>
                <c:pt idx="17" formatCode="0.0">
                  <c:v>23.517164547860283</c:v>
                </c:pt>
                <c:pt idx="18" formatCode="0.0">
                  <c:v>23.571178410593266</c:v>
                </c:pt>
                <c:pt idx="19" formatCode="0.0">
                  <c:v>23.624327192109028</c:v>
                </c:pt>
                <c:pt idx="20" formatCode="0.0">
                  <c:v>23.676651804592883</c:v>
                </c:pt>
              </c:numCache>
            </c:numRef>
          </c:val>
          <c:smooth val="0"/>
        </c:ser>
        <c:ser>
          <c:idx val="2"/>
          <c:order val="2"/>
          <c:tx>
            <c:strRef>
              <c:f>'Fig 1.4b'!$A$7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1.4b'!$G$7:$BT$7</c:f>
              <c:numCache>
                <c:formatCode>General</c:formatCode>
                <c:ptCount val="21"/>
                <c:pt idx="8" formatCode="0.0">
                  <c:v>22.917505284525763</c:v>
                </c:pt>
                <c:pt idx="9" formatCode="0.0">
                  <c:v>23.237334617286798</c:v>
                </c:pt>
                <c:pt idx="10" formatCode="0.0">
                  <c:v>22.882119397828983</c:v>
                </c:pt>
                <c:pt idx="11" formatCode="0.0">
                  <c:v>23.643200417908954</c:v>
                </c:pt>
                <c:pt idx="12" formatCode="0.0">
                  <c:v>23.821240246394851</c:v>
                </c:pt>
                <c:pt idx="13" formatCode="0.0">
                  <c:v>23.996289640833709</c:v>
                </c:pt>
                <c:pt idx="14" formatCode="0.0">
                  <c:v>24.1683281358176</c:v>
                </c:pt>
                <c:pt idx="15" formatCode="0.0">
                  <c:v>24.337331462894653</c:v>
                </c:pt>
                <c:pt idx="16" formatCode="0.0">
                  <c:v>24.503287641767376</c:v>
                </c:pt>
                <c:pt idx="17" formatCode="0.0">
                  <c:v>24.668744510752077</c:v>
                </c:pt>
                <c:pt idx="18" formatCode="0.0">
                  <c:v>24.833426245048273</c:v>
                </c:pt>
                <c:pt idx="19" formatCode="0.0">
                  <c:v>24.997076123891546</c:v>
                </c:pt>
                <c:pt idx="20" formatCode="0.0">
                  <c:v>25.159463849084048</c:v>
                </c:pt>
              </c:numCache>
            </c:numRef>
          </c:val>
          <c:smooth val="0"/>
        </c:ser>
        <c:ser>
          <c:idx val="4"/>
          <c:order val="3"/>
          <c:tx>
            <c:strRef>
              <c:f>'Fig 1.4b'!$A$9</c:f>
              <c:strCache>
                <c:ptCount val="1"/>
                <c:pt idx="0">
                  <c:v>Observé (provisoire)</c:v>
                </c:pt>
              </c:strCache>
            </c:strRef>
          </c:tx>
          <c:spPr>
            <a:ln>
              <a:solidFill>
                <a:srgbClr val="FF0000"/>
              </a:solidFill>
            </a:ln>
          </c:spPr>
          <c:marker>
            <c:symbol val="none"/>
          </c:marker>
          <c:dPt>
            <c:idx val="12"/>
            <c:bubble3D val="0"/>
          </c:dPt>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1.4b'!$G$9:$T$9</c:f>
              <c:numCache>
                <c:formatCode>General</c:formatCode>
                <c:ptCount val="14"/>
                <c:pt idx="11">
                  <c:v>23.2</c:v>
                </c:pt>
                <c:pt idx="12">
                  <c:v>23.1</c:v>
                </c:pt>
                <c:pt idx="13">
                  <c:v>23.2</c:v>
                </c:pt>
              </c:numCache>
            </c:numRef>
          </c:val>
          <c:smooth val="0"/>
        </c:ser>
        <c:ser>
          <c:idx val="3"/>
          <c:order val="4"/>
          <c:tx>
            <c:strRef>
              <c:f>'Fig 1.4b'!$A$8</c:f>
              <c:strCache>
                <c:ptCount val="1"/>
                <c:pt idx="0">
                  <c:v>Observé (définitif)</c:v>
                </c:pt>
              </c:strCache>
            </c:strRef>
          </c:tx>
          <c:spPr>
            <a:ln>
              <a:solidFill>
                <a:schemeClr val="accent4">
                  <a:lumMod val="75000"/>
                </a:schemeClr>
              </a:solidFill>
            </a:ln>
          </c:spPr>
          <c:marker>
            <c:symbol val="none"/>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1.4b'!$G$8:$Q$8</c:f>
              <c:numCache>
                <c:formatCode>General</c:formatCode>
                <c:ptCount val="11"/>
                <c:pt idx="0">
                  <c:v>22</c:v>
                </c:pt>
                <c:pt idx="1">
                  <c:v>22.4</c:v>
                </c:pt>
                <c:pt idx="2">
                  <c:v>22.5</c:v>
                </c:pt>
                <c:pt idx="3">
                  <c:v>22.5</c:v>
                </c:pt>
                <c:pt idx="4">
                  <c:v>22.6</c:v>
                </c:pt>
                <c:pt idx="5">
                  <c:v>22.7</c:v>
                </c:pt>
                <c:pt idx="6">
                  <c:v>23</c:v>
                </c:pt>
                <c:pt idx="7">
                  <c:v>22.8</c:v>
                </c:pt>
                <c:pt idx="8">
                  <c:v>23</c:v>
                </c:pt>
                <c:pt idx="9">
                  <c:v>23.3</c:v>
                </c:pt>
                <c:pt idx="10">
                  <c:v>23</c:v>
                </c:pt>
              </c:numCache>
            </c:numRef>
          </c:val>
          <c:smooth val="0"/>
        </c:ser>
        <c:dLbls>
          <c:showLegendKey val="0"/>
          <c:showVal val="0"/>
          <c:showCatName val="0"/>
          <c:showSerName val="0"/>
          <c:showPercent val="0"/>
          <c:showBubbleSize val="0"/>
        </c:dLbls>
        <c:marker val="1"/>
        <c:smooth val="0"/>
        <c:axId val="163404416"/>
        <c:axId val="163418880"/>
      </c:lineChart>
      <c:catAx>
        <c:axId val="163404416"/>
        <c:scaling>
          <c:orientation val="minMax"/>
        </c:scaling>
        <c:delete val="0"/>
        <c:axPos val="b"/>
        <c:title>
          <c:tx>
            <c:rich>
              <a:bodyPr/>
              <a:lstStyle/>
              <a:p>
                <a:pPr>
                  <a:defRPr/>
                </a:pPr>
                <a:r>
                  <a:rPr lang="en-US"/>
                  <a:t>année</a:t>
                </a:r>
              </a:p>
            </c:rich>
          </c:tx>
          <c:layout>
            <c:manualLayout>
              <c:xMode val="edge"/>
              <c:yMode val="edge"/>
              <c:x val="0.85277492877492878"/>
              <c:y val="0.49912001424501418"/>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63418880"/>
        <c:crosses val="autoZero"/>
        <c:auto val="1"/>
        <c:lblAlgn val="ctr"/>
        <c:lblOffset val="100"/>
        <c:tickLblSkip val="2"/>
        <c:tickMarkSkip val="5"/>
        <c:noMultiLvlLbl val="0"/>
      </c:catAx>
      <c:valAx>
        <c:axId val="163418880"/>
        <c:scaling>
          <c:orientation val="minMax"/>
          <c:max val="27"/>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63404416"/>
        <c:crosses val="autoZero"/>
        <c:crossBetween val="between"/>
        <c:majorUnit val="1"/>
      </c:valAx>
    </c:plotArea>
    <c:legend>
      <c:legendPos val="b"/>
      <c:layout>
        <c:manualLayout>
          <c:xMode val="edge"/>
          <c:yMode val="edge"/>
          <c:x val="0"/>
          <c:y val="0.71032660652517776"/>
          <c:w val="0.83437745546433928"/>
          <c:h val="0.28967339347482229"/>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1.4b'!$A$5</c:f>
              <c:strCache>
                <c:ptCount val="1"/>
                <c:pt idx="0">
                  <c:v>Projections: scénario central</c:v>
                </c:pt>
              </c:strCache>
            </c:strRef>
          </c:tx>
          <c:spPr>
            <a:ln w="31750">
              <a:solidFill>
                <a:schemeClr val="accent6">
                  <a:lumMod val="60000"/>
                  <a:lumOff val="40000"/>
                </a:schemeClr>
              </a:solidFill>
            </a:ln>
          </c:spPr>
          <c:marker>
            <c:symbol val="none"/>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1.4b'!$CF$5:$ES$5</c:f>
              <c:numCache>
                <c:formatCode>General</c:formatCode>
                <c:ptCount val="21"/>
                <c:pt idx="8" formatCode="0.0">
                  <c:v>18.866684011260276</c:v>
                </c:pt>
                <c:pt idx="9" formatCode="0.0">
                  <c:v>19.201088549905872</c:v>
                </c:pt>
                <c:pt idx="10" formatCode="0.0">
                  <c:v>18.945860379015812</c:v>
                </c:pt>
                <c:pt idx="11" formatCode="0.0">
                  <c:v>19.323295766681948</c:v>
                </c:pt>
                <c:pt idx="12" formatCode="0.0">
                  <c:v>19.443064025395412</c:v>
                </c:pt>
                <c:pt idx="13" formatCode="0.0">
                  <c:v>19.557964929631598</c:v>
                </c:pt>
                <c:pt idx="14" formatCode="0.0">
                  <c:v>19.673192700227876</c:v>
                </c:pt>
                <c:pt idx="15" formatCode="0.0">
                  <c:v>19.78880621285882</c:v>
                </c:pt>
                <c:pt idx="16" formatCode="0.0">
                  <c:v>19.904859956303582</c:v>
                </c:pt>
                <c:pt idx="17" formatCode="0.0">
                  <c:v>20.021432576407168</c:v>
                </c:pt>
                <c:pt idx="18" formatCode="0.0">
                  <c:v>20.138662119227565</c:v>
                </c:pt>
                <c:pt idx="19" formatCode="0.0">
                  <c:v>20.256673536633922</c:v>
                </c:pt>
                <c:pt idx="20" formatCode="0.0">
                  <c:v>20.375623494553732</c:v>
                </c:pt>
              </c:numCache>
            </c:numRef>
          </c:val>
          <c:smooth val="0"/>
        </c:ser>
        <c:ser>
          <c:idx val="1"/>
          <c:order val="1"/>
          <c:tx>
            <c:strRef>
              <c:f>'Fig 1.4b'!$A$6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1.4b'!$CF$6:$ES$6</c:f>
              <c:numCache>
                <c:formatCode>General</c:formatCode>
                <c:ptCount val="21"/>
                <c:pt idx="8" formatCode="0.0">
                  <c:v>18.866684011260276</c:v>
                </c:pt>
                <c:pt idx="9" formatCode="0.0">
                  <c:v>19.201088549905872</c:v>
                </c:pt>
                <c:pt idx="10" formatCode="0.0">
                  <c:v>18.945860379015812</c:v>
                </c:pt>
                <c:pt idx="11" formatCode="0.0">
                  <c:v>19.161695779792979</c:v>
                </c:pt>
                <c:pt idx="12" formatCode="0.0">
                  <c:v>19.248017258699928</c:v>
                </c:pt>
                <c:pt idx="13" formatCode="0.0">
                  <c:v>19.332075448517088</c:v>
                </c:pt>
                <c:pt idx="14" formatCode="0.0">
                  <c:v>19.416323935734834</c:v>
                </c:pt>
                <c:pt idx="15" formatCode="0.0">
                  <c:v>19.500824422256809</c:v>
                </c:pt>
                <c:pt idx="16" formatCode="0.0">
                  <c:v>19.585633502600444</c:v>
                </c:pt>
                <c:pt idx="17" formatCode="0.0">
                  <c:v>19.670824527159613</c:v>
                </c:pt>
                <c:pt idx="18" formatCode="0.0">
                  <c:v>19.756511640939809</c:v>
                </c:pt>
                <c:pt idx="19" formatCode="0.0">
                  <c:v>19.842808192713093</c:v>
                </c:pt>
                <c:pt idx="20" formatCode="0.0">
                  <c:v>19.929843042510413</c:v>
                </c:pt>
              </c:numCache>
            </c:numRef>
          </c:val>
          <c:smooth val="0"/>
        </c:ser>
        <c:ser>
          <c:idx val="2"/>
          <c:order val="2"/>
          <c:tx>
            <c:strRef>
              <c:f>'Fig 1.4b'!$A$7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1.4b'!$CF$7:$ES$7</c:f>
              <c:numCache>
                <c:formatCode>General</c:formatCode>
                <c:ptCount val="21"/>
                <c:pt idx="8" formatCode="0.0">
                  <c:v>18.866684011260276</c:v>
                </c:pt>
                <c:pt idx="9" formatCode="0.0">
                  <c:v>19.201088549905872</c:v>
                </c:pt>
                <c:pt idx="10" formatCode="0.0">
                  <c:v>18.945860379015812</c:v>
                </c:pt>
                <c:pt idx="11" formatCode="0.0">
                  <c:v>19.644405031758982</c:v>
                </c:pt>
                <c:pt idx="12" formatCode="0.0">
                  <c:v>19.847760370441062</c:v>
                </c:pt>
                <c:pt idx="13" formatCode="0.0">
                  <c:v>20.047430555233458</c:v>
                </c:pt>
                <c:pt idx="14" formatCode="0.0">
                  <c:v>20.24782471952215</c:v>
                </c:pt>
                <c:pt idx="15" formatCode="0.0">
                  <c:v>20.448443524151457</c:v>
                </c:pt>
                <c:pt idx="16" formatCode="0.0">
                  <c:v>20.64879245124634</c:v>
                </c:pt>
                <c:pt idx="17" formatCode="0.0">
                  <c:v>20.848500991280257</c:v>
                </c:pt>
                <c:pt idx="18" formatCode="0.0">
                  <c:v>21.047256898450172</c:v>
                </c:pt>
                <c:pt idx="19" formatCode="0.0">
                  <c:v>21.244781711289601</c:v>
                </c:pt>
                <c:pt idx="20" formatCode="0.0">
                  <c:v>21.440887316832825</c:v>
                </c:pt>
              </c:numCache>
            </c:numRef>
          </c:val>
          <c:smooth val="0"/>
        </c:ser>
        <c:ser>
          <c:idx val="4"/>
          <c:order val="3"/>
          <c:tx>
            <c:strRef>
              <c:f>'Fig 1.4b'!$A$9</c:f>
              <c:strCache>
                <c:ptCount val="1"/>
                <c:pt idx="0">
                  <c:v>Observé (provisoire)</c:v>
                </c:pt>
              </c:strCache>
            </c:strRef>
          </c:tx>
          <c:spPr>
            <a:ln>
              <a:solidFill>
                <a:srgbClr val="FF0000"/>
              </a:solidFill>
            </a:ln>
          </c:spPr>
          <c:marker>
            <c:symbol val="none"/>
          </c:marker>
          <c:dPt>
            <c:idx val="12"/>
            <c:bubble3D val="0"/>
          </c:dPt>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1.4b'!$CF$9:$CS$9</c:f>
              <c:numCache>
                <c:formatCode>General</c:formatCode>
                <c:ptCount val="14"/>
                <c:pt idx="11">
                  <c:v>19.3</c:v>
                </c:pt>
                <c:pt idx="12">
                  <c:v>19.399999999999999</c:v>
                </c:pt>
                <c:pt idx="13">
                  <c:v>19.399999999999999</c:v>
                </c:pt>
              </c:numCache>
            </c:numRef>
          </c:val>
          <c:smooth val="0"/>
        </c:ser>
        <c:ser>
          <c:idx val="3"/>
          <c:order val="4"/>
          <c:tx>
            <c:strRef>
              <c:f>'Fig 1.4b'!$A$8</c:f>
              <c:strCache>
                <c:ptCount val="1"/>
                <c:pt idx="0">
                  <c:v>Observé (définitif)</c:v>
                </c:pt>
              </c:strCache>
            </c:strRef>
          </c:tx>
          <c:spPr>
            <a:ln>
              <a:solidFill>
                <a:schemeClr val="accent6">
                  <a:lumMod val="75000"/>
                </a:schemeClr>
              </a:solidFill>
            </a:ln>
          </c:spPr>
          <c:marker>
            <c:symbol val="none"/>
          </c:marker>
          <c:cat>
            <c:numRef>
              <c:f>'Fig 1.4b'!$G$4:$BT$4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1.4b'!$CF$8:$CZ$8</c:f>
              <c:numCache>
                <c:formatCode>General</c:formatCode>
                <c:ptCount val="21"/>
                <c:pt idx="0">
                  <c:v>17.7</c:v>
                </c:pt>
                <c:pt idx="1">
                  <c:v>18</c:v>
                </c:pt>
                <c:pt idx="2">
                  <c:v>18.100000000000001</c:v>
                </c:pt>
                <c:pt idx="3">
                  <c:v>18.2</c:v>
                </c:pt>
                <c:pt idx="4">
                  <c:v>18.399999999999999</c:v>
                </c:pt>
                <c:pt idx="5">
                  <c:v>18.600000000000001</c:v>
                </c:pt>
                <c:pt idx="6">
                  <c:v>18.899999999999999</c:v>
                </c:pt>
                <c:pt idx="7">
                  <c:v>18.8</c:v>
                </c:pt>
                <c:pt idx="8">
                  <c:v>19</c:v>
                </c:pt>
                <c:pt idx="9">
                  <c:v>19.3</c:v>
                </c:pt>
                <c:pt idx="10">
                  <c:v>19.3</c:v>
                </c:pt>
              </c:numCache>
            </c:numRef>
          </c:val>
          <c:smooth val="0"/>
        </c:ser>
        <c:dLbls>
          <c:showLegendKey val="0"/>
          <c:showVal val="0"/>
          <c:showCatName val="0"/>
          <c:showSerName val="0"/>
          <c:showPercent val="0"/>
          <c:showBubbleSize val="0"/>
        </c:dLbls>
        <c:marker val="1"/>
        <c:smooth val="0"/>
        <c:axId val="164786560"/>
        <c:axId val="164788480"/>
      </c:lineChart>
      <c:catAx>
        <c:axId val="164786560"/>
        <c:scaling>
          <c:orientation val="minMax"/>
        </c:scaling>
        <c:delete val="0"/>
        <c:axPos val="b"/>
        <c:title>
          <c:tx>
            <c:rich>
              <a:bodyPr/>
              <a:lstStyle/>
              <a:p>
                <a:pPr>
                  <a:defRPr/>
                </a:pPr>
                <a:r>
                  <a:rPr lang="en-US"/>
                  <a:t>année</a:t>
                </a:r>
              </a:p>
            </c:rich>
          </c:tx>
          <c:layout>
            <c:manualLayout>
              <c:xMode val="edge"/>
              <c:yMode val="edge"/>
              <c:x val="0.85277492877492878"/>
              <c:y val="0.49912001424501418"/>
            </c:manualLayout>
          </c:layout>
          <c:overlay val="0"/>
        </c:title>
        <c:numFmt formatCode="General" sourceLinked="1"/>
        <c:majorTickMark val="out"/>
        <c:minorTickMark val="none"/>
        <c:tickLblPos val="nextTo"/>
        <c:txPr>
          <a:bodyPr rot="-5400000" vert="horz"/>
          <a:lstStyle/>
          <a:p>
            <a:pPr>
              <a:defRPr sz="900"/>
            </a:pPr>
            <a:endParaRPr lang="fr-FR"/>
          </a:p>
        </c:txPr>
        <c:crossAx val="164788480"/>
        <c:crosses val="autoZero"/>
        <c:auto val="1"/>
        <c:lblAlgn val="ctr"/>
        <c:lblOffset val="100"/>
        <c:tickLblSkip val="2"/>
        <c:tickMarkSkip val="5"/>
        <c:noMultiLvlLbl val="0"/>
      </c:catAx>
      <c:valAx>
        <c:axId val="164788480"/>
        <c:scaling>
          <c:orientation val="minMax"/>
          <c:max val="27"/>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64786560"/>
        <c:crosses val="autoZero"/>
        <c:crossBetween val="between"/>
        <c:majorUnit val="1"/>
      </c:valAx>
    </c:plotArea>
    <c:legend>
      <c:legendPos val="b"/>
      <c:layout>
        <c:manualLayout>
          <c:xMode val="edge"/>
          <c:yMode val="edge"/>
          <c:x val="0"/>
          <c:y val="0.69708157341259491"/>
          <c:w val="0.85609116374854566"/>
          <c:h val="0.30291842658740503"/>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69"/>
          <c:y val="0.1094582968795567"/>
          <c:w val="0.79984696969696956"/>
          <c:h val="0.51787682119354284"/>
        </c:manualLayout>
      </c:layout>
      <c:lineChart>
        <c:grouping val="standard"/>
        <c:varyColors val="0"/>
        <c:ser>
          <c:idx val="0"/>
          <c:order val="0"/>
          <c:tx>
            <c:strRef>
              <c:f>'Fig 1.5'!$A$5</c:f>
              <c:strCache>
                <c:ptCount val="1"/>
                <c:pt idx="0">
                  <c:v>projections 2016 - scénario central</c:v>
                </c:pt>
              </c:strCache>
            </c:strRef>
          </c:tx>
          <c:spPr>
            <a:ln w="28575">
              <a:solidFill>
                <a:schemeClr val="bg1">
                  <a:lumMod val="65000"/>
                </a:schemeClr>
              </a:solidFill>
            </a:ln>
          </c:spPr>
          <c:marker>
            <c:symbol val="none"/>
          </c:marker>
          <c:cat>
            <c:strRef>
              <c:f>'Fig 1.5'!$B$60:$BS$60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 1.5'!$B$5:$BS$5</c:f>
              <c:numCache>
                <c:formatCode>#,##0</c:formatCode>
                <c:ptCount val="70"/>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pt idx="61">
                  <c:v>873076</c:v>
                </c:pt>
                <c:pt idx="62">
                  <c:v>865065</c:v>
                </c:pt>
                <c:pt idx="63">
                  <c:v>864032</c:v>
                </c:pt>
                <c:pt idx="64">
                  <c:v>872508</c:v>
                </c:pt>
                <c:pt idx="65">
                  <c:v>881018</c:v>
                </c:pt>
                <c:pt idx="66">
                  <c:v>902635</c:v>
                </c:pt>
                <c:pt idx="67">
                  <c:v>894175</c:v>
                </c:pt>
                <c:pt idx="68">
                  <c:v>904157</c:v>
                </c:pt>
                <c:pt idx="69">
                  <c:v>904232</c:v>
                </c:pt>
              </c:numCache>
            </c:numRef>
          </c:val>
          <c:smooth val="0"/>
        </c:ser>
        <c:ser>
          <c:idx val="1"/>
          <c:order val="1"/>
          <c:tx>
            <c:strRef>
              <c:f>'Fig 1.5'!$A$6</c:f>
              <c:strCache>
                <c:ptCount val="1"/>
                <c:pt idx="0">
                  <c:v>projections 2016 - scénario min</c:v>
                </c:pt>
              </c:strCache>
            </c:strRef>
          </c:tx>
          <c:spPr>
            <a:ln w="12700">
              <a:solidFill>
                <a:schemeClr val="bg1">
                  <a:lumMod val="65000"/>
                </a:schemeClr>
              </a:solidFill>
              <a:prstDash val="lgDash"/>
            </a:ln>
          </c:spPr>
          <c:marker>
            <c:symbol val="triangle"/>
            <c:size val="4"/>
            <c:spPr>
              <a:noFill/>
              <a:ln>
                <a:solidFill>
                  <a:schemeClr val="bg1">
                    <a:lumMod val="65000"/>
                  </a:schemeClr>
                </a:solidFill>
              </a:ln>
            </c:spPr>
          </c:marker>
          <c:cat>
            <c:strRef>
              <c:f>'Fig 1.5'!$B$60:$BS$60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 1.5'!$B$6:$BS$6</c:f>
              <c:numCache>
                <c:formatCode>#,##0</c:formatCode>
                <c:ptCount val="70"/>
                <c:pt idx="12">
                  <c:v>831615</c:v>
                </c:pt>
                <c:pt idx="13">
                  <c:v>812386</c:v>
                </c:pt>
                <c:pt idx="14">
                  <c:v>827042</c:v>
                </c:pt>
                <c:pt idx="15">
                  <c:v>822040</c:v>
                </c:pt>
                <c:pt idx="16">
                  <c:v>828659</c:v>
                </c:pt>
                <c:pt idx="17">
                  <c:v>833328</c:v>
                </c:pt>
                <c:pt idx="18">
                  <c:v>834070</c:v>
                </c:pt>
                <c:pt idx="19">
                  <c:v>851066</c:v>
                </c:pt>
                <c:pt idx="20">
                  <c:v>856566</c:v>
                </c:pt>
                <c:pt idx="21">
                  <c:v>859542</c:v>
                </c:pt>
                <c:pt idx="22">
                  <c:v>859354</c:v>
                </c:pt>
                <c:pt idx="23">
                  <c:v>889222</c:v>
                </c:pt>
                <c:pt idx="24">
                  <c:v>898232</c:v>
                </c:pt>
                <c:pt idx="25">
                  <c:v>887470</c:v>
                </c:pt>
                <c:pt idx="26">
                  <c:v>885388</c:v>
                </c:pt>
                <c:pt idx="27">
                  <c:v>865061</c:v>
                </c:pt>
                <c:pt idx="28">
                  <c:v>872706</c:v>
                </c:pt>
                <c:pt idx="29">
                  <c:v>878485</c:v>
                </c:pt>
                <c:pt idx="30">
                  <c:v>892368</c:v>
                </c:pt>
                <c:pt idx="31">
                  <c:v>911208</c:v>
                </c:pt>
                <c:pt idx="32">
                  <c:v>918854</c:v>
                </c:pt>
                <c:pt idx="33">
                  <c:v>899079</c:v>
                </c:pt>
                <c:pt idx="34">
                  <c:v>854713</c:v>
                </c:pt>
                <c:pt idx="35">
                  <c:v>813069</c:v>
                </c:pt>
                <c:pt idx="36">
                  <c:v>793551</c:v>
                </c:pt>
                <c:pt idx="37">
                  <c:v>816019</c:v>
                </c:pt>
                <c:pt idx="38">
                  <c:v>812542</c:v>
                </c:pt>
                <c:pt idx="39">
                  <c:v>831017</c:v>
                </c:pt>
                <c:pt idx="40">
                  <c:v>879943</c:v>
                </c:pt>
                <c:pt idx="41">
                  <c:v>872721</c:v>
                </c:pt>
                <c:pt idx="42">
                  <c:v>869512</c:v>
                </c:pt>
                <c:pt idx="43">
                  <c:v>825779</c:v>
                </c:pt>
                <c:pt idx="44">
                  <c:v>840227</c:v>
                </c:pt>
                <c:pt idx="45">
                  <c:v>847376</c:v>
                </c:pt>
                <c:pt idx="46">
                  <c:v>853615</c:v>
                </c:pt>
                <c:pt idx="47">
                  <c:v>844044</c:v>
                </c:pt>
                <c:pt idx="48">
                  <c:v>846401</c:v>
                </c:pt>
                <c:pt idx="49">
                  <c:v>838807</c:v>
                </c:pt>
                <c:pt idx="50">
                  <c:v>838937</c:v>
                </c:pt>
                <c:pt idx="51">
                  <c:v>820623</c:v>
                </c:pt>
                <c:pt idx="52">
                  <c:v>806432</c:v>
                </c:pt>
                <c:pt idx="53">
                  <c:v>765647</c:v>
                </c:pt>
                <c:pt idx="54">
                  <c:v>766716</c:v>
                </c:pt>
                <c:pt idx="55">
                  <c:v>787040</c:v>
                </c:pt>
                <c:pt idx="56">
                  <c:v>796506</c:v>
                </c:pt>
                <c:pt idx="57">
                  <c:v>791798</c:v>
                </c:pt>
                <c:pt idx="58">
                  <c:v>808807</c:v>
                </c:pt>
                <c:pt idx="59">
                  <c:v>815983</c:v>
                </c:pt>
                <c:pt idx="60">
                  <c:v>857285</c:v>
                </c:pt>
                <c:pt idx="61">
                  <c:v>843805</c:v>
                </c:pt>
                <c:pt idx="62">
                  <c:v>835073</c:v>
                </c:pt>
                <c:pt idx="63">
                  <c:v>833490</c:v>
                </c:pt>
                <c:pt idx="64">
                  <c:v>841501</c:v>
                </c:pt>
                <c:pt idx="65">
                  <c:v>849532</c:v>
                </c:pt>
                <c:pt idx="66">
                  <c:v>870779</c:v>
                </c:pt>
                <c:pt idx="67">
                  <c:v>861657</c:v>
                </c:pt>
                <c:pt idx="68">
                  <c:v>871121</c:v>
                </c:pt>
                <c:pt idx="69">
                  <c:v>870572</c:v>
                </c:pt>
              </c:numCache>
            </c:numRef>
          </c:val>
          <c:smooth val="0"/>
        </c:ser>
        <c:ser>
          <c:idx val="2"/>
          <c:order val="2"/>
          <c:tx>
            <c:strRef>
              <c:f>'Fig 1.5'!$A$7</c:f>
              <c:strCache>
                <c:ptCount val="1"/>
                <c:pt idx="0">
                  <c:v>projections 2016 - scénario max</c:v>
                </c:pt>
              </c:strCache>
            </c:strRef>
          </c:tx>
          <c:spPr>
            <a:ln w="12700">
              <a:solidFill>
                <a:schemeClr val="bg1">
                  <a:lumMod val="65000"/>
                </a:schemeClr>
              </a:solidFill>
              <a:prstDash val="lgDash"/>
            </a:ln>
          </c:spPr>
          <c:marker>
            <c:symbol val="square"/>
            <c:size val="4"/>
            <c:spPr>
              <a:solidFill>
                <a:schemeClr val="bg1"/>
              </a:solidFill>
              <a:ln>
                <a:solidFill>
                  <a:schemeClr val="bg1">
                    <a:lumMod val="65000"/>
                  </a:schemeClr>
                </a:solidFill>
              </a:ln>
            </c:spPr>
          </c:marker>
          <c:cat>
            <c:strRef>
              <c:f>'Fig 1.5'!$B$60:$BS$60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 1.5'!$B$7:$BS$7</c:f>
              <c:numCache>
                <c:formatCode>#,##0</c:formatCode>
                <c:ptCount val="70"/>
                <c:pt idx="12">
                  <c:v>831615</c:v>
                </c:pt>
                <c:pt idx="13">
                  <c:v>812386</c:v>
                </c:pt>
                <c:pt idx="14">
                  <c:v>827104</c:v>
                </c:pt>
                <c:pt idx="15">
                  <c:v>822226</c:v>
                </c:pt>
                <c:pt idx="16">
                  <c:v>828740</c:v>
                </c:pt>
                <c:pt idx="17">
                  <c:v>833192</c:v>
                </c:pt>
                <c:pt idx="18">
                  <c:v>833688</c:v>
                </c:pt>
                <c:pt idx="19">
                  <c:v>850389</c:v>
                </c:pt>
                <c:pt idx="20">
                  <c:v>855599</c:v>
                </c:pt>
                <c:pt idx="21">
                  <c:v>858265</c:v>
                </c:pt>
                <c:pt idx="22">
                  <c:v>857778</c:v>
                </c:pt>
                <c:pt idx="23">
                  <c:v>887179</c:v>
                </c:pt>
                <c:pt idx="24">
                  <c:v>895827</c:v>
                </c:pt>
                <c:pt idx="25">
                  <c:v>884840</c:v>
                </c:pt>
                <c:pt idx="26">
                  <c:v>882530</c:v>
                </c:pt>
                <c:pt idx="27">
                  <c:v>862210</c:v>
                </c:pt>
                <c:pt idx="28">
                  <c:v>869649</c:v>
                </c:pt>
                <c:pt idx="29">
                  <c:v>875280</c:v>
                </c:pt>
                <c:pt idx="30">
                  <c:v>888980</c:v>
                </c:pt>
                <c:pt idx="31">
                  <c:v>907627</c:v>
                </c:pt>
                <c:pt idx="32">
                  <c:v>915303</c:v>
                </c:pt>
                <c:pt idx="33">
                  <c:v>896052</c:v>
                </c:pt>
                <c:pt idx="34">
                  <c:v>852684</c:v>
                </c:pt>
                <c:pt idx="35">
                  <c:v>812183</c:v>
                </c:pt>
                <c:pt idx="36">
                  <c:v>793583</c:v>
                </c:pt>
                <c:pt idx="37">
                  <c:v>816349</c:v>
                </c:pt>
                <c:pt idx="38">
                  <c:v>813746</c:v>
                </c:pt>
                <c:pt idx="39">
                  <c:v>832783</c:v>
                </c:pt>
                <c:pt idx="40">
                  <c:v>881756</c:v>
                </c:pt>
                <c:pt idx="41">
                  <c:v>875802</c:v>
                </c:pt>
                <c:pt idx="42">
                  <c:v>873881</c:v>
                </c:pt>
                <c:pt idx="43">
                  <c:v>832437</c:v>
                </c:pt>
                <c:pt idx="44">
                  <c:v>848157</c:v>
                </c:pt>
                <c:pt idx="45">
                  <c:v>856861</c:v>
                </c:pt>
                <c:pt idx="46">
                  <c:v>864888</c:v>
                </c:pt>
                <c:pt idx="47">
                  <c:v>857618</c:v>
                </c:pt>
                <c:pt idx="48">
                  <c:v>862296</c:v>
                </c:pt>
                <c:pt idx="49">
                  <c:v>857470</c:v>
                </c:pt>
                <c:pt idx="50">
                  <c:v>860485</c:v>
                </c:pt>
                <c:pt idx="51">
                  <c:v>845834</c:v>
                </c:pt>
                <c:pt idx="52">
                  <c:v>835506</c:v>
                </c:pt>
                <c:pt idx="53">
                  <c:v>799448</c:v>
                </c:pt>
                <c:pt idx="54">
                  <c:v>804226</c:v>
                </c:pt>
                <c:pt idx="55">
                  <c:v>827649</c:v>
                </c:pt>
                <c:pt idx="56">
                  <c:v>840271</c:v>
                </c:pt>
                <c:pt idx="57">
                  <c:v>838665</c:v>
                </c:pt>
                <c:pt idx="58">
                  <c:v>857758</c:v>
                </c:pt>
                <c:pt idx="59">
                  <c:v>866716</c:v>
                </c:pt>
                <c:pt idx="60">
                  <c:v>908580</c:v>
                </c:pt>
                <c:pt idx="61">
                  <c:v>896728</c:v>
                </c:pt>
                <c:pt idx="62">
                  <c:v>889336</c:v>
                </c:pt>
                <c:pt idx="63">
                  <c:v>888749</c:v>
                </c:pt>
                <c:pt idx="64">
                  <c:v>897537</c:v>
                </c:pt>
                <c:pt idx="65">
                  <c:v>906343</c:v>
                </c:pt>
                <c:pt idx="66">
                  <c:v>928064</c:v>
                </c:pt>
                <c:pt idx="67">
                  <c:v>920223</c:v>
                </c:pt>
                <c:pt idx="68">
                  <c:v>930555</c:v>
                </c:pt>
                <c:pt idx="69">
                  <c:v>931154</c:v>
                </c:pt>
              </c:numCache>
            </c:numRef>
          </c:val>
          <c:smooth val="0"/>
        </c:ser>
        <c:ser>
          <c:idx val="4"/>
          <c:order val="3"/>
          <c:tx>
            <c:strRef>
              <c:f>'Fig 1.5'!$A$9</c:f>
              <c:strCache>
                <c:ptCount val="1"/>
                <c:pt idx="0">
                  <c:v>bilan démographique 2018 - provisoire</c:v>
                </c:pt>
              </c:strCache>
            </c:strRef>
          </c:tx>
          <c:spPr>
            <a:ln>
              <a:solidFill>
                <a:srgbClr val="FF0000"/>
              </a:solidFill>
            </a:ln>
          </c:spPr>
          <c:marker>
            <c:symbol val="circle"/>
            <c:size val="4"/>
            <c:spPr>
              <a:solidFill>
                <a:schemeClr val="bg1">
                  <a:lumMod val="75000"/>
                </a:schemeClr>
              </a:solidFill>
              <a:ln>
                <a:solidFill>
                  <a:srgbClr val="FF0000"/>
                </a:solidFill>
              </a:ln>
            </c:spPr>
          </c:marker>
          <c:cat>
            <c:strRef>
              <c:f>'Fig 1.5'!$B$60:$BS$60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 1.5'!$B$9:$BS$9</c:f>
              <c:numCache>
                <c:formatCode>#,##0</c:formatCode>
                <c:ptCount val="70"/>
                <c:pt idx="15">
                  <c:v>824876</c:v>
                </c:pt>
                <c:pt idx="16">
                  <c:v>830216</c:v>
                </c:pt>
                <c:pt idx="17">
                  <c:v>832261</c:v>
                </c:pt>
                <c:pt idx="18">
                  <c:v>833677</c:v>
                </c:pt>
              </c:numCache>
            </c:numRef>
          </c:val>
          <c:smooth val="0"/>
        </c:ser>
        <c:ser>
          <c:idx val="3"/>
          <c:order val="4"/>
          <c:tx>
            <c:strRef>
              <c:f>'Fig 1.5'!$A$8</c:f>
              <c:strCache>
                <c:ptCount val="1"/>
                <c:pt idx="0">
                  <c:v>bilan démographique 2018 - observé</c:v>
                </c:pt>
              </c:strCache>
            </c:strRef>
          </c:tx>
          <c:spPr>
            <a:ln>
              <a:solidFill>
                <a:schemeClr val="tx1"/>
              </a:solidFill>
            </a:ln>
          </c:spPr>
          <c:marker>
            <c:symbol val="circle"/>
            <c:size val="4"/>
            <c:spPr>
              <a:solidFill>
                <a:schemeClr val="bg1"/>
              </a:solidFill>
              <a:ln>
                <a:solidFill>
                  <a:schemeClr val="tx1"/>
                </a:solidFill>
              </a:ln>
            </c:spPr>
          </c:marker>
          <c:cat>
            <c:strRef>
              <c:f>'Fig 1.5'!$B$60:$BS$60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 1.5'!$B$8:$BS$8</c:f>
              <c:numCache>
                <c:formatCode>#,##0</c:formatCode>
                <c:ptCount val="70"/>
                <c:pt idx="0">
                  <c:v>526579</c:v>
                </c:pt>
                <c:pt idx="1">
                  <c:v>501525</c:v>
                </c:pt>
                <c:pt idx="2">
                  <c:v>555219</c:v>
                </c:pt>
                <c:pt idx="3">
                  <c:v>590513</c:v>
                </c:pt>
                <c:pt idx="4">
                  <c:v>603672</c:v>
                </c:pt>
                <c:pt idx="5">
                  <c:v>610308</c:v>
                </c:pt>
                <c:pt idx="6">
                  <c:v>799509</c:v>
                </c:pt>
                <c:pt idx="7">
                  <c:v>837472</c:v>
                </c:pt>
                <c:pt idx="8">
                  <c:v>848044</c:v>
                </c:pt>
                <c:pt idx="9">
                  <c:v>842020</c:v>
                </c:pt>
                <c:pt idx="10">
                  <c:v>851593</c:v>
                </c:pt>
                <c:pt idx="11">
                  <c:v>814091</c:v>
                </c:pt>
                <c:pt idx="12">
                  <c:v>830693</c:v>
                </c:pt>
                <c:pt idx="13">
                  <c:v>814083</c:v>
                </c:pt>
                <c:pt idx="14">
                  <c:v>827539</c:v>
                </c:pt>
              </c:numCache>
            </c:numRef>
          </c:val>
          <c:smooth val="0"/>
        </c:ser>
        <c:dLbls>
          <c:showLegendKey val="0"/>
          <c:showVal val="0"/>
          <c:showCatName val="0"/>
          <c:showSerName val="0"/>
          <c:showPercent val="0"/>
          <c:showBubbleSize val="0"/>
        </c:dLbls>
        <c:marker val="1"/>
        <c:smooth val="0"/>
        <c:axId val="164964608"/>
        <c:axId val="164979456"/>
      </c:lineChart>
      <c:catAx>
        <c:axId val="164964608"/>
        <c:scaling>
          <c:orientation val="minMax"/>
        </c:scaling>
        <c:delete val="0"/>
        <c:axPos val="b"/>
        <c:title>
          <c:tx>
            <c:rich>
              <a:bodyPr/>
              <a:lstStyle/>
              <a:p>
                <a:pPr algn="ctr">
                  <a:defRPr/>
                </a:pPr>
                <a:r>
                  <a:rPr lang="en-US" sz="900" b="0"/>
                  <a:t>génération</a:t>
                </a:r>
                <a:endParaRPr lang="en-US" b="0"/>
              </a:p>
            </c:rich>
          </c:tx>
          <c:layout>
            <c:manualLayout>
              <c:xMode val="edge"/>
              <c:yMode val="edge"/>
              <c:x val="0.87204636015325665"/>
              <c:y val="0.62883571428571428"/>
            </c:manualLayout>
          </c:layout>
          <c:overlay val="0"/>
        </c:title>
        <c:numFmt formatCode="General" sourceLinked="1"/>
        <c:majorTickMark val="out"/>
        <c:minorTickMark val="none"/>
        <c:tickLblPos val="nextTo"/>
        <c:crossAx val="164979456"/>
        <c:crosses val="autoZero"/>
        <c:auto val="1"/>
        <c:lblAlgn val="ctr"/>
        <c:lblOffset val="100"/>
        <c:tickLblSkip val="10"/>
        <c:tickMarkSkip val="10"/>
        <c:noMultiLvlLbl val="0"/>
      </c:catAx>
      <c:valAx>
        <c:axId val="164979456"/>
        <c:scaling>
          <c:orientation val="minMax"/>
          <c:max val="1000000"/>
          <c:min val="400000"/>
        </c:scaling>
        <c:delete val="0"/>
        <c:axPos val="l"/>
        <c:majorGridlines/>
        <c:numFmt formatCode="#,##0" sourceLinked="0"/>
        <c:majorTickMark val="out"/>
        <c:minorTickMark val="none"/>
        <c:tickLblPos val="nextTo"/>
        <c:crossAx val="164964608"/>
        <c:crosses val="autoZero"/>
        <c:crossBetween val="midCat"/>
        <c:majorUnit val="100000"/>
      </c:valAx>
    </c:plotArea>
    <c:legend>
      <c:legendPos val="b"/>
      <c:layout>
        <c:manualLayout>
          <c:xMode val="edge"/>
          <c:yMode val="edge"/>
          <c:x val="0"/>
          <c:y val="0.81921230158730163"/>
          <c:w val="1"/>
          <c:h val="0.17093333333333333"/>
        </c:manualLayout>
      </c:layout>
      <c:overlay val="0"/>
      <c:txPr>
        <a:bodyPr/>
        <a:lstStyle/>
        <a:p>
          <a:pPr>
            <a:defRPr sz="900">
              <a:latin typeface="+mn-lt"/>
              <a:cs typeface="Times New Roman" panose="02020603050405020304" pitchFamily="18" charset="0"/>
            </a:defRPr>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2357830271217"/>
          <c:y val="5.85323709536308E-2"/>
          <c:w val="0.85262467191601055"/>
          <c:h val="0.58382035578885971"/>
        </c:manualLayout>
      </c:layout>
      <c:lineChart>
        <c:grouping val="standard"/>
        <c:varyColors val="0"/>
        <c:ser>
          <c:idx val="5"/>
          <c:order val="5"/>
          <c:spPr>
            <a:ln w="19050">
              <a:solidFill>
                <a:schemeClr val="bg1">
                  <a:lumMod val="65000"/>
                </a:schemeClr>
              </a:solidFill>
            </a:ln>
          </c:spPr>
          <c:marker>
            <c:symbol val="none"/>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1.6'!$AZ$4:$EB$4</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ser>
        <c:ser>
          <c:idx val="6"/>
          <c:order val="6"/>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1.6'!$AZ$5:$EB$5</c:f>
              <c:numCache>
                <c:formatCode>0.00</c:formatCode>
                <c:ptCount val="81"/>
                <c:pt idx="23">
                  <c:v>2.1678618848565394</c:v>
                </c:pt>
                <c:pt idx="24">
                  <c:v>2.1226361126754205</c:v>
                </c:pt>
                <c:pt idx="25">
                  <c:v>2.0753362061000611</c:v>
                </c:pt>
                <c:pt idx="26">
                  <c:v>2.0366022478886188</c:v>
                </c:pt>
                <c:pt idx="27">
                  <c:v>1.9942643773744881</c:v>
                </c:pt>
                <c:pt idx="28">
                  <c:v>1.9526831382102545</c:v>
                </c:pt>
                <c:pt idx="29">
                  <c:v>1.9136932098414619</c:v>
                </c:pt>
                <c:pt idx="30">
                  <c:v>1.8739017118680443</c:v>
                </c:pt>
                <c:pt idx="31">
                  <c:v>1.8371196975155302</c:v>
                </c:pt>
                <c:pt idx="32">
                  <c:v>1.800777752779644</c:v>
                </c:pt>
                <c:pt idx="33">
                  <c:v>1.7655659953263703</c:v>
                </c:pt>
                <c:pt idx="34">
                  <c:v>1.7275114287013791</c:v>
                </c:pt>
                <c:pt idx="35">
                  <c:v>1.6903166469650579</c:v>
                </c:pt>
                <c:pt idx="36">
                  <c:v>1.6566199954591692</c:v>
                </c:pt>
                <c:pt idx="37">
                  <c:v>1.6257180211653741</c:v>
                </c:pt>
                <c:pt idx="38">
                  <c:v>1.5982699661527766</c:v>
                </c:pt>
                <c:pt idx="39">
                  <c:v>1.5715051306979604</c:v>
                </c:pt>
                <c:pt idx="40">
                  <c:v>1.5451909379982465</c:v>
                </c:pt>
                <c:pt idx="41">
                  <c:v>1.518791812136687</c:v>
                </c:pt>
                <c:pt idx="42">
                  <c:v>1.4908344593941887</c:v>
                </c:pt>
                <c:pt idx="43">
                  <c:v>1.4626427080638575</c:v>
                </c:pt>
                <c:pt idx="44">
                  <c:v>1.4379453900218533</c:v>
                </c:pt>
                <c:pt idx="45">
                  <c:v>1.4192976302806763</c:v>
                </c:pt>
                <c:pt idx="46">
                  <c:v>1.4051371027068917</c:v>
                </c:pt>
                <c:pt idx="47">
                  <c:v>1.3931481964568639</c:v>
                </c:pt>
                <c:pt idx="48">
                  <c:v>1.3790222043519895</c:v>
                </c:pt>
                <c:pt idx="49">
                  <c:v>1.3654384548746181</c:v>
                </c:pt>
                <c:pt idx="50">
                  <c:v>1.3502391943267713</c:v>
                </c:pt>
                <c:pt idx="51">
                  <c:v>1.3305447957160157</c:v>
                </c:pt>
                <c:pt idx="52">
                  <c:v>1.3124033382548139</c:v>
                </c:pt>
                <c:pt idx="53">
                  <c:v>1.2953338765513263</c:v>
                </c:pt>
                <c:pt idx="54">
                  <c:v>1.282958265979498</c:v>
                </c:pt>
                <c:pt idx="55">
                  <c:v>1.2697889592696083</c:v>
                </c:pt>
                <c:pt idx="56">
                  <c:v>1.2564845978855554</c:v>
                </c:pt>
                <c:pt idx="57">
                  <c:v>1.2431162735546013</c:v>
                </c:pt>
                <c:pt idx="58">
                  <c:v>1.2310538034796696</c:v>
                </c:pt>
                <c:pt idx="59">
                  <c:v>1.2192112139323164</c:v>
                </c:pt>
                <c:pt idx="60">
                  <c:v>1.2084305925639001</c:v>
                </c:pt>
                <c:pt idx="61">
                  <c:v>1.1980353348490262</c:v>
                </c:pt>
                <c:pt idx="62">
                  <c:v>1.1895671193522364</c:v>
                </c:pt>
                <c:pt idx="63">
                  <c:v>1.1826313966478827</c:v>
                </c:pt>
                <c:pt idx="64">
                  <c:v>1.1793961961418222</c:v>
                </c:pt>
                <c:pt idx="65">
                  <c:v>1.1763520606186151</c:v>
                </c:pt>
                <c:pt idx="66">
                  <c:v>1.1719164114310427</c:v>
                </c:pt>
                <c:pt idx="67">
                  <c:v>1.1669932382137553</c:v>
                </c:pt>
                <c:pt idx="68">
                  <c:v>1.1627258296881819</c:v>
                </c:pt>
                <c:pt idx="69">
                  <c:v>1.1573153529303724</c:v>
                </c:pt>
                <c:pt idx="70">
                  <c:v>1.1515418372679691</c:v>
                </c:pt>
                <c:pt idx="71">
                  <c:v>1.1426475862426124</c:v>
                </c:pt>
                <c:pt idx="72">
                  <c:v>1.1349796711800912</c:v>
                </c:pt>
                <c:pt idx="73">
                  <c:v>1.1280689061910198</c:v>
                </c:pt>
                <c:pt idx="74">
                  <c:v>1.1212784933824973</c:v>
                </c:pt>
                <c:pt idx="75">
                  <c:v>1.1138038226733249</c:v>
                </c:pt>
                <c:pt idx="76">
                  <c:v>1.1056074213378437</c:v>
                </c:pt>
                <c:pt idx="77">
                  <c:v>1.0956464183573356</c:v>
                </c:pt>
                <c:pt idx="78">
                  <c:v>1.0862154246212286</c:v>
                </c:pt>
                <c:pt idx="79">
                  <c:v>1.0758726441044784</c:v>
                </c:pt>
                <c:pt idx="80">
                  <c:v>1.0653646392664</c:v>
                </c:pt>
              </c:numCache>
            </c:numRef>
          </c:val>
          <c:smooth val="0"/>
        </c:ser>
        <c:ser>
          <c:idx val="7"/>
          <c:order val="7"/>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1.6'!$AZ$6:$EB$6</c:f>
              <c:numCache>
                <c:formatCode>0.00</c:formatCode>
                <c:ptCount val="81"/>
                <c:pt idx="23">
                  <c:v>2.1678618848565394</c:v>
                </c:pt>
                <c:pt idx="24">
                  <c:v>2.1226361126754205</c:v>
                </c:pt>
                <c:pt idx="25">
                  <c:v>2.07586470199782</c:v>
                </c:pt>
                <c:pt idx="26">
                  <c:v>2.0381769157339651</c:v>
                </c:pt>
                <c:pt idx="27">
                  <c:v>2.0005510114644114</c:v>
                </c:pt>
                <c:pt idx="28">
                  <c:v>1.9645149910416335</c:v>
                </c:pt>
                <c:pt idx="29">
                  <c:v>1.9318268079697023</c:v>
                </c:pt>
                <c:pt idx="30">
                  <c:v>1.8989812821344521</c:v>
                </c:pt>
                <c:pt idx="31">
                  <c:v>1.8697488937143414</c:v>
                </c:pt>
                <c:pt idx="32">
                  <c:v>1.8409980431866162</c:v>
                </c:pt>
                <c:pt idx="33">
                  <c:v>1.8133854300863541</c:v>
                </c:pt>
                <c:pt idx="34">
                  <c:v>1.7827667954534545</c:v>
                </c:pt>
                <c:pt idx="35">
                  <c:v>1.7529001139041409</c:v>
                </c:pt>
                <c:pt idx="36">
                  <c:v>1.7265200181861668</c:v>
                </c:pt>
                <c:pt idx="37">
                  <c:v>1.7029020920729101</c:v>
                </c:pt>
                <c:pt idx="38">
                  <c:v>1.6827959250864177</c:v>
                </c:pt>
                <c:pt idx="39">
                  <c:v>1.6632884042050164</c:v>
                </c:pt>
                <c:pt idx="40">
                  <c:v>1.6441427460391573</c:v>
                </c:pt>
                <c:pt idx="41">
                  <c:v>1.6247669326604703</c:v>
                </c:pt>
                <c:pt idx="42">
                  <c:v>1.6035922806967589</c:v>
                </c:pt>
                <c:pt idx="43">
                  <c:v>1.5820160206312572</c:v>
                </c:pt>
                <c:pt idx="44">
                  <c:v>1.5640520632018695</c:v>
                </c:pt>
                <c:pt idx="45">
                  <c:v>1.5525528488279741</c:v>
                </c:pt>
                <c:pt idx="46">
                  <c:v>1.5459267697644472</c:v>
                </c:pt>
                <c:pt idx="47">
                  <c:v>1.54244031487155</c:v>
                </c:pt>
                <c:pt idx="48">
                  <c:v>1.5376854466562457</c:v>
                </c:pt>
                <c:pt idx="49">
                  <c:v>1.5345924924205496</c:v>
                </c:pt>
                <c:pt idx="50">
                  <c:v>1.5306462613747978</c:v>
                </c:pt>
                <c:pt idx="51">
                  <c:v>1.5225113879432723</c:v>
                </c:pt>
                <c:pt idx="52">
                  <c:v>1.5157882117741222</c:v>
                </c:pt>
                <c:pt idx="53">
                  <c:v>1.5099393862591444</c:v>
                </c:pt>
                <c:pt idx="54">
                  <c:v>1.5092119854700408</c:v>
                </c:pt>
                <c:pt idx="55">
                  <c:v>1.5072360805945146</c:v>
                </c:pt>
                <c:pt idx="56">
                  <c:v>1.5047670268589657</c:v>
                </c:pt>
                <c:pt idx="57">
                  <c:v>1.5018739181056999</c:v>
                </c:pt>
                <c:pt idx="58">
                  <c:v>1.5001920783817242</c:v>
                </c:pt>
                <c:pt idx="59">
                  <c:v>1.4984153444018204</c:v>
                </c:pt>
                <c:pt idx="60">
                  <c:v>1.4975560643331196</c:v>
                </c:pt>
                <c:pt idx="61">
                  <c:v>1.4967811907676167</c:v>
                </c:pt>
                <c:pt idx="62">
                  <c:v>1.4979624797727389</c:v>
                </c:pt>
                <c:pt idx="63">
                  <c:v>1.5006151179640312</c:v>
                </c:pt>
                <c:pt idx="64">
                  <c:v>1.507436527457972</c:v>
                </c:pt>
                <c:pt idx="65">
                  <c:v>1.5140857340107905</c:v>
                </c:pt>
                <c:pt idx="66">
                  <c:v>1.5185744106154506</c:v>
                </c:pt>
                <c:pt idx="67">
                  <c:v>1.522036064600893</c:v>
                </c:pt>
                <c:pt idx="68">
                  <c:v>1.5259484132067063</c:v>
                </c:pt>
                <c:pt idx="69">
                  <c:v>1.5280705171376374</c:v>
                </c:pt>
                <c:pt idx="70">
                  <c:v>1.5294376984425928</c:v>
                </c:pt>
                <c:pt idx="71">
                  <c:v>1.5265579082201512</c:v>
                </c:pt>
                <c:pt idx="72">
                  <c:v>1.5250500059151222</c:v>
                </c:pt>
                <c:pt idx="73">
                  <c:v>1.5243802809241198</c:v>
                </c:pt>
                <c:pt idx="74">
                  <c:v>1.523801272096829</c:v>
                </c:pt>
                <c:pt idx="75">
                  <c:v>1.5223342190562554</c:v>
                </c:pt>
                <c:pt idx="76">
                  <c:v>1.5199881308076597</c:v>
                </c:pt>
                <c:pt idx="77">
                  <c:v>1.5154716582867016</c:v>
                </c:pt>
                <c:pt idx="78">
                  <c:v>1.5118272691720089</c:v>
                </c:pt>
                <c:pt idx="79">
                  <c:v>1.5072319201198419</c:v>
                </c:pt>
                <c:pt idx="80">
                  <c:v>1.5027007027611237</c:v>
                </c:pt>
              </c:numCache>
            </c:numRef>
          </c:val>
          <c:smooth val="0"/>
        </c:ser>
        <c:ser>
          <c:idx val="8"/>
          <c:order val="8"/>
          <c:spPr>
            <a:ln w="19050">
              <a:solidFill>
                <a:schemeClr val="tx1"/>
              </a:solidFill>
            </a:ln>
          </c:spPr>
          <c:marker>
            <c:symbol val="circle"/>
            <c:size val="4"/>
            <c:spPr>
              <a:solidFill>
                <a:schemeClr val="bg1"/>
              </a:solidFill>
              <a:ln>
                <a:solidFill>
                  <a:schemeClr val="tx1"/>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1.6'!$AZ$7:$EB$7</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2.119577755910441</c:v>
                </c:pt>
                <c:pt idx="24">
                  <c:v>2.0695318604764097</c:v>
                </c:pt>
                <c:pt idx="25">
                  <c:v>2.0277931423669893</c:v>
                </c:pt>
                <c:pt idx="26">
                  <c:v>1.9875239689537776</c:v>
                </c:pt>
              </c:numCache>
            </c:numRef>
          </c:val>
          <c:smooth val="0"/>
        </c:ser>
        <c:ser>
          <c:idx val="9"/>
          <c:order val="9"/>
          <c:spPr>
            <a:ln w="19050">
              <a:solidFill>
                <a:srgbClr val="FF0000"/>
              </a:solidFill>
            </a:ln>
          </c:spPr>
          <c:marker>
            <c:symbol val="circle"/>
            <c:size val="5"/>
            <c:spPr>
              <a:solidFill>
                <a:schemeClr val="bg1">
                  <a:lumMod val="65000"/>
                </a:schemeClr>
              </a:solidFill>
              <a:ln>
                <a:solidFill>
                  <a:srgbClr val="FF0000"/>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1.6'!$AZ$8:$EB$8</c:f>
              <c:numCache>
                <c:formatCode>0.00</c:formatCode>
                <c:ptCount val="81"/>
                <c:pt idx="26">
                  <c:v>1.9875239689537776</c:v>
                </c:pt>
                <c:pt idx="27">
                  <c:v>1.9875239689537776</c:v>
                </c:pt>
                <c:pt idx="28">
                  <c:v>1.9419147366343827</c:v>
                </c:pt>
              </c:numCache>
            </c:numRef>
          </c:val>
          <c:smooth val="0"/>
        </c:ser>
        <c:ser>
          <c:idx val="0"/>
          <c:order val="0"/>
          <c:tx>
            <c:strRef>
              <c:f>'Fig 1.6'!$A$11</c:f>
              <c:strCache>
                <c:ptCount val="1"/>
                <c:pt idx="0">
                  <c:v>projections 2016 - scénario central</c:v>
                </c:pt>
              </c:strCache>
            </c:strRef>
          </c:tx>
          <c:spPr>
            <a:ln w="19050">
              <a:solidFill>
                <a:schemeClr val="bg1">
                  <a:lumMod val="65000"/>
                </a:schemeClr>
              </a:solidFill>
            </a:ln>
          </c:spPr>
          <c:marker>
            <c:symbol val="none"/>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1.6'!$AZ$11:$EB$11</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ser>
        <c:ser>
          <c:idx val="1"/>
          <c:order val="1"/>
          <c:tx>
            <c:strRef>
              <c:f>'Fig 1.6'!$A$12</c:f>
              <c:strCache>
                <c:ptCount val="1"/>
                <c:pt idx="0">
                  <c:v>projections 2016 - scénario min</c:v>
                </c:pt>
              </c:strCache>
            </c:strRef>
          </c:tx>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1.6'!$AZ$12:$EB$12</c:f>
              <c:numCache>
                <c:formatCode>0.00</c:formatCode>
                <c:ptCount val="81"/>
                <c:pt idx="23">
                  <c:v>3.3012375384672525</c:v>
                </c:pt>
                <c:pt idx="24">
                  <c:v>3.1994175203365232</c:v>
                </c:pt>
                <c:pt idx="25">
                  <c:v>3.1025777260230725</c:v>
                </c:pt>
                <c:pt idx="26">
                  <c:v>3.0184705070908833</c:v>
                </c:pt>
                <c:pt idx="27">
                  <c:v>2.942632626679123</c:v>
                </c:pt>
                <c:pt idx="28">
                  <c:v>2.8660680352246617</c:v>
                </c:pt>
                <c:pt idx="29">
                  <c:v>2.8000967823446117</c:v>
                </c:pt>
                <c:pt idx="30">
                  <c:v>2.733974357107154</c:v>
                </c:pt>
                <c:pt idx="31">
                  <c:v>2.6751946402842326</c:v>
                </c:pt>
                <c:pt idx="32">
                  <c:v>2.61682252767232</c:v>
                </c:pt>
                <c:pt idx="33">
                  <c:v>2.5596003569017332</c:v>
                </c:pt>
                <c:pt idx="34">
                  <c:v>2.5048537690401971</c:v>
                </c:pt>
                <c:pt idx="35">
                  <c:v>2.4494973332858505</c:v>
                </c:pt>
                <c:pt idx="36">
                  <c:v>2.3961913134043944</c:v>
                </c:pt>
                <c:pt idx="37">
                  <c:v>2.3462277973913359</c:v>
                </c:pt>
                <c:pt idx="38">
                  <c:v>2.2981879210368352</c:v>
                </c:pt>
                <c:pt idx="39">
                  <c:v>2.247390881207548</c:v>
                </c:pt>
                <c:pt idx="40">
                  <c:v>2.1975520700464459</c:v>
                </c:pt>
                <c:pt idx="41">
                  <c:v>2.152725442133681</c:v>
                </c:pt>
                <c:pt idx="42">
                  <c:v>2.1098276912546479</c:v>
                </c:pt>
                <c:pt idx="43">
                  <c:v>2.0717271229557532</c:v>
                </c:pt>
                <c:pt idx="44">
                  <c:v>2.0344301782598118</c:v>
                </c:pt>
                <c:pt idx="45">
                  <c:v>1.9984990140794237</c:v>
                </c:pt>
                <c:pt idx="46">
                  <c:v>1.9615033199234673</c:v>
                </c:pt>
                <c:pt idx="47">
                  <c:v>1.9230388398781251</c:v>
                </c:pt>
                <c:pt idx="48">
                  <c:v>1.8849253158423351</c:v>
                </c:pt>
                <c:pt idx="49">
                  <c:v>1.8510492265435003</c:v>
                </c:pt>
                <c:pt idx="50">
                  <c:v>1.8245229753236458</c:v>
                </c:pt>
                <c:pt idx="51">
                  <c:v>1.8044687024961075</c:v>
                </c:pt>
                <c:pt idx="52">
                  <c:v>1.7881903218367179</c:v>
                </c:pt>
                <c:pt idx="53">
                  <c:v>1.7698891493155064</c:v>
                </c:pt>
                <c:pt idx="54">
                  <c:v>1.7529972180285001</c:v>
                </c:pt>
                <c:pt idx="55">
                  <c:v>1.7345501361331126</c:v>
                </c:pt>
                <c:pt idx="56">
                  <c:v>1.7106865372002471</c:v>
                </c:pt>
                <c:pt idx="57">
                  <c:v>1.6886807832066766</c:v>
                </c:pt>
                <c:pt idx="58">
                  <c:v>1.667918249497202</c:v>
                </c:pt>
                <c:pt idx="59">
                  <c:v>1.6532407940909699</c:v>
                </c:pt>
                <c:pt idx="60">
                  <c:v>1.6373986674390322</c:v>
                </c:pt>
                <c:pt idx="61">
                  <c:v>1.6213142490252805</c:v>
                </c:pt>
                <c:pt idx="62">
                  <c:v>1.6051120398088961</c:v>
                </c:pt>
                <c:pt idx="63">
                  <c:v>1.5906324269037135</c:v>
                </c:pt>
                <c:pt idx="64">
                  <c:v>1.5764458621479869</c:v>
                </c:pt>
                <c:pt idx="65">
                  <c:v>1.5636752462567653</c:v>
                </c:pt>
                <c:pt idx="66">
                  <c:v>1.5514153230997887</c:v>
                </c:pt>
                <c:pt idx="67">
                  <c:v>1.5416996376158236</c:v>
                </c:pt>
                <c:pt idx="68">
                  <c:v>1.5339845657433608</c:v>
                </c:pt>
                <c:pt idx="69">
                  <c:v>1.5311259332601712</c:v>
                </c:pt>
                <c:pt idx="70">
                  <c:v>1.5284119062849804</c:v>
                </c:pt>
                <c:pt idx="71">
                  <c:v>1.5236748428927278</c:v>
                </c:pt>
                <c:pt idx="72">
                  <c:v>1.5180457063756128</c:v>
                </c:pt>
                <c:pt idx="73">
                  <c:v>1.5129959071924701</c:v>
                </c:pt>
                <c:pt idx="74">
                  <c:v>1.5060845531620393</c:v>
                </c:pt>
                <c:pt idx="75">
                  <c:v>1.4983288849437544</c:v>
                </c:pt>
                <c:pt idx="76">
                  <c:v>1.4860369185359057</c:v>
                </c:pt>
                <c:pt idx="77">
                  <c:v>1.4750488182853896</c:v>
                </c:pt>
                <c:pt idx="78">
                  <c:v>1.4647678894544616</c:v>
                </c:pt>
                <c:pt idx="79">
                  <c:v>1.454382174088154</c:v>
                </c:pt>
                <c:pt idx="80">
                  <c:v>1.4428733444610593</c:v>
                </c:pt>
              </c:numCache>
            </c:numRef>
          </c:val>
          <c:smooth val="0"/>
        </c:ser>
        <c:ser>
          <c:idx val="2"/>
          <c:order val="2"/>
          <c:tx>
            <c:strRef>
              <c:f>'Fig 1.6'!$A$13</c:f>
              <c:strCache>
                <c:ptCount val="1"/>
                <c:pt idx="0">
                  <c:v>projections 2016 - scénario max</c:v>
                </c:pt>
              </c:strCache>
            </c:strRef>
          </c:tx>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1.6'!$AZ$13:$EB$13</c:f>
              <c:numCache>
                <c:formatCode>0.00</c:formatCode>
                <c:ptCount val="81"/>
                <c:pt idx="23">
                  <c:v>3.3012375384672525</c:v>
                </c:pt>
                <c:pt idx="24">
                  <c:v>3.1994175203365232</c:v>
                </c:pt>
                <c:pt idx="25">
                  <c:v>3.1033198503671202</c:v>
                </c:pt>
                <c:pt idx="26">
                  <c:v>3.0206648261745932</c:v>
                </c:pt>
                <c:pt idx="27">
                  <c:v>2.9529176658985734</c:v>
                </c:pt>
                <c:pt idx="28">
                  <c:v>2.8855298548923329</c:v>
                </c:pt>
                <c:pt idx="29">
                  <c:v>2.8297099215063719</c:v>
                </c:pt>
                <c:pt idx="30">
                  <c:v>2.774507326728421</c:v>
                </c:pt>
                <c:pt idx="31">
                  <c:v>2.7274090374964257</c:v>
                </c:pt>
                <c:pt idx="32">
                  <c:v>2.6806425219540757</c:v>
                </c:pt>
                <c:pt idx="33">
                  <c:v>2.6349465827302962</c:v>
                </c:pt>
                <c:pt idx="34">
                  <c:v>2.5916399307540203</c:v>
                </c:pt>
                <c:pt idx="35">
                  <c:v>2.5474687913090288</c:v>
                </c:pt>
                <c:pt idx="36">
                  <c:v>2.5051855274862564</c:v>
                </c:pt>
                <c:pt idx="37">
                  <c:v>2.4661327262904487</c:v>
                </c:pt>
                <c:pt idx="38">
                  <c:v>2.4288817201266317</c:v>
                </c:pt>
                <c:pt idx="39">
                  <c:v>2.3883942356775929</c:v>
                </c:pt>
                <c:pt idx="40">
                  <c:v>2.3486214698388301</c:v>
                </c:pt>
                <c:pt idx="41">
                  <c:v>2.3139511786091851</c:v>
                </c:pt>
                <c:pt idx="42">
                  <c:v>2.2811341847226463</c:v>
                </c:pt>
                <c:pt idx="43">
                  <c:v>2.253347285434935</c:v>
                </c:pt>
                <c:pt idx="44">
                  <c:v>2.2262054363047428</c:v>
                </c:pt>
                <c:pt idx="45">
                  <c:v>2.2003310527337638</c:v>
                </c:pt>
                <c:pt idx="46">
                  <c:v>2.1730472645159677</c:v>
                </c:pt>
                <c:pt idx="47">
                  <c:v>2.1447815103223622</c:v>
                </c:pt>
                <c:pt idx="48">
                  <c:v>2.1179768838819961</c:v>
                </c:pt>
                <c:pt idx="49">
                  <c:v>2.0970131969785468</c:v>
                </c:pt>
                <c:pt idx="50">
                  <c:v>2.0854834149166961</c:v>
                </c:pt>
                <c:pt idx="51">
                  <c:v>2.0825393514907709</c:v>
                </c:pt>
                <c:pt idx="52">
                  <c:v>2.0836516156496581</c:v>
                </c:pt>
                <c:pt idx="53">
                  <c:v>2.0819891261765235</c:v>
                </c:pt>
                <c:pt idx="54">
                  <c:v>2.0815800562901003</c:v>
                </c:pt>
                <c:pt idx="55">
                  <c:v>2.0788549329280523</c:v>
                </c:pt>
                <c:pt idx="56">
                  <c:v>2.0690370686045405</c:v>
                </c:pt>
                <c:pt idx="57">
                  <c:v>2.0609366184831215</c:v>
                </c:pt>
                <c:pt idx="58">
                  <c:v>2.0538406731201593</c:v>
                </c:pt>
                <c:pt idx="59">
                  <c:v>2.0538419170577629</c:v>
                </c:pt>
                <c:pt idx="60">
                  <c:v>2.0519260899497511</c:v>
                </c:pt>
                <c:pt idx="61">
                  <c:v>2.0492271745163722</c:v>
                </c:pt>
                <c:pt idx="62">
                  <c:v>2.0458617317751888</c:v>
                </c:pt>
                <c:pt idx="63">
                  <c:v>2.0441802707993659</c:v>
                </c:pt>
                <c:pt idx="64">
                  <c:v>2.0423099859078588</c:v>
                </c:pt>
                <c:pt idx="65">
                  <c:v>2.0416872958628511</c:v>
                </c:pt>
                <c:pt idx="66">
                  <c:v>2.0410978858644615</c:v>
                </c:pt>
                <c:pt idx="67">
                  <c:v>2.0431802663267327</c:v>
                </c:pt>
                <c:pt idx="68">
                  <c:v>2.04720702770229</c:v>
                </c:pt>
                <c:pt idx="69">
                  <c:v>2.056985733375484</c:v>
                </c:pt>
                <c:pt idx="70">
                  <c:v>2.0662585079532225</c:v>
                </c:pt>
                <c:pt idx="71">
                  <c:v>2.0721218617673607</c:v>
                </c:pt>
                <c:pt idx="72">
                  <c:v>2.076143114151316</c:v>
                </c:pt>
                <c:pt idx="73">
                  <c:v>2.0804253578945646</c:v>
                </c:pt>
                <c:pt idx="74">
                  <c:v>2.0817841453709089</c:v>
                </c:pt>
                <c:pt idx="75">
                  <c:v>2.0817633537054729</c:v>
                </c:pt>
                <c:pt idx="76">
                  <c:v>2.0754359731327052</c:v>
                </c:pt>
                <c:pt idx="77">
                  <c:v>2.0709368380120692</c:v>
                </c:pt>
                <c:pt idx="78">
                  <c:v>2.0675724403115376</c:v>
                </c:pt>
                <c:pt idx="79">
                  <c:v>2.0643357699242375</c:v>
                </c:pt>
                <c:pt idx="80">
                  <c:v>2.0598849362357763</c:v>
                </c:pt>
              </c:numCache>
            </c:numRef>
          </c:val>
          <c:smooth val="0"/>
        </c:ser>
        <c:ser>
          <c:idx val="3"/>
          <c:order val="3"/>
          <c:tx>
            <c:strRef>
              <c:f>'Fig 1.6'!$A$14</c:f>
              <c:strCache>
                <c:ptCount val="1"/>
                <c:pt idx="0">
                  <c:v>bilan démographique 2018 - observé</c:v>
                </c:pt>
              </c:strCache>
            </c:strRef>
          </c:tx>
          <c:spPr>
            <a:ln w="19050">
              <a:solidFill>
                <a:schemeClr val="tx1"/>
              </a:solidFill>
            </a:ln>
          </c:spPr>
          <c:marker>
            <c:symbol val="circle"/>
            <c:size val="4"/>
            <c:spPr>
              <a:solidFill>
                <a:schemeClr val="bg1"/>
              </a:solidFill>
              <a:ln>
                <a:solidFill>
                  <a:schemeClr val="tx1"/>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1.6'!$AZ$14:$EB$14</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3.1952509197278101</c:v>
                </c:pt>
                <c:pt idx="24">
                  <c:v>3.0941346944860832</c:v>
                </c:pt>
                <c:pt idx="25">
                  <c:v>3.0055431395197445</c:v>
                </c:pt>
                <c:pt idx="26">
                  <c:v>2.933553038585897</c:v>
                </c:pt>
              </c:numCache>
            </c:numRef>
          </c:val>
          <c:smooth val="0"/>
        </c:ser>
        <c:ser>
          <c:idx val="4"/>
          <c:order val="4"/>
          <c:tx>
            <c:strRef>
              <c:f>'Fig 1.6'!$A$15</c:f>
              <c:strCache>
                <c:ptCount val="1"/>
                <c:pt idx="0">
                  <c:v>bilan démographique 2018 -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cat>
            <c:numRef>
              <c:f>'Fig 1.6'!$AZ$3:$EB$3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1.6'!$AZ$15:$EB$15</c:f>
              <c:numCache>
                <c:formatCode>0.00</c:formatCode>
                <c:ptCount val="81"/>
                <c:pt idx="26">
                  <c:v>2.933553038585897</c:v>
                </c:pt>
                <c:pt idx="27">
                  <c:v>2.933553038585897</c:v>
                </c:pt>
                <c:pt idx="28">
                  <c:v>2.8527020588335761</c:v>
                </c:pt>
              </c:numCache>
            </c:numRef>
          </c:val>
          <c:smooth val="0"/>
        </c:ser>
        <c:dLbls>
          <c:showLegendKey val="0"/>
          <c:showVal val="0"/>
          <c:showCatName val="0"/>
          <c:showSerName val="0"/>
          <c:showPercent val="0"/>
          <c:showBubbleSize val="0"/>
        </c:dLbls>
        <c:marker val="1"/>
        <c:smooth val="0"/>
        <c:axId val="166380288"/>
        <c:axId val="166387712"/>
      </c:lineChart>
      <c:catAx>
        <c:axId val="166380288"/>
        <c:scaling>
          <c:orientation val="minMax"/>
        </c:scaling>
        <c:delete val="0"/>
        <c:axPos val="b"/>
        <c:title>
          <c:tx>
            <c:rich>
              <a:bodyPr/>
              <a:lstStyle/>
              <a:p>
                <a:pPr>
                  <a:defRPr/>
                </a:pPr>
                <a:r>
                  <a:rPr lang="en-US"/>
                  <a:t>années</a:t>
                </a:r>
              </a:p>
            </c:rich>
          </c:tx>
          <c:layout>
            <c:manualLayout>
              <c:xMode val="edge"/>
              <c:yMode val="edge"/>
              <c:x val="0.86542891513560805"/>
              <c:y val="0.62662984291142709"/>
            </c:manualLayout>
          </c:layout>
          <c:overlay val="0"/>
        </c:title>
        <c:numFmt formatCode="General" sourceLinked="1"/>
        <c:majorTickMark val="out"/>
        <c:minorTickMark val="none"/>
        <c:tickLblPos val="nextTo"/>
        <c:crossAx val="166387712"/>
        <c:crosses val="autoZero"/>
        <c:auto val="1"/>
        <c:lblAlgn val="ctr"/>
        <c:lblOffset val="100"/>
        <c:tickLblSkip val="10"/>
        <c:tickMarkSkip val="10"/>
        <c:noMultiLvlLbl val="0"/>
      </c:catAx>
      <c:valAx>
        <c:axId val="166387712"/>
        <c:scaling>
          <c:orientation val="minMax"/>
          <c:max val="5"/>
          <c:min val="1"/>
        </c:scaling>
        <c:delete val="0"/>
        <c:axPos val="l"/>
        <c:majorGridlines/>
        <c:numFmt formatCode="#,##0.0" sourceLinked="0"/>
        <c:majorTickMark val="out"/>
        <c:minorTickMark val="none"/>
        <c:tickLblPos val="nextTo"/>
        <c:crossAx val="166380288"/>
        <c:crosses val="autoZero"/>
        <c:crossBetween val="midCat"/>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7401083225800795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v>Femmes - 2018</c:v>
          </c:tx>
          <c:spPr>
            <a:solidFill>
              <a:schemeClr val="accent4">
                <a:lumMod val="40000"/>
                <a:lumOff val="60000"/>
              </a:schemeClr>
            </a:solidFill>
          </c:spPr>
          <c:invertIfNegative val="0"/>
          <c:trendline>
            <c:name>Femmes - 2018</c:name>
            <c:spPr>
              <a:ln w="19050">
                <a:solidFill>
                  <a:schemeClr val="accent4">
                    <a:lumMod val="50000"/>
                  </a:schemeClr>
                </a:solidFill>
              </a:ln>
            </c:spPr>
            <c:trendlineType val="movingAvg"/>
            <c:period val="2"/>
            <c:dispRSqr val="0"/>
            <c:dispEq val="0"/>
          </c:trendline>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1.7'!$I$3:$I$111</c:f>
              <c:numCache>
                <c:formatCode>#,##0</c:formatCode>
                <c:ptCount val="109"/>
                <c:pt idx="0">
                  <c:v>-347749</c:v>
                </c:pt>
                <c:pt idx="1">
                  <c:v>-355472</c:v>
                </c:pt>
                <c:pt idx="2">
                  <c:v>-363162</c:v>
                </c:pt>
                <c:pt idx="3">
                  <c:v>-372402</c:v>
                </c:pt>
                <c:pt idx="4">
                  <c:v>-387042</c:v>
                </c:pt>
                <c:pt idx="5">
                  <c:v>-389920</c:v>
                </c:pt>
                <c:pt idx="6">
                  <c:v>-396835</c:v>
                </c:pt>
                <c:pt idx="7">
                  <c:v>-403349</c:v>
                </c:pt>
                <c:pt idx="8">
                  <c:v>-412555</c:v>
                </c:pt>
                <c:pt idx="9">
                  <c:v>-408232</c:v>
                </c:pt>
                <c:pt idx="10">
                  <c:v>-410703</c:v>
                </c:pt>
                <c:pt idx="11">
                  <c:v>-408166</c:v>
                </c:pt>
                <c:pt idx="12">
                  <c:v>-415280</c:v>
                </c:pt>
                <c:pt idx="13">
                  <c:v>-405218</c:v>
                </c:pt>
                <c:pt idx="14">
                  <c:v>-403761</c:v>
                </c:pt>
                <c:pt idx="15">
                  <c:v>-402532</c:v>
                </c:pt>
                <c:pt idx="16">
                  <c:v>-403441</c:v>
                </c:pt>
                <c:pt idx="17">
                  <c:v>-409037</c:v>
                </c:pt>
                <c:pt idx="18">
                  <c:v>-412560</c:v>
                </c:pt>
                <c:pt idx="19">
                  <c:v>-390002</c:v>
                </c:pt>
                <c:pt idx="20">
                  <c:v>-384532</c:v>
                </c:pt>
                <c:pt idx="21">
                  <c:v>-370258</c:v>
                </c:pt>
                <c:pt idx="22">
                  <c:v>-374177</c:v>
                </c:pt>
                <c:pt idx="23">
                  <c:v>-367951</c:v>
                </c:pt>
                <c:pt idx="24">
                  <c:v>-358614</c:v>
                </c:pt>
                <c:pt idx="25">
                  <c:v>-357966</c:v>
                </c:pt>
                <c:pt idx="26">
                  <c:v>-376224</c:v>
                </c:pt>
                <c:pt idx="27">
                  <c:v>-385366</c:v>
                </c:pt>
                <c:pt idx="28">
                  <c:v>-397080</c:v>
                </c:pt>
                <c:pt idx="29">
                  <c:v>-405038</c:v>
                </c:pt>
                <c:pt idx="30">
                  <c:v>-409842</c:v>
                </c:pt>
                <c:pt idx="31">
                  <c:v>-413955</c:v>
                </c:pt>
                <c:pt idx="32">
                  <c:v>-422167</c:v>
                </c:pt>
                <c:pt idx="33">
                  <c:v>-420790</c:v>
                </c:pt>
                <c:pt idx="34">
                  <c:v>-417815</c:v>
                </c:pt>
                <c:pt idx="35">
                  <c:v>-414133</c:v>
                </c:pt>
                <c:pt idx="36">
                  <c:v>-438390</c:v>
                </c:pt>
                <c:pt idx="37">
                  <c:v>-442482</c:v>
                </c:pt>
                <c:pt idx="38">
                  <c:v>-448307</c:v>
                </c:pt>
                <c:pt idx="39">
                  <c:v>-424441</c:v>
                </c:pt>
                <c:pt idx="40">
                  <c:v>-414208</c:v>
                </c:pt>
                <c:pt idx="41">
                  <c:v>-413671</c:v>
                </c:pt>
                <c:pt idx="42">
                  <c:v>-404350</c:v>
                </c:pt>
                <c:pt idx="43">
                  <c:v>-413722</c:v>
                </c:pt>
                <c:pt idx="44">
                  <c:v>-435157</c:v>
                </c:pt>
                <c:pt idx="45">
                  <c:v>-460384</c:v>
                </c:pt>
                <c:pt idx="46">
                  <c:v>-469527</c:v>
                </c:pt>
                <c:pt idx="47">
                  <c:v>-466462</c:v>
                </c:pt>
                <c:pt idx="48">
                  <c:v>-457896</c:v>
                </c:pt>
                <c:pt idx="49">
                  <c:v>-452879</c:v>
                </c:pt>
                <c:pt idx="50">
                  <c:v>-450472</c:v>
                </c:pt>
                <c:pt idx="51">
                  <c:v>-447421</c:v>
                </c:pt>
                <c:pt idx="52">
                  <c:v>-457665</c:v>
                </c:pt>
                <c:pt idx="53">
                  <c:v>-459310</c:v>
                </c:pt>
                <c:pt idx="54">
                  <c:v>-464153</c:v>
                </c:pt>
                <c:pt idx="55">
                  <c:v>-460412</c:v>
                </c:pt>
                <c:pt idx="56">
                  <c:v>-445047</c:v>
                </c:pt>
                <c:pt idx="57">
                  <c:v>-444896</c:v>
                </c:pt>
                <c:pt idx="58">
                  <c:v>-444709</c:v>
                </c:pt>
                <c:pt idx="59">
                  <c:v>-442263</c:v>
                </c:pt>
                <c:pt idx="60">
                  <c:v>-433635</c:v>
                </c:pt>
                <c:pt idx="61">
                  <c:v>-430912</c:v>
                </c:pt>
                <c:pt idx="62">
                  <c:v>-427893</c:v>
                </c:pt>
                <c:pt idx="63">
                  <c:v>-424094</c:v>
                </c:pt>
                <c:pt idx="64">
                  <c:v>-421875</c:v>
                </c:pt>
                <c:pt idx="65">
                  <c:v>-413428</c:v>
                </c:pt>
                <c:pt idx="66">
                  <c:v>-418007</c:v>
                </c:pt>
                <c:pt idx="67">
                  <c:v>-408050</c:v>
                </c:pt>
                <c:pt idx="68">
                  <c:v>-422019</c:v>
                </c:pt>
                <c:pt idx="69">
                  <c:v>-413673</c:v>
                </c:pt>
                <c:pt idx="70">
                  <c:v>-409072</c:v>
                </c:pt>
                <c:pt idx="71">
                  <c:v>-400876</c:v>
                </c:pt>
                <c:pt idx="72">
                  <c:v>-378561</c:v>
                </c:pt>
                <c:pt idx="73">
                  <c:v>-286325</c:v>
                </c:pt>
                <c:pt idx="74">
                  <c:v>-279055</c:v>
                </c:pt>
                <c:pt idx="75">
                  <c:v>-269401</c:v>
                </c:pt>
                <c:pt idx="76">
                  <c:v>-249057</c:v>
                </c:pt>
                <c:pt idx="77">
                  <c:v>-221914</c:v>
                </c:pt>
                <c:pt idx="78">
                  <c:v>-231318</c:v>
                </c:pt>
                <c:pt idx="79">
                  <c:v>-239598</c:v>
                </c:pt>
                <c:pt idx="80">
                  <c:v>-232663</c:v>
                </c:pt>
                <c:pt idx="81">
                  <c:v>-226088</c:v>
                </c:pt>
                <c:pt idx="82">
                  <c:v>-222853</c:v>
                </c:pt>
                <c:pt idx="83">
                  <c:v>-213902</c:v>
                </c:pt>
                <c:pt idx="84">
                  <c:v>-210980</c:v>
                </c:pt>
                <c:pt idx="85">
                  <c:v>-195596</c:v>
                </c:pt>
                <c:pt idx="86">
                  <c:v>-192550</c:v>
                </c:pt>
                <c:pt idx="87">
                  <c:v>-175872</c:v>
                </c:pt>
                <c:pt idx="88">
                  <c:v>-164803</c:v>
                </c:pt>
                <c:pt idx="89">
                  <c:v>-139226</c:v>
                </c:pt>
                <c:pt idx="90">
                  <c:v>-124322</c:v>
                </c:pt>
                <c:pt idx="91">
                  <c:v>-105456</c:v>
                </c:pt>
                <c:pt idx="92">
                  <c:v>-91072</c:v>
                </c:pt>
                <c:pt idx="93">
                  <c:v>-76447</c:v>
                </c:pt>
                <c:pt idx="94">
                  <c:v>-61235</c:v>
                </c:pt>
                <c:pt idx="95">
                  <c:v>-48398</c:v>
                </c:pt>
                <c:pt idx="96">
                  <c:v>-37882</c:v>
                </c:pt>
                <c:pt idx="97">
                  <c:v>-27754</c:v>
                </c:pt>
                <c:pt idx="98">
                  <c:v>-19813</c:v>
                </c:pt>
                <c:pt idx="99">
                  <c:v>-8273</c:v>
                </c:pt>
                <c:pt idx="100">
                  <c:v>-4235.9524981749655</c:v>
                </c:pt>
                <c:pt idx="101">
                  <c:v>-2950.5184795341493</c:v>
                </c:pt>
                <c:pt idx="102">
                  <c:v>-1986.2278661528276</c:v>
                </c:pt>
                <c:pt idx="103">
                  <c:v>-1328.6689981834541</c:v>
                </c:pt>
                <c:pt idx="104">
                  <c:v>-857.81641003004927</c:v>
                </c:pt>
                <c:pt idx="105">
                  <c:v>-553.02055922448767</c:v>
                </c:pt>
                <c:pt idx="106">
                  <c:v>-325.87559207510657</c:v>
                </c:pt>
                <c:pt idx="107">
                  <c:v>-199.61224385854712</c:v>
                </c:pt>
                <c:pt idx="108">
                  <c:v>-232.30735276641258</c:v>
                </c:pt>
              </c:numCache>
            </c:numRef>
          </c:val>
        </c:ser>
        <c:ser>
          <c:idx val="3"/>
          <c:order val="1"/>
          <c:tx>
            <c:v>Hommes - 2018</c:v>
          </c:tx>
          <c:spPr>
            <a:noFill/>
          </c:spPr>
          <c:invertIfNegative val="0"/>
          <c:trendline>
            <c:name>Hommes - 2018</c:name>
            <c:spPr>
              <a:ln w="19050">
                <a:solidFill>
                  <a:schemeClr val="accent6">
                    <a:lumMod val="50000"/>
                  </a:schemeClr>
                </a:solidFill>
              </a:ln>
            </c:spPr>
            <c:trendlineType val="movingAvg"/>
            <c:period val="2"/>
            <c:dispRSqr val="0"/>
            <c:dispEq val="0"/>
          </c:trendline>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1.7'!$J$3:$J$111</c:f>
              <c:numCache>
                <c:formatCode>#,##0</c:formatCode>
                <c:ptCount val="109"/>
                <c:pt idx="0">
                  <c:v>364155</c:v>
                </c:pt>
                <c:pt idx="1">
                  <c:v>370453</c:v>
                </c:pt>
                <c:pt idx="2">
                  <c:v>378518</c:v>
                </c:pt>
                <c:pt idx="3">
                  <c:v>387906</c:v>
                </c:pt>
                <c:pt idx="4">
                  <c:v>399232</c:v>
                </c:pt>
                <c:pt idx="5">
                  <c:v>407611</c:v>
                </c:pt>
                <c:pt idx="6">
                  <c:v>417471</c:v>
                </c:pt>
                <c:pt idx="7">
                  <c:v>418623</c:v>
                </c:pt>
                <c:pt idx="8">
                  <c:v>429919</c:v>
                </c:pt>
                <c:pt idx="9">
                  <c:v>427917</c:v>
                </c:pt>
                <c:pt idx="10">
                  <c:v>430934</c:v>
                </c:pt>
                <c:pt idx="11">
                  <c:v>426744</c:v>
                </c:pt>
                <c:pt idx="12">
                  <c:v>433073</c:v>
                </c:pt>
                <c:pt idx="13">
                  <c:v>424141</c:v>
                </c:pt>
                <c:pt idx="14">
                  <c:v>422877</c:v>
                </c:pt>
                <c:pt idx="15">
                  <c:v>422127</c:v>
                </c:pt>
                <c:pt idx="16">
                  <c:v>423901</c:v>
                </c:pt>
                <c:pt idx="17">
                  <c:v>431086</c:v>
                </c:pt>
                <c:pt idx="18">
                  <c:v>433377</c:v>
                </c:pt>
                <c:pt idx="19">
                  <c:v>410714</c:v>
                </c:pt>
                <c:pt idx="20">
                  <c:v>398993</c:v>
                </c:pt>
                <c:pt idx="21">
                  <c:v>384384</c:v>
                </c:pt>
                <c:pt idx="22">
                  <c:v>381869</c:v>
                </c:pt>
                <c:pt idx="23">
                  <c:v>371731</c:v>
                </c:pt>
                <c:pt idx="24">
                  <c:v>357849</c:v>
                </c:pt>
                <c:pt idx="25">
                  <c:v>356195</c:v>
                </c:pt>
                <c:pt idx="26">
                  <c:v>373660</c:v>
                </c:pt>
                <c:pt idx="27">
                  <c:v>377772</c:v>
                </c:pt>
                <c:pt idx="28">
                  <c:v>384835</c:v>
                </c:pt>
                <c:pt idx="29">
                  <c:v>385034</c:v>
                </c:pt>
                <c:pt idx="30">
                  <c:v>390899</c:v>
                </c:pt>
                <c:pt idx="31">
                  <c:v>392786</c:v>
                </c:pt>
                <c:pt idx="32">
                  <c:v>397979</c:v>
                </c:pt>
                <c:pt idx="33">
                  <c:v>398786</c:v>
                </c:pt>
                <c:pt idx="34">
                  <c:v>396435</c:v>
                </c:pt>
                <c:pt idx="35">
                  <c:v>391214</c:v>
                </c:pt>
                <c:pt idx="36">
                  <c:v>416777</c:v>
                </c:pt>
                <c:pt idx="37">
                  <c:v>421707</c:v>
                </c:pt>
                <c:pt idx="38">
                  <c:v>427643</c:v>
                </c:pt>
                <c:pt idx="39">
                  <c:v>405581</c:v>
                </c:pt>
                <c:pt idx="40">
                  <c:v>399149</c:v>
                </c:pt>
                <c:pt idx="41">
                  <c:v>404816</c:v>
                </c:pt>
                <c:pt idx="42">
                  <c:v>390441</c:v>
                </c:pt>
                <c:pt idx="43">
                  <c:v>404346</c:v>
                </c:pt>
                <c:pt idx="44">
                  <c:v>426173</c:v>
                </c:pt>
                <c:pt idx="45">
                  <c:v>448213</c:v>
                </c:pt>
                <c:pt idx="46">
                  <c:v>459886</c:v>
                </c:pt>
                <c:pt idx="47">
                  <c:v>457822</c:v>
                </c:pt>
                <c:pt idx="48">
                  <c:v>448697</c:v>
                </c:pt>
                <c:pt idx="49">
                  <c:v>441572</c:v>
                </c:pt>
                <c:pt idx="50">
                  <c:v>434971</c:v>
                </c:pt>
                <c:pt idx="51">
                  <c:v>432749</c:v>
                </c:pt>
                <c:pt idx="52">
                  <c:v>441979</c:v>
                </c:pt>
                <c:pt idx="53">
                  <c:v>442828</c:v>
                </c:pt>
                <c:pt idx="54">
                  <c:v>444960</c:v>
                </c:pt>
                <c:pt idx="55">
                  <c:v>438142</c:v>
                </c:pt>
                <c:pt idx="56">
                  <c:v>422099</c:v>
                </c:pt>
                <c:pt idx="57">
                  <c:v>421161</c:v>
                </c:pt>
                <c:pt idx="58">
                  <c:v>416331</c:v>
                </c:pt>
                <c:pt idx="59">
                  <c:v>410415</c:v>
                </c:pt>
                <c:pt idx="60">
                  <c:v>400042</c:v>
                </c:pt>
                <c:pt idx="61">
                  <c:v>395817</c:v>
                </c:pt>
                <c:pt idx="62">
                  <c:v>390345</c:v>
                </c:pt>
                <c:pt idx="63">
                  <c:v>382395</c:v>
                </c:pt>
                <c:pt idx="64">
                  <c:v>381146</c:v>
                </c:pt>
                <c:pt idx="65">
                  <c:v>371165</c:v>
                </c:pt>
                <c:pt idx="66">
                  <c:v>374781</c:v>
                </c:pt>
                <c:pt idx="67">
                  <c:v>364694</c:v>
                </c:pt>
                <c:pt idx="68">
                  <c:v>374817</c:v>
                </c:pt>
                <c:pt idx="69">
                  <c:v>364312</c:v>
                </c:pt>
                <c:pt idx="70">
                  <c:v>361485</c:v>
                </c:pt>
                <c:pt idx="71">
                  <c:v>350179</c:v>
                </c:pt>
                <c:pt idx="72">
                  <c:v>327085</c:v>
                </c:pt>
                <c:pt idx="73">
                  <c:v>242793</c:v>
                </c:pt>
                <c:pt idx="74">
                  <c:v>234112</c:v>
                </c:pt>
                <c:pt idx="75">
                  <c:v>224687</c:v>
                </c:pt>
                <c:pt idx="76">
                  <c:v>204674</c:v>
                </c:pt>
                <c:pt idx="77">
                  <c:v>177799</c:v>
                </c:pt>
                <c:pt idx="78">
                  <c:v>179151</c:v>
                </c:pt>
                <c:pt idx="79">
                  <c:v>182015</c:v>
                </c:pt>
                <c:pt idx="80">
                  <c:v>171854</c:v>
                </c:pt>
                <c:pt idx="81">
                  <c:v>160969</c:v>
                </c:pt>
                <c:pt idx="82">
                  <c:v>153145</c:v>
                </c:pt>
                <c:pt idx="83">
                  <c:v>139041</c:v>
                </c:pt>
                <c:pt idx="84">
                  <c:v>131872</c:v>
                </c:pt>
                <c:pt idx="85">
                  <c:v>116712</c:v>
                </c:pt>
                <c:pt idx="86">
                  <c:v>108339</c:v>
                </c:pt>
                <c:pt idx="87">
                  <c:v>95104</c:v>
                </c:pt>
                <c:pt idx="88">
                  <c:v>83373</c:v>
                </c:pt>
                <c:pt idx="89">
                  <c:v>66602</c:v>
                </c:pt>
                <c:pt idx="90">
                  <c:v>55382</c:v>
                </c:pt>
                <c:pt idx="91">
                  <c:v>44797</c:v>
                </c:pt>
                <c:pt idx="92">
                  <c:v>34519</c:v>
                </c:pt>
                <c:pt idx="93">
                  <c:v>27317</c:v>
                </c:pt>
                <c:pt idx="94">
                  <c:v>20525</c:v>
                </c:pt>
                <c:pt idx="95">
                  <c:v>14477</c:v>
                </c:pt>
                <c:pt idx="96">
                  <c:v>10101</c:v>
                </c:pt>
                <c:pt idx="97">
                  <c:v>7239</c:v>
                </c:pt>
                <c:pt idx="98">
                  <c:v>4977</c:v>
                </c:pt>
                <c:pt idx="99">
                  <c:v>2058</c:v>
                </c:pt>
                <c:pt idx="100">
                  <c:v>1102.1407722150377</c:v>
                </c:pt>
                <c:pt idx="101">
                  <c:v>722.97062627009052</c:v>
                </c:pt>
                <c:pt idx="102">
                  <c:v>456.50692776648805</c:v>
                </c:pt>
                <c:pt idx="103">
                  <c:v>289.55477554036577</c:v>
                </c:pt>
                <c:pt idx="104">
                  <c:v>172.63329022723076</c:v>
                </c:pt>
                <c:pt idx="105">
                  <c:v>104.09310918159986</c:v>
                </c:pt>
                <c:pt idx="106">
                  <c:v>57.910955108073153</c:v>
                </c:pt>
                <c:pt idx="107">
                  <c:v>34.086828006650656</c:v>
                </c:pt>
                <c:pt idx="108">
                  <c:v>36.102715684463334</c:v>
                </c:pt>
              </c:numCache>
            </c:numRef>
          </c:val>
        </c:ser>
        <c:ser>
          <c:idx val="5"/>
          <c:order val="2"/>
          <c:tx>
            <c:v>Femmes - 2040</c:v>
          </c:tx>
          <c:spPr>
            <a:solidFill>
              <a:schemeClr val="accent4">
                <a:lumMod val="50000"/>
              </a:schemeClr>
            </a:solidFill>
            <a:ln>
              <a:solidFill>
                <a:schemeClr val="accent4">
                  <a:lumMod val="75000"/>
                </a:schemeClr>
              </a:solidFill>
            </a:ln>
          </c:spPr>
          <c:invertIfNegative val="0"/>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1.7'!$L$3:$L$111</c:f>
              <c:numCache>
                <c:formatCode>#,##0</c:formatCode>
                <c:ptCount val="109"/>
                <c:pt idx="0">
                  <c:v>-389431</c:v>
                </c:pt>
                <c:pt idx="1">
                  <c:v>-384235</c:v>
                </c:pt>
                <c:pt idx="2">
                  <c:v>-385403</c:v>
                </c:pt>
                <c:pt idx="3">
                  <c:v>-386850</c:v>
                </c:pt>
                <c:pt idx="4">
                  <c:v>-388299</c:v>
                </c:pt>
                <c:pt idx="5">
                  <c:v>-389542</c:v>
                </c:pt>
                <c:pt idx="6">
                  <c:v>-390444</c:v>
                </c:pt>
                <c:pt idx="7">
                  <c:v>-391237</c:v>
                </c:pt>
                <c:pt idx="8">
                  <c:v>-391615</c:v>
                </c:pt>
                <c:pt idx="9">
                  <c:v>-391800</c:v>
                </c:pt>
                <c:pt idx="10">
                  <c:v>-392018</c:v>
                </c:pt>
                <c:pt idx="11">
                  <c:v>-392501</c:v>
                </c:pt>
                <c:pt idx="12">
                  <c:v>-393241</c:v>
                </c:pt>
                <c:pt idx="13">
                  <c:v>-394218</c:v>
                </c:pt>
                <c:pt idx="14">
                  <c:v>-395640</c:v>
                </c:pt>
                <c:pt idx="15">
                  <c:v>-398145</c:v>
                </c:pt>
                <c:pt idx="16">
                  <c:v>-401154</c:v>
                </c:pt>
                <c:pt idx="17">
                  <c:v>-403394</c:v>
                </c:pt>
                <c:pt idx="18">
                  <c:v>-403662</c:v>
                </c:pt>
                <c:pt idx="19">
                  <c:v>-401849</c:v>
                </c:pt>
                <c:pt idx="20">
                  <c:v>-398789</c:v>
                </c:pt>
                <c:pt idx="21">
                  <c:v>-395581</c:v>
                </c:pt>
                <c:pt idx="22">
                  <c:v>-393227</c:v>
                </c:pt>
                <c:pt idx="23">
                  <c:v>-392190</c:v>
                </c:pt>
                <c:pt idx="24">
                  <c:v>-394351</c:v>
                </c:pt>
                <c:pt idx="25">
                  <c:v>-403449</c:v>
                </c:pt>
                <c:pt idx="26">
                  <c:v>-402654</c:v>
                </c:pt>
                <c:pt idx="27">
                  <c:v>-404530</c:v>
                </c:pt>
                <c:pt idx="28">
                  <c:v>-417033</c:v>
                </c:pt>
                <c:pt idx="29">
                  <c:v>-426084</c:v>
                </c:pt>
                <c:pt idx="30">
                  <c:v>-425260</c:v>
                </c:pt>
                <c:pt idx="31">
                  <c:v>-429137</c:v>
                </c:pt>
                <c:pt idx="32">
                  <c:v>-428029</c:v>
                </c:pt>
                <c:pt idx="33">
                  <c:v>-435420</c:v>
                </c:pt>
                <c:pt idx="34">
                  <c:v>-427721</c:v>
                </c:pt>
                <c:pt idx="35">
                  <c:v>-426420</c:v>
                </c:pt>
                <c:pt idx="36">
                  <c:v>-424680</c:v>
                </c:pt>
                <c:pt idx="37">
                  <c:v>-427437</c:v>
                </c:pt>
                <c:pt idx="38">
                  <c:v>-434764</c:v>
                </c:pt>
                <c:pt idx="39">
                  <c:v>-442661</c:v>
                </c:pt>
                <c:pt idx="40">
                  <c:v>-422071</c:v>
                </c:pt>
                <c:pt idx="41">
                  <c:v>-420483</c:v>
                </c:pt>
                <c:pt idx="42">
                  <c:v>-411208</c:v>
                </c:pt>
                <c:pt idx="43">
                  <c:v>-413986</c:v>
                </c:pt>
                <c:pt idx="44">
                  <c:v>-410341</c:v>
                </c:pt>
                <c:pt idx="45">
                  <c:v>-399339</c:v>
                </c:pt>
                <c:pt idx="46">
                  <c:v>-397927</c:v>
                </c:pt>
                <c:pt idx="47">
                  <c:v>-416257</c:v>
                </c:pt>
                <c:pt idx="48">
                  <c:v>-423937</c:v>
                </c:pt>
                <c:pt idx="49">
                  <c:v>-432409</c:v>
                </c:pt>
                <c:pt idx="50">
                  <c:v>-433284</c:v>
                </c:pt>
                <c:pt idx="51">
                  <c:v>-437145</c:v>
                </c:pt>
                <c:pt idx="52">
                  <c:v>-434155</c:v>
                </c:pt>
                <c:pt idx="53">
                  <c:v>-440127</c:v>
                </c:pt>
                <c:pt idx="54">
                  <c:v>-435274</c:v>
                </c:pt>
                <c:pt idx="55">
                  <c:v>-433228</c:v>
                </c:pt>
                <c:pt idx="56">
                  <c:v>-423790</c:v>
                </c:pt>
                <c:pt idx="57">
                  <c:v>-445591</c:v>
                </c:pt>
                <c:pt idx="58">
                  <c:v>-447971</c:v>
                </c:pt>
                <c:pt idx="59">
                  <c:v>-449213</c:v>
                </c:pt>
                <c:pt idx="60">
                  <c:v>-423465</c:v>
                </c:pt>
                <c:pt idx="61">
                  <c:v>-411637</c:v>
                </c:pt>
                <c:pt idx="62">
                  <c:v>-410037</c:v>
                </c:pt>
                <c:pt idx="63">
                  <c:v>-398101</c:v>
                </c:pt>
                <c:pt idx="64">
                  <c:v>-406631</c:v>
                </c:pt>
                <c:pt idx="65">
                  <c:v>-424172</c:v>
                </c:pt>
                <c:pt idx="66">
                  <c:v>-445901</c:v>
                </c:pt>
                <c:pt idx="67">
                  <c:v>-452339</c:v>
                </c:pt>
                <c:pt idx="68">
                  <c:v>-446520</c:v>
                </c:pt>
                <c:pt idx="69">
                  <c:v>-434814</c:v>
                </c:pt>
                <c:pt idx="70">
                  <c:v>-426691</c:v>
                </c:pt>
                <c:pt idx="71">
                  <c:v>-422506</c:v>
                </c:pt>
                <c:pt idx="72">
                  <c:v>-414561</c:v>
                </c:pt>
                <c:pt idx="73">
                  <c:v>-420486</c:v>
                </c:pt>
                <c:pt idx="74">
                  <c:v>-416537</c:v>
                </c:pt>
                <c:pt idx="75">
                  <c:v>-418536</c:v>
                </c:pt>
                <c:pt idx="76">
                  <c:v>-408552</c:v>
                </c:pt>
                <c:pt idx="77">
                  <c:v>-388983</c:v>
                </c:pt>
                <c:pt idx="78">
                  <c:v>-383327</c:v>
                </c:pt>
                <c:pt idx="79">
                  <c:v>-373925</c:v>
                </c:pt>
                <c:pt idx="80">
                  <c:v>-364314</c:v>
                </c:pt>
                <c:pt idx="81">
                  <c:v>-346837</c:v>
                </c:pt>
                <c:pt idx="82">
                  <c:v>-336281</c:v>
                </c:pt>
                <c:pt idx="83">
                  <c:v>-322469</c:v>
                </c:pt>
                <c:pt idx="84">
                  <c:v>-309064</c:v>
                </c:pt>
                <c:pt idx="85">
                  <c:v>-296581</c:v>
                </c:pt>
                <c:pt idx="86">
                  <c:v>-277850</c:v>
                </c:pt>
                <c:pt idx="87">
                  <c:v>-268750</c:v>
                </c:pt>
                <c:pt idx="88">
                  <c:v>-246449</c:v>
                </c:pt>
                <c:pt idx="89">
                  <c:v>-239163</c:v>
                </c:pt>
                <c:pt idx="90">
                  <c:v>-217512</c:v>
                </c:pt>
                <c:pt idx="91">
                  <c:v>-196754</c:v>
                </c:pt>
                <c:pt idx="92">
                  <c:v>-173199</c:v>
                </c:pt>
                <c:pt idx="93">
                  <c:v>-145511</c:v>
                </c:pt>
                <c:pt idx="94">
                  <c:v>-94002</c:v>
                </c:pt>
                <c:pt idx="95">
                  <c:v>-78032</c:v>
                </c:pt>
                <c:pt idx="96">
                  <c:v>-62518</c:v>
                </c:pt>
                <c:pt idx="97">
                  <c:v>-46456</c:v>
                </c:pt>
                <c:pt idx="98">
                  <c:v>-32466</c:v>
                </c:pt>
                <c:pt idx="99">
                  <c:v>-25689</c:v>
                </c:pt>
                <c:pt idx="100">
                  <c:v>-19693</c:v>
                </c:pt>
                <c:pt idx="101">
                  <c:v>-13717</c:v>
                </c:pt>
                <c:pt idx="102">
                  <c:v>-9234</c:v>
                </c:pt>
                <c:pt idx="103">
                  <c:v>-6177</c:v>
                </c:pt>
                <c:pt idx="104">
                  <c:v>-3988</c:v>
                </c:pt>
                <c:pt idx="105">
                  <c:v>-2571</c:v>
                </c:pt>
                <c:pt idx="106">
                  <c:v>-1515</c:v>
                </c:pt>
                <c:pt idx="107">
                  <c:v>-928</c:v>
                </c:pt>
                <c:pt idx="108">
                  <c:v>-1080</c:v>
                </c:pt>
              </c:numCache>
            </c:numRef>
          </c:val>
        </c:ser>
        <c:ser>
          <c:idx val="0"/>
          <c:order val="3"/>
          <c:tx>
            <c:v>Hommes - 2040</c:v>
          </c:tx>
          <c:spPr>
            <a:solidFill>
              <a:schemeClr val="accent6">
                <a:lumMod val="75000"/>
              </a:schemeClr>
            </a:solidFill>
            <a:ln>
              <a:solidFill>
                <a:schemeClr val="accent6">
                  <a:lumMod val="75000"/>
                </a:schemeClr>
              </a:solidFill>
            </a:ln>
          </c:spPr>
          <c:invertIfNegative val="0"/>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1.7'!$M$3:$M$111</c:f>
              <c:numCache>
                <c:formatCode>#,##0</c:formatCode>
                <c:ptCount val="109"/>
                <c:pt idx="0">
                  <c:v>409058</c:v>
                </c:pt>
                <c:pt idx="1">
                  <c:v>403613</c:v>
                </c:pt>
                <c:pt idx="2">
                  <c:v>404652</c:v>
                </c:pt>
                <c:pt idx="3">
                  <c:v>406170</c:v>
                </c:pt>
                <c:pt idx="4">
                  <c:v>408007</c:v>
                </c:pt>
                <c:pt idx="5">
                  <c:v>409673</c:v>
                </c:pt>
                <c:pt idx="6">
                  <c:v>410677</c:v>
                </c:pt>
                <c:pt idx="7">
                  <c:v>411382</c:v>
                </c:pt>
                <c:pt idx="8">
                  <c:v>411758</c:v>
                </c:pt>
                <c:pt idx="9">
                  <c:v>412131</c:v>
                </c:pt>
                <c:pt idx="10">
                  <c:v>412521</c:v>
                </c:pt>
                <c:pt idx="11">
                  <c:v>413010</c:v>
                </c:pt>
                <c:pt idx="12">
                  <c:v>413708</c:v>
                </c:pt>
                <c:pt idx="13">
                  <c:v>414569</c:v>
                </c:pt>
                <c:pt idx="14">
                  <c:v>416017</c:v>
                </c:pt>
                <c:pt idx="15">
                  <c:v>418875</c:v>
                </c:pt>
                <c:pt idx="16">
                  <c:v>422083</c:v>
                </c:pt>
                <c:pt idx="17">
                  <c:v>424389</c:v>
                </c:pt>
                <c:pt idx="18">
                  <c:v>424017</c:v>
                </c:pt>
                <c:pt idx="19">
                  <c:v>420935</c:v>
                </c:pt>
                <c:pt idx="20">
                  <c:v>415288</c:v>
                </c:pt>
                <c:pt idx="21">
                  <c:v>408288</c:v>
                </c:pt>
                <c:pt idx="22">
                  <c:v>401547</c:v>
                </c:pt>
                <c:pt idx="23">
                  <c:v>396457</c:v>
                </c:pt>
                <c:pt idx="24">
                  <c:v>395334</c:v>
                </c:pt>
                <c:pt idx="25">
                  <c:v>401945</c:v>
                </c:pt>
                <c:pt idx="26">
                  <c:v>398602</c:v>
                </c:pt>
                <c:pt idx="27">
                  <c:v>398690</c:v>
                </c:pt>
                <c:pt idx="28">
                  <c:v>406255</c:v>
                </c:pt>
                <c:pt idx="29">
                  <c:v>416570</c:v>
                </c:pt>
                <c:pt idx="30">
                  <c:v>415685</c:v>
                </c:pt>
                <c:pt idx="31">
                  <c:v>418545</c:v>
                </c:pt>
                <c:pt idx="32">
                  <c:v>416275</c:v>
                </c:pt>
                <c:pt idx="33">
                  <c:v>424095</c:v>
                </c:pt>
                <c:pt idx="34">
                  <c:v>415861</c:v>
                </c:pt>
                <c:pt idx="35">
                  <c:v>414165</c:v>
                </c:pt>
                <c:pt idx="36">
                  <c:v>413122</c:v>
                </c:pt>
                <c:pt idx="37">
                  <c:v>416915</c:v>
                </c:pt>
                <c:pt idx="38">
                  <c:v>422791</c:v>
                </c:pt>
                <c:pt idx="39">
                  <c:v>431552</c:v>
                </c:pt>
                <c:pt idx="40">
                  <c:v>412937</c:v>
                </c:pt>
                <c:pt idx="41">
                  <c:v>408693</c:v>
                </c:pt>
                <c:pt idx="42">
                  <c:v>401621</c:v>
                </c:pt>
                <c:pt idx="43">
                  <c:v>403500</c:v>
                </c:pt>
                <c:pt idx="44">
                  <c:v>397457</c:v>
                </c:pt>
                <c:pt idx="45">
                  <c:v>387265</c:v>
                </c:pt>
                <c:pt idx="46">
                  <c:v>386672</c:v>
                </c:pt>
                <c:pt idx="47">
                  <c:v>408526</c:v>
                </c:pt>
                <c:pt idx="48">
                  <c:v>414129</c:v>
                </c:pt>
                <c:pt idx="49">
                  <c:v>423268</c:v>
                </c:pt>
                <c:pt idx="50">
                  <c:v>421230</c:v>
                </c:pt>
                <c:pt idx="51">
                  <c:v>424142</c:v>
                </c:pt>
                <c:pt idx="52">
                  <c:v>423718</c:v>
                </c:pt>
                <c:pt idx="53">
                  <c:v>426352</c:v>
                </c:pt>
                <c:pt idx="54">
                  <c:v>423728</c:v>
                </c:pt>
                <c:pt idx="55">
                  <c:v>417556</c:v>
                </c:pt>
                <c:pt idx="56">
                  <c:v>411590</c:v>
                </c:pt>
                <c:pt idx="57">
                  <c:v>432615</c:v>
                </c:pt>
                <c:pt idx="58">
                  <c:v>431795</c:v>
                </c:pt>
                <c:pt idx="59">
                  <c:v>435341</c:v>
                </c:pt>
                <c:pt idx="60">
                  <c:v>409367</c:v>
                </c:pt>
                <c:pt idx="61">
                  <c:v>399131</c:v>
                </c:pt>
                <c:pt idx="62">
                  <c:v>400040</c:v>
                </c:pt>
                <c:pt idx="63">
                  <c:v>385619</c:v>
                </c:pt>
                <c:pt idx="64">
                  <c:v>391777</c:v>
                </c:pt>
                <c:pt idx="65">
                  <c:v>409684</c:v>
                </c:pt>
                <c:pt idx="66">
                  <c:v>425035</c:v>
                </c:pt>
                <c:pt idx="67">
                  <c:v>431153</c:v>
                </c:pt>
                <c:pt idx="68">
                  <c:v>422577</c:v>
                </c:pt>
                <c:pt idx="69">
                  <c:v>408913</c:v>
                </c:pt>
                <c:pt idx="70">
                  <c:v>395761</c:v>
                </c:pt>
                <c:pt idx="71">
                  <c:v>385641</c:v>
                </c:pt>
                <c:pt idx="72">
                  <c:v>376634</c:v>
                </c:pt>
                <c:pt idx="73">
                  <c:v>378382</c:v>
                </c:pt>
                <c:pt idx="74">
                  <c:v>372325</c:v>
                </c:pt>
                <c:pt idx="75">
                  <c:v>366942</c:v>
                </c:pt>
                <c:pt idx="76">
                  <c:v>354653</c:v>
                </c:pt>
                <c:pt idx="77">
                  <c:v>333229</c:v>
                </c:pt>
                <c:pt idx="78">
                  <c:v>322278</c:v>
                </c:pt>
                <c:pt idx="79">
                  <c:v>310615</c:v>
                </c:pt>
                <c:pt idx="80">
                  <c:v>295497</c:v>
                </c:pt>
                <c:pt idx="81">
                  <c:v>277154</c:v>
                </c:pt>
                <c:pt idx="82">
                  <c:v>262537</c:v>
                </c:pt>
                <c:pt idx="83">
                  <c:v>245970</c:v>
                </c:pt>
                <c:pt idx="84">
                  <c:v>227756</c:v>
                </c:pt>
                <c:pt idx="85">
                  <c:v>213501</c:v>
                </c:pt>
                <c:pt idx="86">
                  <c:v>192113</c:v>
                </c:pt>
                <c:pt idx="87">
                  <c:v>180773</c:v>
                </c:pt>
                <c:pt idx="88">
                  <c:v>161375</c:v>
                </c:pt>
                <c:pt idx="89">
                  <c:v>152092</c:v>
                </c:pt>
                <c:pt idx="90">
                  <c:v>132158</c:v>
                </c:pt>
                <c:pt idx="91">
                  <c:v>116021</c:v>
                </c:pt>
                <c:pt idx="92">
                  <c:v>97263</c:v>
                </c:pt>
                <c:pt idx="93">
                  <c:v>77114</c:v>
                </c:pt>
                <c:pt idx="94">
                  <c:v>46796</c:v>
                </c:pt>
                <c:pt idx="95">
                  <c:v>35837</c:v>
                </c:pt>
                <c:pt idx="96">
                  <c:v>26570</c:v>
                </c:pt>
                <c:pt idx="97">
                  <c:v>18269</c:v>
                </c:pt>
                <c:pt idx="98">
                  <c:v>11597</c:v>
                </c:pt>
                <c:pt idx="99">
                  <c:v>8444</c:v>
                </c:pt>
                <c:pt idx="100">
                  <c:v>6014</c:v>
                </c:pt>
                <c:pt idx="101">
                  <c:v>3945</c:v>
                </c:pt>
                <c:pt idx="102">
                  <c:v>2491</c:v>
                </c:pt>
                <c:pt idx="103">
                  <c:v>1580</c:v>
                </c:pt>
                <c:pt idx="104">
                  <c:v>942</c:v>
                </c:pt>
                <c:pt idx="105">
                  <c:v>568</c:v>
                </c:pt>
                <c:pt idx="106">
                  <c:v>316</c:v>
                </c:pt>
                <c:pt idx="107">
                  <c:v>186</c:v>
                </c:pt>
                <c:pt idx="108">
                  <c:v>197</c:v>
                </c:pt>
              </c:numCache>
            </c:numRef>
          </c:val>
        </c:ser>
        <c:ser>
          <c:idx val="8"/>
          <c:order val="4"/>
          <c:tx>
            <c:v>Femmes - 2070</c:v>
          </c:tx>
          <c:spPr>
            <a:solidFill>
              <a:schemeClr val="accent4">
                <a:lumMod val="60000"/>
                <a:lumOff val="40000"/>
              </a:schemeClr>
            </a:solidFill>
          </c:spPr>
          <c:invertIfNegative val="0"/>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1.7'!$O$3:$O$111</c:f>
              <c:numCache>
                <c:formatCode>#,##0</c:formatCode>
                <c:ptCount val="109"/>
                <c:pt idx="0">
                  <c:v>-386910</c:v>
                </c:pt>
                <c:pt idx="1">
                  <c:v>-381834</c:v>
                </c:pt>
                <c:pt idx="2">
                  <c:v>-383261</c:v>
                </c:pt>
                <c:pt idx="3">
                  <c:v>-385165</c:v>
                </c:pt>
                <c:pt idx="4">
                  <c:v>-387224</c:v>
                </c:pt>
                <c:pt idx="5">
                  <c:v>-389115</c:v>
                </c:pt>
                <c:pt idx="6">
                  <c:v>-390663</c:v>
                </c:pt>
                <c:pt idx="7">
                  <c:v>-392205</c:v>
                </c:pt>
                <c:pt idx="8">
                  <c:v>-393511</c:v>
                </c:pt>
                <c:pt idx="9">
                  <c:v>-394748</c:v>
                </c:pt>
                <c:pt idx="10">
                  <c:v>-396015</c:v>
                </c:pt>
                <c:pt idx="11">
                  <c:v>-397419</c:v>
                </c:pt>
                <c:pt idx="12">
                  <c:v>-399001</c:v>
                </c:pt>
                <c:pt idx="13">
                  <c:v>-400757</c:v>
                </c:pt>
                <c:pt idx="14">
                  <c:v>-402822</c:v>
                </c:pt>
                <c:pt idx="15">
                  <c:v>-405734</c:v>
                </c:pt>
                <c:pt idx="16">
                  <c:v>-408916</c:v>
                </c:pt>
                <c:pt idx="17">
                  <c:v>-411215</c:v>
                </c:pt>
                <c:pt idx="18">
                  <c:v>-411573</c:v>
                </c:pt>
                <c:pt idx="19">
                  <c:v>-409890</c:v>
                </c:pt>
                <c:pt idx="20">
                  <c:v>-407017</c:v>
                </c:pt>
                <c:pt idx="21">
                  <c:v>-404105</c:v>
                </c:pt>
                <c:pt idx="22">
                  <c:v>-402173</c:v>
                </c:pt>
                <c:pt idx="23">
                  <c:v>-401654</c:v>
                </c:pt>
                <c:pt idx="24">
                  <c:v>-402195</c:v>
                </c:pt>
                <c:pt idx="25">
                  <c:v>-403713</c:v>
                </c:pt>
                <c:pt idx="26">
                  <c:v>-406117</c:v>
                </c:pt>
                <c:pt idx="27">
                  <c:v>-409093</c:v>
                </c:pt>
                <c:pt idx="28">
                  <c:v>-412329</c:v>
                </c:pt>
                <c:pt idx="29">
                  <c:v>-415411</c:v>
                </c:pt>
                <c:pt idx="30">
                  <c:v>-418124</c:v>
                </c:pt>
                <c:pt idx="31">
                  <c:v>-420441</c:v>
                </c:pt>
                <c:pt idx="32">
                  <c:v>-422426</c:v>
                </c:pt>
                <c:pt idx="33">
                  <c:v>-423854</c:v>
                </c:pt>
                <c:pt idx="34">
                  <c:v>-424778</c:v>
                </c:pt>
                <c:pt idx="35">
                  <c:v>-425383</c:v>
                </c:pt>
                <c:pt idx="36">
                  <c:v>-426040</c:v>
                </c:pt>
                <c:pt idx="37">
                  <c:v>-426512</c:v>
                </c:pt>
                <c:pt idx="38">
                  <c:v>-426694</c:v>
                </c:pt>
                <c:pt idx="39">
                  <c:v>-426235</c:v>
                </c:pt>
                <c:pt idx="40">
                  <c:v>-425812</c:v>
                </c:pt>
                <c:pt idx="41">
                  <c:v>-425183</c:v>
                </c:pt>
                <c:pt idx="42">
                  <c:v>-424741</c:v>
                </c:pt>
                <c:pt idx="43">
                  <c:v>-424258</c:v>
                </c:pt>
                <c:pt idx="44">
                  <c:v>-424355</c:v>
                </c:pt>
                <c:pt idx="45">
                  <c:v>-424865</c:v>
                </c:pt>
                <c:pt idx="46">
                  <c:v>-425690</c:v>
                </c:pt>
                <c:pt idx="47">
                  <c:v>-426730</c:v>
                </c:pt>
                <c:pt idx="48">
                  <c:v>-427800</c:v>
                </c:pt>
                <c:pt idx="49">
                  <c:v>-429065</c:v>
                </c:pt>
                <c:pt idx="50">
                  <c:v>-430241</c:v>
                </c:pt>
                <c:pt idx="51">
                  <c:v>-431447</c:v>
                </c:pt>
                <c:pt idx="52">
                  <c:v>-432461</c:v>
                </c:pt>
                <c:pt idx="53">
                  <c:v>-433403</c:v>
                </c:pt>
                <c:pt idx="54">
                  <c:v>-436318</c:v>
                </c:pt>
                <c:pt idx="55">
                  <c:v>-445066</c:v>
                </c:pt>
                <c:pt idx="56">
                  <c:v>-443084</c:v>
                </c:pt>
                <c:pt idx="57">
                  <c:v>-443085</c:v>
                </c:pt>
                <c:pt idx="58">
                  <c:v>-452820</c:v>
                </c:pt>
                <c:pt idx="59">
                  <c:v>-458428</c:v>
                </c:pt>
                <c:pt idx="60">
                  <c:v>-453603</c:v>
                </c:pt>
                <c:pt idx="61">
                  <c:v>-453229</c:v>
                </c:pt>
                <c:pt idx="62">
                  <c:v>-447980</c:v>
                </c:pt>
                <c:pt idx="63">
                  <c:v>-451437</c:v>
                </c:pt>
                <c:pt idx="64">
                  <c:v>-440396</c:v>
                </c:pt>
                <c:pt idx="65">
                  <c:v>-435797</c:v>
                </c:pt>
                <c:pt idx="66">
                  <c:v>-430530</c:v>
                </c:pt>
                <c:pt idx="67">
                  <c:v>-429768</c:v>
                </c:pt>
                <c:pt idx="68">
                  <c:v>-433483</c:v>
                </c:pt>
                <c:pt idx="69">
                  <c:v>-438292</c:v>
                </c:pt>
                <c:pt idx="70">
                  <c:v>-415404</c:v>
                </c:pt>
                <c:pt idx="71">
                  <c:v>-411212</c:v>
                </c:pt>
                <c:pt idx="72">
                  <c:v>-399466</c:v>
                </c:pt>
                <c:pt idx="73">
                  <c:v>-399501</c:v>
                </c:pt>
                <c:pt idx="74">
                  <c:v>-393111</c:v>
                </c:pt>
                <c:pt idx="75">
                  <c:v>-379731</c:v>
                </c:pt>
                <c:pt idx="76">
                  <c:v>-375267</c:v>
                </c:pt>
                <c:pt idx="77">
                  <c:v>-389045</c:v>
                </c:pt>
                <c:pt idx="78">
                  <c:v>-392529</c:v>
                </c:pt>
                <c:pt idx="79">
                  <c:v>-396057</c:v>
                </c:pt>
                <c:pt idx="80">
                  <c:v>-392007</c:v>
                </c:pt>
                <c:pt idx="81">
                  <c:v>-389747</c:v>
                </c:pt>
                <c:pt idx="82">
                  <c:v>-380654</c:v>
                </c:pt>
                <c:pt idx="83">
                  <c:v>-378482</c:v>
                </c:pt>
                <c:pt idx="84">
                  <c:v>-366046</c:v>
                </c:pt>
                <c:pt idx="85">
                  <c:v>-354854</c:v>
                </c:pt>
                <c:pt idx="86">
                  <c:v>-336377</c:v>
                </c:pt>
                <c:pt idx="87">
                  <c:v>-341302</c:v>
                </c:pt>
                <c:pt idx="88">
                  <c:v>-328770</c:v>
                </c:pt>
                <c:pt idx="89">
                  <c:v>-313661</c:v>
                </c:pt>
                <c:pt idx="90">
                  <c:v>-278253</c:v>
                </c:pt>
                <c:pt idx="91">
                  <c:v>-252044</c:v>
                </c:pt>
                <c:pt idx="92">
                  <c:v>-230930</c:v>
                </c:pt>
                <c:pt idx="93">
                  <c:v>-202586</c:v>
                </c:pt>
                <c:pt idx="94">
                  <c:v>-183762</c:v>
                </c:pt>
                <c:pt idx="95">
                  <c:v>-166868</c:v>
                </c:pt>
                <c:pt idx="96">
                  <c:v>-149090</c:v>
                </c:pt>
                <c:pt idx="97">
                  <c:v>-124919</c:v>
                </c:pt>
                <c:pt idx="98">
                  <c:v>-99378</c:v>
                </c:pt>
                <c:pt idx="99">
                  <c:v>-75975</c:v>
                </c:pt>
                <c:pt idx="100">
                  <c:v>-56951</c:v>
                </c:pt>
                <c:pt idx="101">
                  <c:v>-41815</c:v>
                </c:pt>
                <c:pt idx="102">
                  <c:v>-29657</c:v>
                </c:pt>
                <c:pt idx="103">
                  <c:v>-21313</c:v>
                </c:pt>
                <c:pt idx="104">
                  <c:v>-14717</c:v>
                </c:pt>
                <c:pt idx="105">
                  <c:v>-10079</c:v>
                </c:pt>
                <c:pt idx="106">
                  <c:v>-6541</c:v>
                </c:pt>
                <c:pt idx="107">
                  <c:v>-4042</c:v>
                </c:pt>
                <c:pt idx="108">
                  <c:v>-6040</c:v>
                </c:pt>
              </c:numCache>
            </c:numRef>
          </c:val>
        </c:ser>
        <c:ser>
          <c:idx val="9"/>
          <c:order val="5"/>
          <c:tx>
            <c:v>Hommes - 2070</c:v>
          </c:tx>
          <c:spPr>
            <a:solidFill>
              <a:schemeClr val="accent6">
                <a:lumMod val="60000"/>
                <a:lumOff val="40000"/>
              </a:schemeClr>
            </a:solidFill>
            <a:ln>
              <a:noFill/>
            </a:ln>
          </c:spPr>
          <c:invertIfNegative val="0"/>
          <c:cat>
            <c:numRef>
              <c:f>'Fig 1.7'!$G$3:$G$111</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 1.7'!$P$3:$P$111</c:f>
              <c:numCache>
                <c:formatCode>#,##0</c:formatCode>
                <c:ptCount val="109"/>
                <c:pt idx="0">
                  <c:v>406330</c:v>
                </c:pt>
                <c:pt idx="1">
                  <c:v>401003</c:v>
                </c:pt>
                <c:pt idx="2">
                  <c:v>402323</c:v>
                </c:pt>
                <c:pt idx="3">
                  <c:v>404331</c:v>
                </c:pt>
                <c:pt idx="4">
                  <c:v>406812</c:v>
                </c:pt>
                <c:pt idx="5">
                  <c:v>409167</c:v>
                </c:pt>
                <c:pt idx="6">
                  <c:v>410859</c:v>
                </c:pt>
                <c:pt idx="7">
                  <c:v>412356</c:v>
                </c:pt>
                <c:pt idx="8">
                  <c:v>413718</c:v>
                </c:pt>
                <c:pt idx="9">
                  <c:v>415204</c:v>
                </c:pt>
                <c:pt idx="10">
                  <c:v>416706</c:v>
                </c:pt>
                <c:pt idx="11">
                  <c:v>418169</c:v>
                </c:pt>
                <c:pt idx="12">
                  <c:v>419765</c:v>
                </c:pt>
                <c:pt idx="13">
                  <c:v>421452</c:v>
                </c:pt>
                <c:pt idx="14">
                  <c:v>423589</c:v>
                </c:pt>
                <c:pt idx="15">
                  <c:v>426890</c:v>
                </c:pt>
                <c:pt idx="16">
                  <c:v>430302</c:v>
                </c:pt>
                <c:pt idx="17">
                  <c:v>432703</c:v>
                </c:pt>
                <c:pt idx="18">
                  <c:v>432457</c:v>
                </c:pt>
                <c:pt idx="19">
                  <c:v>429567</c:v>
                </c:pt>
                <c:pt idx="20">
                  <c:v>424172</c:v>
                </c:pt>
                <c:pt idx="21">
                  <c:v>417548</c:v>
                </c:pt>
                <c:pt idx="22">
                  <c:v>411321</c:v>
                </c:pt>
                <c:pt idx="23">
                  <c:v>406848</c:v>
                </c:pt>
                <c:pt idx="24">
                  <c:v>404069</c:v>
                </c:pt>
                <c:pt idx="25">
                  <c:v>402852</c:v>
                </c:pt>
                <c:pt idx="26">
                  <c:v>402858</c:v>
                </c:pt>
                <c:pt idx="27">
                  <c:v>403877</c:v>
                </c:pt>
                <c:pt idx="28">
                  <c:v>405592</c:v>
                </c:pt>
                <c:pt idx="29">
                  <c:v>407680</c:v>
                </c:pt>
                <c:pt idx="30">
                  <c:v>409726</c:v>
                </c:pt>
                <c:pt idx="31">
                  <c:v>411706</c:v>
                </c:pt>
                <c:pt idx="32">
                  <c:v>413361</c:v>
                </c:pt>
                <c:pt idx="33">
                  <c:v>414696</c:v>
                </c:pt>
                <c:pt idx="34">
                  <c:v>415662</c:v>
                </c:pt>
                <c:pt idx="35">
                  <c:v>416390</c:v>
                </c:pt>
                <c:pt idx="36">
                  <c:v>417296</c:v>
                </c:pt>
                <c:pt idx="37">
                  <c:v>417923</c:v>
                </c:pt>
                <c:pt idx="38">
                  <c:v>418241</c:v>
                </c:pt>
                <c:pt idx="39">
                  <c:v>417951</c:v>
                </c:pt>
                <c:pt idx="40">
                  <c:v>417775</c:v>
                </c:pt>
                <c:pt idx="41">
                  <c:v>417543</c:v>
                </c:pt>
                <c:pt idx="42">
                  <c:v>417470</c:v>
                </c:pt>
                <c:pt idx="43">
                  <c:v>417381</c:v>
                </c:pt>
                <c:pt idx="44">
                  <c:v>417741</c:v>
                </c:pt>
                <c:pt idx="45">
                  <c:v>418265</c:v>
                </c:pt>
                <c:pt idx="46">
                  <c:v>419228</c:v>
                </c:pt>
                <c:pt idx="47">
                  <c:v>420550</c:v>
                </c:pt>
                <c:pt idx="48">
                  <c:v>422161</c:v>
                </c:pt>
                <c:pt idx="49">
                  <c:v>423826</c:v>
                </c:pt>
                <c:pt idx="50">
                  <c:v>425485</c:v>
                </c:pt>
                <c:pt idx="51">
                  <c:v>427158</c:v>
                </c:pt>
                <c:pt idx="52">
                  <c:v>428721</c:v>
                </c:pt>
                <c:pt idx="53">
                  <c:v>430158</c:v>
                </c:pt>
                <c:pt idx="54">
                  <c:v>433614</c:v>
                </c:pt>
                <c:pt idx="55">
                  <c:v>443114</c:v>
                </c:pt>
                <c:pt idx="56">
                  <c:v>441357</c:v>
                </c:pt>
                <c:pt idx="57">
                  <c:v>441589</c:v>
                </c:pt>
                <c:pt idx="58">
                  <c:v>447546</c:v>
                </c:pt>
                <c:pt idx="59">
                  <c:v>454983</c:v>
                </c:pt>
                <c:pt idx="60">
                  <c:v>450629</c:v>
                </c:pt>
                <c:pt idx="61">
                  <c:v>449281</c:v>
                </c:pt>
                <c:pt idx="62">
                  <c:v>442688</c:v>
                </c:pt>
                <c:pt idx="63">
                  <c:v>445648</c:v>
                </c:pt>
                <c:pt idx="64">
                  <c:v>433240</c:v>
                </c:pt>
                <c:pt idx="65">
                  <c:v>427149</c:v>
                </c:pt>
                <c:pt idx="66">
                  <c:v>421398</c:v>
                </c:pt>
                <c:pt idx="67">
                  <c:v>420449</c:v>
                </c:pt>
                <c:pt idx="68">
                  <c:v>421535</c:v>
                </c:pt>
                <c:pt idx="69">
                  <c:v>425775</c:v>
                </c:pt>
                <c:pt idx="70">
                  <c:v>404104</c:v>
                </c:pt>
                <c:pt idx="71">
                  <c:v>396259</c:v>
                </c:pt>
                <c:pt idx="72">
                  <c:v>385772</c:v>
                </c:pt>
                <c:pt idx="73">
                  <c:v>383641</c:v>
                </c:pt>
                <c:pt idx="74">
                  <c:v>373963</c:v>
                </c:pt>
                <c:pt idx="75">
                  <c:v>360542</c:v>
                </c:pt>
                <c:pt idx="76">
                  <c:v>355543</c:v>
                </c:pt>
                <c:pt idx="77">
                  <c:v>369957</c:v>
                </c:pt>
                <c:pt idx="78">
                  <c:v>369031</c:v>
                </c:pt>
                <c:pt idx="79">
                  <c:v>370464</c:v>
                </c:pt>
                <c:pt idx="80">
                  <c:v>361506</c:v>
                </c:pt>
                <c:pt idx="81">
                  <c:v>355756</c:v>
                </c:pt>
                <c:pt idx="82">
                  <c:v>346235</c:v>
                </c:pt>
                <c:pt idx="83">
                  <c:v>337976</c:v>
                </c:pt>
                <c:pt idx="84">
                  <c:v>324508</c:v>
                </c:pt>
                <c:pt idx="85">
                  <c:v>306963</c:v>
                </c:pt>
                <c:pt idx="86">
                  <c:v>288589</c:v>
                </c:pt>
                <c:pt idx="87">
                  <c:v>287326</c:v>
                </c:pt>
                <c:pt idx="88">
                  <c:v>269384</c:v>
                </c:pt>
                <c:pt idx="89">
                  <c:v>252552</c:v>
                </c:pt>
                <c:pt idx="90">
                  <c:v>217773</c:v>
                </c:pt>
                <c:pt idx="91">
                  <c:v>191945</c:v>
                </c:pt>
                <c:pt idx="92">
                  <c:v>170831</c:v>
                </c:pt>
                <c:pt idx="93">
                  <c:v>143112</c:v>
                </c:pt>
                <c:pt idx="94">
                  <c:v>122601</c:v>
                </c:pt>
                <c:pt idx="95">
                  <c:v>105320</c:v>
                </c:pt>
                <c:pt idx="96">
                  <c:v>87020</c:v>
                </c:pt>
                <c:pt idx="97">
                  <c:v>67988</c:v>
                </c:pt>
                <c:pt idx="98">
                  <c:v>50198</c:v>
                </c:pt>
                <c:pt idx="99">
                  <c:v>36045</c:v>
                </c:pt>
                <c:pt idx="100">
                  <c:v>25477</c:v>
                </c:pt>
                <c:pt idx="101">
                  <c:v>17792</c:v>
                </c:pt>
                <c:pt idx="102">
                  <c:v>12212</c:v>
                </c:pt>
                <c:pt idx="103">
                  <c:v>8469</c:v>
                </c:pt>
                <c:pt idx="104">
                  <c:v>5634</c:v>
                </c:pt>
                <c:pt idx="105">
                  <c:v>3677</c:v>
                </c:pt>
                <c:pt idx="106">
                  <c:v>2306</c:v>
                </c:pt>
                <c:pt idx="107">
                  <c:v>1375</c:v>
                </c:pt>
                <c:pt idx="108">
                  <c:v>1898</c:v>
                </c:pt>
              </c:numCache>
            </c:numRef>
          </c:val>
        </c:ser>
        <c:dLbls>
          <c:showLegendKey val="0"/>
          <c:showVal val="0"/>
          <c:showCatName val="0"/>
          <c:showSerName val="0"/>
          <c:showPercent val="0"/>
          <c:showBubbleSize val="0"/>
        </c:dLbls>
        <c:gapWidth val="339"/>
        <c:axId val="166642432"/>
        <c:axId val="166643968"/>
      </c:barChart>
      <c:catAx>
        <c:axId val="166642432"/>
        <c:scaling>
          <c:orientation val="minMax"/>
        </c:scaling>
        <c:delete val="0"/>
        <c:axPos val="l"/>
        <c:numFmt formatCode="General" sourceLinked="1"/>
        <c:majorTickMark val="none"/>
        <c:minorTickMark val="none"/>
        <c:tickLblPos val="low"/>
        <c:txPr>
          <a:bodyPr anchor="t" anchorCtr="0"/>
          <a:lstStyle/>
          <a:p>
            <a:pPr>
              <a:defRPr b="1"/>
            </a:pPr>
            <a:endParaRPr lang="fr-FR"/>
          </a:p>
        </c:txPr>
        <c:crossAx val="166643968"/>
        <c:crosses val="autoZero"/>
        <c:auto val="1"/>
        <c:lblAlgn val="ctr"/>
        <c:lblOffset val="100"/>
        <c:tickLblSkip val="5"/>
        <c:noMultiLvlLbl val="0"/>
      </c:catAx>
      <c:valAx>
        <c:axId val="166643968"/>
        <c:scaling>
          <c:orientation val="minMax"/>
          <c:max val="600000"/>
          <c:min val="-500000"/>
        </c:scaling>
        <c:delete val="0"/>
        <c:axPos val="b"/>
        <c:majorGridlines/>
        <c:numFmt formatCode="#,##0;[Black]#,##0" sourceLinked="0"/>
        <c:majorTickMark val="none"/>
        <c:minorTickMark val="none"/>
        <c:tickLblPos val="nextTo"/>
        <c:crossAx val="166642432"/>
        <c:crosses val="autoZero"/>
        <c:crossBetween val="midCat"/>
      </c:valAx>
    </c:plotArea>
    <c:legend>
      <c:legendPos val="r"/>
      <c:legendEntry>
        <c:idx val="4"/>
        <c:delete val="1"/>
      </c:legendEntry>
      <c:legendEntry>
        <c:idx val="5"/>
        <c:delete val="1"/>
      </c:legendEntry>
      <c:layout>
        <c:manualLayout>
          <c:xMode val="edge"/>
          <c:yMode val="edge"/>
          <c:x val="0.73805925701594999"/>
          <c:y val="0.22084613302260983"/>
          <c:w val="0.23241148743059331"/>
          <c:h val="0.5581300095335616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1.8'!$B$5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dPt>
          <c:cat>
            <c:numRef>
              <c:f>'Fig 1.8'!$C$4:$P$4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1.8'!$C$5:$P$5</c:f>
              <c:numCache>
                <c:formatCode>0.0</c:formatCode>
                <c:ptCount val="14"/>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pt idx="11">
                  <c:v>10.6</c:v>
                </c:pt>
                <c:pt idx="12">
                  <c:v>10.5</c:v>
                </c:pt>
                <c:pt idx="13">
                  <c:v>10.8</c:v>
                </c:pt>
              </c:numCache>
            </c:numRef>
          </c:val>
          <c:smooth val="0"/>
        </c:ser>
        <c:ser>
          <c:idx val="1"/>
          <c:order val="1"/>
          <c:tx>
            <c:strRef>
              <c:f>'Fig 1.8'!$B$6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dPt>
          <c:cat>
            <c:numRef>
              <c:f>'Fig 1.8'!$C$4:$P$4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1.8'!$C$6:$P$6</c:f>
              <c:numCache>
                <c:formatCode>0.0</c:formatCode>
                <c:ptCount val="14"/>
                <c:pt idx="0">
                  <c:v>8.5</c:v>
                </c:pt>
                <c:pt idx="1">
                  <c:v>8.5</c:v>
                </c:pt>
                <c:pt idx="2">
                  <c:v>8.6</c:v>
                </c:pt>
                <c:pt idx="3">
                  <c:v>8.9</c:v>
                </c:pt>
                <c:pt idx="4">
                  <c:v>8.6999999999999993</c:v>
                </c:pt>
                <c:pt idx="5">
                  <c:v>8.9</c:v>
                </c:pt>
                <c:pt idx="6">
                  <c:v>8.9</c:v>
                </c:pt>
                <c:pt idx="7">
                  <c:v>9.6</c:v>
                </c:pt>
                <c:pt idx="8">
                  <c:v>9.4</c:v>
                </c:pt>
                <c:pt idx="9">
                  <c:v>9.6999999999999993</c:v>
                </c:pt>
                <c:pt idx="10">
                  <c:v>10.3</c:v>
                </c:pt>
                <c:pt idx="11">
                  <c:v>9.8000000000000007</c:v>
                </c:pt>
                <c:pt idx="12">
                  <c:v>9.4</c:v>
                </c:pt>
                <c:pt idx="13">
                  <c:v>9.1999999999999993</c:v>
                </c:pt>
              </c:numCache>
            </c:numRef>
          </c:val>
          <c:smooth val="0"/>
        </c:ser>
        <c:dLbls>
          <c:showLegendKey val="0"/>
          <c:showVal val="0"/>
          <c:showCatName val="0"/>
          <c:showSerName val="0"/>
          <c:showPercent val="0"/>
          <c:showBubbleSize val="0"/>
        </c:dLbls>
        <c:marker val="1"/>
        <c:smooth val="0"/>
        <c:axId val="166835328"/>
        <c:axId val="166837248"/>
      </c:lineChart>
      <c:catAx>
        <c:axId val="166835328"/>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66837248"/>
        <c:crosses val="autoZero"/>
        <c:auto val="1"/>
        <c:lblAlgn val="ctr"/>
        <c:lblOffset val="100"/>
        <c:tickLblSkip val="1"/>
        <c:noMultiLvlLbl val="0"/>
      </c:catAx>
      <c:valAx>
        <c:axId val="166837248"/>
        <c:scaling>
          <c:orientation val="minMax"/>
          <c:max val="14"/>
          <c:min val="8"/>
        </c:scaling>
        <c:delete val="0"/>
        <c:axPos val="l"/>
        <c:majorGridlines/>
        <c:numFmt formatCode="#,##0" sourceLinked="0"/>
        <c:majorTickMark val="out"/>
        <c:minorTickMark val="none"/>
        <c:tickLblPos val="nextTo"/>
        <c:crossAx val="166835328"/>
        <c:crosses val="autoZero"/>
        <c:crossBetween val="midCat"/>
        <c:majorUnit val="1"/>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1.8'!$B$8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dPt>
          <c:cat>
            <c:numRef>
              <c:f>'Fig 1.8'!$C$7:$P$7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1.8'!$C$8:$P$8</c:f>
              <c:numCache>
                <c:formatCode>0.0</c:formatCode>
                <c:ptCount val="14"/>
                <c:pt idx="0">
                  <c:v>12.2</c:v>
                </c:pt>
                <c:pt idx="1">
                  <c:v>12.3</c:v>
                </c:pt>
                <c:pt idx="2">
                  <c:v>12.799999999999999</c:v>
                </c:pt>
                <c:pt idx="3">
                  <c:v>12.7</c:v>
                </c:pt>
                <c:pt idx="4">
                  <c:v>12.5</c:v>
                </c:pt>
                <c:pt idx="5">
                  <c:v>13.3</c:v>
                </c:pt>
                <c:pt idx="6">
                  <c:v>13.100000000000001</c:v>
                </c:pt>
                <c:pt idx="7">
                  <c:v>13.2</c:v>
                </c:pt>
                <c:pt idx="8">
                  <c:v>12.600000000000001</c:v>
                </c:pt>
                <c:pt idx="9">
                  <c:v>12.4</c:v>
                </c:pt>
                <c:pt idx="10">
                  <c:v>12.799999999999999</c:v>
                </c:pt>
                <c:pt idx="11">
                  <c:v>12.4</c:v>
                </c:pt>
                <c:pt idx="12">
                  <c:v>12.8</c:v>
                </c:pt>
                <c:pt idx="13" formatCode="General">
                  <c:v>12.4</c:v>
                </c:pt>
              </c:numCache>
            </c:numRef>
          </c:val>
          <c:smooth val="0"/>
        </c:ser>
        <c:ser>
          <c:idx val="1"/>
          <c:order val="1"/>
          <c:tx>
            <c:strRef>
              <c:f>'Fig 1.8'!$B$9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dPt>
          <c:cat>
            <c:numRef>
              <c:f>'Fig 1.8'!$C$7:$P$7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1.8'!$C$9:$P$9</c:f>
              <c:numCache>
                <c:formatCode>0.0</c:formatCode>
                <c:ptCount val="14"/>
                <c:pt idx="0">
                  <c:v>9.1999999999999993</c:v>
                </c:pt>
                <c:pt idx="1">
                  <c:v>9.1999999999999993</c:v>
                </c:pt>
                <c:pt idx="2">
                  <c:v>9.4</c:v>
                </c:pt>
                <c:pt idx="3">
                  <c:v>9.2999999999999989</c:v>
                </c:pt>
                <c:pt idx="4">
                  <c:v>9.6000000000000014</c:v>
                </c:pt>
                <c:pt idx="5">
                  <c:v>9.4999999999999982</c:v>
                </c:pt>
                <c:pt idx="6">
                  <c:v>9.7000000000000011</c:v>
                </c:pt>
                <c:pt idx="7">
                  <c:v>9.2999999999999989</c:v>
                </c:pt>
                <c:pt idx="8">
                  <c:v>9.4</c:v>
                </c:pt>
                <c:pt idx="9">
                  <c:v>9.3000000000000007</c:v>
                </c:pt>
                <c:pt idx="10">
                  <c:v>9</c:v>
                </c:pt>
                <c:pt idx="11">
                  <c:v>9.3000000000000007</c:v>
                </c:pt>
                <c:pt idx="12">
                  <c:v>9.9</c:v>
                </c:pt>
                <c:pt idx="13" formatCode="General">
                  <c:v>10.199999999999999</c:v>
                </c:pt>
              </c:numCache>
            </c:numRef>
          </c:val>
          <c:smooth val="0"/>
        </c:ser>
        <c:dLbls>
          <c:showLegendKey val="0"/>
          <c:showVal val="0"/>
          <c:showCatName val="0"/>
          <c:showSerName val="0"/>
          <c:showPercent val="0"/>
          <c:showBubbleSize val="0"/>
        </c:dLbls>
        <c:marker val="1"/>
        <c:smooth val="0"/>
        <c:axId val="167166720"/>
        <c:axId val="167168640"/>
      </c:lineChart>
      <c:catAx>
        <c:axId val="167166720"/>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67168640"/>
        <c:crosses val="autoZero"/>
        <c:auto val="1"/>
        <c:lblAlgn val="ctr"/>
        <c:lblOffset val="100"/>
        <c:tickLblSkip val="1"/>
        <c:noMultiLvlLbl val="0"/>
      </c:catAx>
      <c:valAx>
        <c:axId val="167168640"/>
        <c:scaling>
          <c:orientation val="minMax"/>
          <c:max val="14"/>
          <c:min val="8"/>
        </c:scaling>
        <c:delete val="0"/>
        <c:axPos val="l"/>
        <c:majorGridlines/>
        <c:numFmt formatCode="#,##0" sourceLinked="0"/>
        <c:majorTickMark val="out"/>
        <c:minorTickMark val="none"/>
        <c:tickLblPos val="nextTo"/>
        <c:crossAx val="167166720"/>
        <c:crosses val="autoZero"/>
        <c:crossBetween val="midCat"/>
        <c:majorUnit val="1"/>
      </c:valAx>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1.9'!$B$8</c:f>
              <c:strCache>
                <c:ptCount val="1"/>
                <c:pt idx="0">
                  <c:v>Sans limitations</c:v>
                </c:pt>
              </c:strCache>
            </c:strRef>
          </c:tx>
          <c:invertIfNegative val="0"/>
          <c:cat>
            <c:numRef>
              <c:f>'Fig 1.9'!$C$7:$D$7</c:f>
              <c:numCache>
                <c:formatCode>General</c:formatCode>
                <c:ptCount val="2"/>
                <c:pt idx="0">
                  <c:v>2008</c:v>
                </c:pt>
                <c:pt idx="1">
                  <c:v>2017</c:v>
                </c:pt>
              </c:numCache>
            </c:numRef>
          </c:cat>
          <c:val>
            <c:numRef>
              <c:f>'Fig 1.9'!$C$8:$D$8</c:f>
              <c:numCache>
                <c:formatCode>General</c:formatCode>
                <c:ptCount val="2"/>
                <c:pt idx="0" formatCode="0.0">
                  <c:v>8.6999999999999993</c:v>
                </c:pt>
                <c:pt idx="1">
                  <c:v>9.1999999999999993</c:v>
                </c:pt>
              </c:numCache>
            </c:numRef>
          </c:val>
        </c:ser>
        <c:ser>
          <c:idx val="2"/>
          <c:order val="1"/>
          <c:tx>
            <c:strRef>
              <c:f>'Fig 1.9'!$B$9</c:f>
              <c:strCache>
                <c:ptCount val="1"/>
                <c:pt idx="0">
                  <c:v>Avec limitations</c:v>
                </c:pt>
              </c:strCache>
            </c:strRef>
          </c:tx>
          <c:invertIfNegative val="0"/>
          <c:cat>
            <c:numRef>
              <c:f>'Fig 1.9'!$C$7:$D$7</c:f>
              <c:numCache>
                <c:formatCode>General</c:formatCode>
                <c:ptCount val="2"/>
                <c:pt idx="0">
                  <c:v>2008</c:v>
                </c:pt>
                <c:pt idx="1">
                  <c:v>2017</c:v>
                </c:pt>
              </c:numCache>
            </c:numRef>
          </c:cat>
          <c:val>
            <c:numRef>
              <c:f>'Fig 1.9'!$C$9:$D$9</c:f>
              <c:numCache>
                <c:formatCode>General</c:formatCode>
                <c:ptCount val="2"/>
                <c:pt idx="0" formatCode="0.0">
                  <c:v>9.6000000000000014</c:v>
                </c:pt>
                <c:pt idx="1">
                  <c:v>10.199999999999999</c:v>
                </c:pt>
              </c:numCache>
            </c:numRef>
          </c:val>
        </c:ser>
        <c:dLbls>
          <c:showLegendKey val="0"/>
          <c:showVal val="1"/>
          <c:showCatName val="0"/>
          <c:showSerName val="0"/>
          <c:showPercent val="0"/>
          <c:showBubbleSize val="0"/>
        </c:dLbls>
        <c:gapWidth val="75"/>
        <c:overlap val="100"/>
        <c:axId val="167289984"/>
        <c:axId val="167291520"/>
      </c:barChart>
      <c:catAx>
        <c:axId val="167289984"/>
        <c:scaling>
          <c:orientation val="minMax"/>
        </c:scaling>
        <c:delete val="0"/>
        <c:axPos val="b"/>
        <c:numFmt formatCode="General" sourceLinked="1"/>
        <c:majorTickMark val="none"/>
        <c:minorTickMark val="none"/>
        <c:tickLblPos val="nextTo"/>
        <c:crossAx val="167291520"/>
        <c:crosses val="autoZero"/>
        <c:auto val="1"/>
        <c:lblAlgn val="ctr"/>
        <c:lblOffset val="100"/>
        <c:noMultiLvlLbl val="0"/>
      </c:catAx>
      <c:valAx>
        <c:axId val="167291520"/>
        <c:scaling>
          <c:orientation val="minMax"/>
        </c:scaling>
        <c:delete val="0"/>
        <c:axPos val="l"/>
        <c:numFmt formatCode="0" sourceLinked="0"/>
        <c:majorTickMark val="none"/>
        <c:minorTickMark val="none"/>
        <c:tickLblPos val="nextTo"/>
        <c:crossAx val="167289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stacked"/>
        <c:varyColors val="0"/>
        <c:ser>
          <c:idx val="1"/>
          <c:order val="0"/>
          <c:tx>
            <c:strRef>
              <c:f>'Fig 1.9'!$B$5</c:f>
              <c:strCache>
                <c:ptCount val="1"/>
                <c:pt idx="0">
                  <c:v>Sans limitations</c:v>
                </c:pt>
              </c:strCache>
            </c:strRef>
          </c:tx>
          <c:invertIfNegative val="0"/>
          <c:cat>
            <c:numRef>
              <c:f>'Fig 1.9'!$C$4:$D$4</c:f>
              <c:numCache>
                <c:formatCode>General</c:formatCode>
                <c:ptCount val="2"/>
                <c:pt idx="0">
                  <c:v>2008</c:v>
                </c:pt>
                <c:pt idx="1">
                  <c:v>2017</c:v>
                </c:pt>
              </c:numCache>
            </c:numRef>
          </c:cat>
          <c:val>
            <c:numRef>
              <c:f>'Fig 1.9'!$C$5:$D$5</c:f>
              <c:numCache>
                <c:formatCode>0.0</c:formatCode>
                <c:ptCount val="2"/>
                <c:pt idx="0">
                  <c:v>10</c:v>
                </c:pt>
                <c:pt idx="1">
                  <c:v>10.8</c:v>
                </c:pt>
              </c:numCache>
            </c:numRef>
          </c:val>
        </c:ser>
        <c:ser>
          <c:idx val="2"/>
          <c:order val="1"/>
          <c:tx>
            <c:strRef>
              <c:f>'Fig 1.9'!$B$6</c:f>
              <c:strCache>
                <c:ptCount val="1"/>
                <c:pt idx="0">
                  <c:v>Avec limitations</c:v>
                </c:pt>
              </c:strCache>
            </c:strRef>
          </c:tx>
          <c:invertIfNegative val="0"/>
          <c:cat>
            <c:numRef>
              <c:f>'Fig 1.9'!$C$4:$D$4</c:f>
              <c:numCache>
                <c:formatCode>General</c:formatCode>
                <c:ptCount val="2"/>
                <c:pt idx="0">
                  <c:v>2008</c:v>
                </c:pt>
                <c:pt idx="1">
                  <c:v>2017</c:v>
                </c:pt>
              </c:numCache>
            </c:numRef>
          </c:cat>
          <c:val>
            <c:numRef>
              <c:f>'Fig 1.9'!$C$6:$D$6</c:f>
              <c:numCache>
                <c:formatCode>0.0</c:formatCode>
                <c:ptCount val="2"/>
                <c:pt idx="0">
                  <c:v>12.5</c:v>
                </c:pt>
                <c:pt idx="1">
                  <c:v>12.4</c:v>
                </c:pt>
              </c:numCache>
            </c:numRef>
          </c:val>
        </c:ser>
        <c:dLbls>
          <c:showLegendKey val="0"/>
          <c:showVal val="1"/>
          <c:showCatName val="0"/>
          <c:showSerName val="0"/>
          <c:showPercent val="0"/>
          <c:showBubbleSize val="0"/>
        </c:dLbls>
        <c:gapWidth val="75"/>
        <c:overlap val="100"/>
        <c:axId val="167359616"/>
        <c:axId val="167361152"/>
      </c:barChart>
      <c:catAx>
        <c:axId val="167359616"/>
        <c:scaling>
          <c:orientation val="minMax"/>
        </c:scaling>
        <c:delete val="0"/>
        <c:axPos val="b"/>
        <c:numFmt formatCode="General" sourceLinked="1"/>
        <c:majorTickMark val="none"/>
        <c:minorTickMark val="none"/>
        <c:tickLblPos val="nextTo"/>
        <c:crossAx val="167361152"/>
        <c:crosses val="autoZero"/>
        <c:auto val="1"/>
        <c:lblAlgn val="ctr"/>
        <c:lblOffset val="100"/>
        <c:noMultiLvlLbl val="0"/>
      </c:catAx>
      <c:valAx>
        <c:axId val="167361152"/>
        <c:scaling>
          <c:orientation val="minMax"/>
        </c:scaling>
        <c:delete val="0"/>
        <c:axPos val="l"/>
        <c:numFmt formatCode="0" sourceLinked="0"/>
        <c:majorTickMark val="none"/>
        <c:minorTickMark val="none"/>
        <c:tickLblPos val="nextTo"/>
        <c:crossAx val="1673596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1.10'!$B$5</c:f>
              <c:strCache>
                <c:ptCount val="1"/>
                <c:pt idx="0">
                  <c:v>Limitations sévères ou modérées, 55-59 ans</c:v>
                </c:pt>
              </c:strCache>
            </c:strRef>
          </c:tx>
          <c:spPr>
            <a:ln w="19050">
              <a:solidFill>
                <a:schemeClr val="accent4">
                  <a:lumMod val="75000"/>
                </a:schemeClr>
              </a:solidFill>
            </a:ln>
          </c:spPr>
          <c:marker>
            <c:symbol val="plus"/>
            <c:size val="5"/>
            <c:spPr>
              <a:noFill/>
              <a:ln>
                <a:solidFill>
                  <a:schemeClr val="accent4">
                    <a:lumMod val="75000"/>
                  </a:schemeClr>
                </a:solidFill>
              </a:ln>
            </c:spPr>
          </c:marker>
          <c:dPt>
            <c:idx val="4"/>
            <c:bubble3D val="0"/>
            <c:spPr>
              <a:ln w="19050">
                <a:noFill/>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1.10'!$C$5:$P$5</c:f>
              <c:numCache>
                <c:formatCode>0%</c:formatCode>
                <c:ptCount val="14"/>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pt idx="12">
                  <c:v>0.32</c:v>
                </c:pt>
                <c:pt idx="13">
                  <c:v>0.31</c:v>
                </c:pt>
              </c:numCache>
            </c:numRef>
          </c:val>
          <c:smooth val="0"/>
        </c:ser>
        <c:ser>
          <c:idx val="1"/>
          <c:order val="1"/>
          <c:tx>
            <c:strRef>
              <c:f>'Fig 1.10'!$B$6</c:f>
              <c:strCache>
                <c:ptCount val="1"/>
                <c:pt idx="0">
                  <c:v>Limitations sévères ou modérées, 60-64 ans</c:v>
                </c:pt>
              </c:strCache>
            </c:strRef>
          </c:tx>
          <c:spPr>
            <a:ln w="15875">
              <a:solidFill>
                <a:schemeClr val="accent4">
                  <a:lumMod val="75000"/>
                </a:schemeClr>
              </a:solidFill>
              <a:prstDash val="solid"/>
            </a:ln>
          </c:spPr>
          <c:marker>
            <c:symbol val="diamond"/>
            <c:size val="4"/>
            <c:spPr>
              <a:solidFill>
                <a:schemeClr val="bg1"/>
              </a:solidFill>
              <a:ln>
                <a:solidFill>
                  <a:schemeClr val="accent4">
                    <a:lumMod val="75000"/>
                  </a:schemeClr>
                </a:solidFill>
              </a:ln>
            </c:spPr>
          </c:marker>
          <c:dPt>
            <c:idx val="4"/>
            <c:bubble3D val="0"/>
            <c:spPr>
              <a:ln w="15875">
                <a:noFill/>
                <a:prstDash val="solid"/>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1.10'!$C$6:$P$6</c:f>
              <c:numCache>
                <c:formatCode>0%</c:formatCode>
                <c:ptCount val="14"/>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pt idx="12">
                  <c:v>0.31</c:v>
                </c:pt>
                <c:pt idx="13">
                  <c:v>0.32</c:v>
                </c:pt>
              </c:numCache>
            </c:numRef>
          </c:val>
          <c:smooth val="0"/>
        </c:ser>
        <c:ser>
          <c:idx val="2"/>
          <c:order val="2"/>
          <c:tx>
            <c:strRef>
              <c:f>'Fig 1.10'!$B$7</c:f>
              <c:strCache>
                <c:ptCount val="1"/>
                <c:pt idx="0">
                  <c:v>Limitations sévères ou modérées, 65-69 ans</c:v>
                </c:pt>
              </c:strCache>
            </c:strRef>
          </c:tx>
          <c:spPr>
            <a:ln w="22225">
              <a:solidFill>
                <a:schemeClr val="accent4">
                  <a:lumMod val="75000"/>
                </a:schemeClr>
              </a:solidFill>
              <a:prstDash val="solid"/>
            </a:ln>
          </c:spPr>
          <c:marker>
            <c:symbol val="none"/>
          </c:marker>
          <c:dPt>
            <c:idx val="4"/>
            <c:bubble3D val="0"/>
            <c:spPr>
              <a:ln w="22225">
                <a:noFill/>
                <a:prstDash val="solid"/>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1.10'!$C$7:$P$7</c:f>
              <c:numCache>
                <c:formatCode>0%</c:formatCode>
                <c:ptCount val="14"/>
                <c:pt idx="0">
                  <c:v>0.4</c:v>
                </c:pt>
                <c:pt idx="1">
                  <c:v>0.39</c:v>
                </c:pt>
                <c:pt idx="2">
                  <c:v>0.39</c:v>
                </c:pt>
                <c:pt idx="3">
                  <c:v>0.37</c:v>
                </c:pt>
                <c:pt idx="4">
                  <c:v>0.37</c:v>
                </c:pt>
                <c:pt idx="5">
                  <c:v>0.38</c:v>
                </c:pt>
                <c:pt idx="6">
                  <c:v>0.36</c:v>
                </c:pt>
                <c:pt idx="7">
                  <c:v>0.34</c:v>
                </c:pt>
                <c:pt idx="8">
                  <c:v>0.32</c:v>
                </c:pt>
                <c:pt idx="9">
                  <c:v>0.34</c:v>
                </c:pt>
                <c:pt idx="10">
                  <c:v>0.33</c:v>
                </c:pt>
                <c:pt idx="11">
                  <c:v>0.3343280245476194</c:v>
                </c:pt>
                <c:pt idx="12">
                  <c:v>0.33</c:v>
                </c:pt>
                <c:pt idx="13">
                  <c:v>0.35</c:v>
                </c:pt>
              </c:numCache>
            </c:numRef>
          </c:val>
          <c:smooth val="0"/>
        </c:ser>
        <c:ser>
          <c:idx val="3"/>
          <c:order val="3"/>
          <c:tx>
            <c:strRef>
              <c:f>'Fig 1.10'!$B$8</c:f>
              <c:strCache>
                <c:ptCount val="1"/>
                <c:pt idx="0">
                  <c:v>Limitations sévères, 55-59 ans</c:v>
                </c:pt>
              </c:strCache>
            </c:strRef>
          </c:tx>
          <c:spPr>
            <a:ln w="19050">
              <a:solidFill>
                <a:schemeClr val="accent4">
                  <a:lumMod val="60000"/>
                  <a:lumOff val="40000"/>
                </a:schemeClr>
              </a:solidFill>
            </a:ln>
          </c:spPr>
          <c:marker>
            <c:symbol val="diamond"/>
            <c:size val="4"/>
            <c:spPr>
              <a:noFill/>
              <a:ln>
                <a:solidFill>
                  <a:schemeClr val="accent4">
                    <a:lumMod val="60000"/>
                    <a:lumOff val="40000"/>
                  </a:schemeClr>
                </a:solidFill>
              </a:ln>
            </c:spPr>
          </c:marker>
          <c:dPt>
            <c:idx val="4"/>
            <c:bubble3D val="0"/>
            <c:spPr>
              <a:ln w="19050">
                <a:noFill/>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1.10'!$C$8:$P$8</c:f>
              <c:numCache>
                <c:formatCode>0%</c:formatCode>
                <c:ptCount val="14"/>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pt idx="12">
                  <c:v>0.09</c:v>
                </c:pt>
                <c:pt idx="13">
                  <c:v>0.1</c:v>
                </c:pt>
              </c:numCache>
            </c:numRef>
          </c:val>
          <c:smooth val="0"/>
        </c:ser>
        <c:ser>
          <c:idx val="4"/>
          <c:order val="4"/>
          <c:tx>
            <c:strRef>
              <c:f>'Fig 1.10'!$B$9</c:f>
              <c:strCache>
                <c:ptCount val="1"/>
                <c:pt idx="0">
                  <c:v>Limitations sévères, 60-64 ans</c:v>
                </c:pt>
              </c:strCache>
            </c:strRef>
          </c:tx>
          <c:spPr>
            <a:ln w="19050">
              <a:solidFill>
                <a:schemeClr val="accent4">
                  <a:lumMod val="60000"/>
                  <a:lumOff val="40000"/>
                </a:schemeClr>
              </a:solidFill>
            </a:ln>
          </c:spPr>
          <c:marker>
            <c:symbol val="plus"/>
            <c:size val="5"/>
            <c:spPr>
              <a:noFill/>
              <a:ln>
                <a:solidFill>
                  <a:schemeClr val="accent4">
                    <a:lumMod val="60000"/>
                    <a:lumOff val="40000"/>
                  </a:schemeClr>
                </a:solidFill>
              </a:ln>
            </c:spPr>
          </c:marker>
          <c:dPt>
            <c:idx val="4"/>
            <c:bubble3D val="0"/>
            <c:spPr>
              <a:ln w="19050">
                <a:noFill/>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1.10'!$C$9:$P$9</c:f>
              <c:numCache>
                <c:formatCode>0%</c:formatCode>
                <c:ptCount val="14"/>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pt idx="12">
                  <c:v>0.11</c:v>
                </c:pt>
                <c:pt idx="13">
                  <c:v>0.12</c:v>
                </c:pt>
              </c:numCache>
            </c:numRef>
          </c:val>
          <c:smooth val="0"/>
        </c:ser>
        <c:ser>
          <c:idx val="5"/>
          <c:order val="5"/>
          <c:tx>
            <c:strRef>
              <c:f>'Fig 1.10'!$B$10</c:f>
              <c:strCache>
                <c:ptCount val="1"/>
                <c:pt idx="0">
                  <c:v>Limitations sévères, 65-69 ans</c:v>
                </c:pt>
              </c:strCache>
            </c:strRef>
          </c:tx>
          <c:spPr>
            <a:ln w="22225">
              <a:solidFill>
                <a:schemeClr val="accent4">
                  <a:lumMod val="60000"/>
                  <a:lumOff val="40000"/>
                </a:schemeClr>
              </a:solidFill>
            </a:ln>
          </c:spPr>
          <c:marker>
            <c:symbol val="none"/>
          </c:marker>
          <c:dPt>
            <c:idx val="4"/>
            <c:bubble3D val="0"/>
            <c:spPr>
              <a:ln w="22225">
                <a:noFill/>
              </a:ln>
            </c:spPr>
          </c:dPt>
          <c:cat>
            <c:numRef>
              <c:f>'Fig 1.10'!$C$4:$P$4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1.10'!$C$10:$P$10</c:f>
              <c:numCache>
                <c:formatCode>0%</c:formatCode>
                <c:ptCount val="14"/>
                <c:pt idx="0">
                  <c:v>0.12</c:v>
                </c:pt>
                <c:pt idx="1">
                  <c:v>0.1</c:v>
                </c:pt>
                <c:pt idx="2">
                  <c:v>0.08</c:v>
                </c:pt>
                <c:pt idx="3">
                  <c:v>0.09</c:v>
                </c:pt>
                <c:pt idx="4">
                  <c:v>0.12</c:v>
                </c:pt>
                <c:pt idx="5">
                  <c:v>0.13</c:v>
                </c:pt>
                <c:pt idx="6">
                  <c:v>0.13</c:v>
                </c:pt>
                <c:pt idx="7">
                  <c:v>0.11</c:v>
                </c:pt>
                <c:pt idx="8">
                  <c:v>0.11</c:v>
                </c:pt>
                <c:pt idx="9">
                  <c:v>0.12</c:v>
                </c:pt>
                <c:pt idx="10">
                  <c:v>0.11</c:v>
                </c:pt>
                <c:pt idx="11">
                  <c:v>0.1167506394684469</c:v>
                </c:pt>
                <c:pt idx="12">
                  <c:v>0.09</c:v>
                </c:pt>
                <c:pt idx="13">
                  <c:v>0.12</c:v>
                </c:pt>
              </c:numCache>
            </c:numRef>
          </c:val>
          <c:smooth val="0"/>
        </c:ser>
        <c:dLbls>
          <c:showLegendKey val="0"/>
          <c:showVal val="0"/>
          <c:showCatName val="0"/>
          <c:showSerName val="0"/>
          <c:showPercent val="0"/>
          <c:showBubbleSize val="0"/>
        </c:dLbls>
        <c:marker val="1"/>
        <c:smooth val="0"/>
        <c:axId val="167561472"/>
        <c:axId val="167596416"/>
      </c:lineChart>
      <c:catAx>
        <c:axId val="167561472"/>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67596416"/>
        <c:crosses val="autoZero"/>
        <c:auto val="1"/>
        <c:lblAlgn val="ctr"/>
        <c:lblOffset val="100"/>
        <c:tickLblSkip val="1"/>
        <c:noMultiLvlLbl val="0"/>
      </c:catAx>
      <c:valAx>
        <c:axId val="167596416"/>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6756147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69E-2"/>
          <c:w val="0.80634318181818154"/>
          <c:h val="0.59830808080808073"/>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bubble3D val="0"/>
          </c:dPt>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1.2'!$N$9:$AH$9</c:f>
              <c:numCache>
                <c:formatCode>#,##0</c:formatCode>
                <c:ptCount val="21"/>
                <c:pt idx="9">
                  <c:v>32324</c:v>
                </c:pt>
                <c:pt idx="10">
                  <c:v>40908</c:v>
                </c:pt>
                <c:pt idx="11">
                  <c:v>58000</c:v>
                </c:pt>
                <c:pt idx="12">
                  <c:v>58000</c:v>
                </c:pt>
                <c:pt idx="13">
                  <c:v>58000</c:v>
                </c:pt>
              </c:numCache>
            </c:numRef>
          </c:val>
          <c:smooth val="0"/>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1.2'!$N$8:$AH$8</c:f>
              <c:numCache>
                <c:formatCode>#,##0</c:formatCode>
                <c:ptCount val="21"/>
                <c:pt idx="0">
                  <c:v>92192</c:v>
                </c:pt>
                <c:pt idx="1">
                  <c:v>112141</c:v>
                </c:pt>
                <c:pt idx="2">
                  <c:v>73626</c:v>
                </c:pt>
                <c:pt idx="3">
                  <c:v>56812</c:v>
                </c:pt>
                <c:pt idx="4">
                  <c:v>32339</c:v>
                </c:pt>
                <c:pt idx="5">
                  <c:v>38880</c:v>
                </c:pt>
                <c:pt idx="6">
                  <c:v>29504</c:v>
                </c:pt>
                <c:pt idx="7">
                  <c:v>72336</c:v>
                </c:pt>
                <c:pt idx="8">
                  <c:v>99956</c:v>
                </c:pt>
                <c:pt idx="9">
                  <c:v>32324</c:v>
                </c:pt>
              </c:numCache>
            </c:numRef>
          </c:val>
          <c:smooth val="0"/>
        </c:ser>
        <c:dLbls>
          <c:showLegendKey val="0"/>
          <c:showVal val="0"/>
          <c:showCatName val="0"/>
          <c:showSerName val="0"/>
          <c:showPercent val="0"/>
          <c:showBubbleSize val="0"/>
        </c:dLbls>
        <c:marker val="1"/>
        <c:smooth val="0"/>
        <c:axId val="124443264"/>
        <c:axId val="124650624"/>
      </c:lineChart>
      <c:catAx>
        <c:axId val="124443264"/>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124650624"/>
        <c:crosses val="autoZero"/>
        <c:auto val="1"/>
        <c:lblAlgn val="ctr"/>
        <c:lblOffset val="100"/>
        <c:tickLblSkip val="1"/>
        <c:noMultiLvlLbl val="0"/>
      </c:catAx>
      <c:valAx>
        <c:axId val="124650624"/>
        <c:scaling>
          <c:orientation val="minMax"/>
          <c:max val="135000"/>
          <c:min val="0"/>
        </c:scaling>
        <c:delete val="0"/>
        <c:axPos val="l"/>
        <c:majorGridlines/>
        <c:numFmt formatCode="#,##0" sourceLinked="1"/>
        <c:majorTickMark val="out"/>
        <c:minorTickMark val="none"/>
        <c:tickLblPos val="nextTo"/>
        <c:crossAx val="124443264"/>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1.10'!$B$12</c:f>
              <c:strCache>
                <c:ptCount val="1"/>
                <c:pt idx="0">
                  <c:v>Limitations sévères ou modérées, 55-59 ans</c:v>
                </c:pt>
              </c:strCache>
            </c:strRef>
          </c:tx>
          <c:spPr>
            <a:ln w="19050">
              <a:solidFill>
                <a:schemeClr val="accent6">
                  <a:lumMod val="75000"/>
                </a:schemeClr>
              </a:solidFill>
            </a:ln>
          </c:spPr>
          <c:marker>
            <c:symbol val="plus"/>
            <c:size val="5"/>
            <c:spPr>
              <a:noFill/>
              <a:ln>
                <a:solidFill>
                  <a:schemeClr val="accent6">
                    <a:lumMod val="75000"/>
                  </a:schemeClr>
                </a:solidFill>
              </a:ln>
            </c:spPr>
          </c:marker>
          <c:dPt>
            <c:idx val="4"/>
            <c:bubble3D val="0"/>
            <c:spPr>
              <a:ln w="19050">
                <a:noFill/>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1.10'!$C$12:$P$12</c:f>
              <c:numCache>
                <c:formatCode>0%</c:formatCode>
                <c:ptCount val="14"/>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pt idx="12">
                  <c:v>0.25</c:v>
                </c:pt>
                <c:pt idx="13">
                  <c:v>0.28999999999999998</c:v>
                </c:pt>
              </c:numCache>
            </c:numRef>
          </c:val>
          <c:smooth val="0"/>
        </c:ser>
        <c:ser>
          <c:idx val="1"/>
          <c:order val="1"/>
          <c:tx>
            <c:strRef>
              <c:f>'Fig 1.10'!$B$13</c:f>
              <c:strCache>
                <c:ptCount val="1"/>
                <c:pt idx="0">
                  <c:v>Limitations sévères ou modérées, 60-64 ans</c:v>
                </c:pt>
              </c:strCache>
            </c:strRef>
          </c:tx>
          <c:spPr>
            <a:ln w="15875">
              <a:solidFill>
                <a:schemeClr val="accent6">
                  <a:lumMod val="75000"/>
                </a:schemeClr>
              </a:solidFill>
              <a:prstDash val="solid"/>
            </a:ln>
          </c:spPr>
          <c:marker>
            <c:symbol val="diamond"/>
            <c:size val="4"/>
            <c:spPr>
              <a:solidFill>
                <a:schemeClr val="bg1"/>
              </a:solidFill>
              <a:ln>
                <a:solidFill>
                  <a:schemeClr val="accent6">
                    <a:lumMod val="75000"/>
                  </a:schemeClr>
                </a:solidFill>
              </a:ln>
            </c:spPr>
          </c:marker>
          <c:dPt>
            <c:idx val="4"/>
            <c:bubble3D val="0"/>
            <c:spPr>
              <a:ln w="15875">
                <a:noFill/>
                <a:prstDash val="solid"/>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1.10'!$C$13:$P$13</c:f>
              <c:numCache>
                <c:formatCode>0%</c:formatCode>
                <c:ptCount val="14"/>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pt idx="12">
                  <c:v>0.3</c:v>
                </c:pt>
                <c:pt idx="13">
                  <c:v>0.3</c:v>
                </c:pt>
              </c:numCache>
            </c:numRef>
          </c:val>
          <c:smooth val="0"/>
        </c:ser>
        <c:ser>
          <c:idx val="2"/>
          <c:order val="2"/>
          <c:tx>
            <c:strRef>
              <c:f>'Fig 1.10'!$B$14</c:f>
              <c:strCache>
                <c:ptCount val="1"/>
                <c:pt idx="0">
                  <c:v>Limitations sévères ou modérées, 65-69 ans</c:v>
                </c:pt>
              </c:strCache>
            </c:strRef>
          </c:tx>
          <c:spPr>
            <a:ln w="22225">
              <a:solidFill>
                <a:schemeClr val="accent6">
                  <a:lumMod val="75000"/>
                </a:schemeClr>
              </a:solidFill>
              <a:prstDash val="solid"/>
            </a:ln>
          </c:spPr>
          <c:marker>
            <c:symbol val="none"/>
          </c:marker>
          <c:dPt>
            <c:idx val="4"/>
            <c:bubble3D val="0"/>
            <c:spPr>
              <a:ln w="22225">
                <a:noFill/>
                <a:prstDash val="solid"/>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1.10'!$C$14:$P$14</c:f>
              <c:numCache>
                <c:formatCode>0%</c:formatCode>
                <c:ptCount val="14"/>
                <c:pt idx="0">
                  <c:v>0.38</c:v>
                </c:pt>
                <c:pt idx="1">
                  <c:v>0.33</c:v>
                </c:pt>
                <c:pt idx="2">
                  <c:v>0.36</c:v>
                </c:pt>
                <c:pt idx="3">
                  <c:v>0.34</c:v>
                </c:pt>
                <c:pt idx="4">
                  <c:v>0.36</c:v>
                </c:pt>
                <c:pt idx="5">
                  <c:v>0.35</c:v>
                </c:pt>
                <c:pt idx="6">
                  <c:v>0.33</c:v>
                </c:pt>
                <c:pt idx="7">
                  <c:v>0.33</c:v>
                </c:pt>
                <c:pt idx="8">
                  <c:v>0.36</c:v>
                </c:pt>
                <c:pt idx="9">
                  <c:v>0.32</c:v>
                </c:pt>
                <c:pt idx="10">
                  <c:v>0.32</c:v>
                </c:pt>
                <c:pt idx="11">
                  <c:v>0.30465711967108589</c:v>
                </c:pt>
                <c:pt idx="12">
                  <c:v>0.33</c:v>
                </c:pt>
                <c:pt idx="13">
                  <c:v>0.34</c:v>
                </c:pt>
              </c:numCache>
            </c:numRef>
          </c:val>
          <c:smooth val="0"/>
        </c:ser>
        <c:ser>
          <c:idx val="3"/>
          <c:order val="3"/>
          <c:tx>
            <c:strRef>
              <c:f>'Fig 1.10'!$B$15</c:f>
              <c:strCache>
                <c:ptCount val="1"/>
                <c:pt idx="0">
                  <c:v>Limitations sévères, 55-59 ans</c:v>
                </c:pt>
              </c:strCache>
            </c:strRef>
          </c:tx>
          <c:spPr>
            <a:ln w="19050">
              <a:solidFill>
                <a:schemeClr val="accent6">
                  <a:lumMod val="60000"/>
                  <a:lumOff val="40000"/>
                </a:schemeClr>
              </a:solidFill>
            </a:ln>
          </c:spPr>
          <c:marker>
            <c:symbol val="diamond"/>
            <c:size val="4"/>
            <c:spPr>
              <a:solidFill>
                <a:schemeClr val="bg1"/>
              </a:solidFill>
              <a:ln>
                <a:solidFill>
                  <a:schemeClr val="accent6">
                    <a:lumMod val="60000"/>
                    <a:lumOff val="40000"/>
                  </a:schemeClr>
                </a:solidFill>
              </a:ln>
            </c:spPr>
          </c:marker>
          <c:dPt>
            <c:idx val="4"/>
            <c:bubble3D val="0"/>
            <c:spPr>
              <a:ln w="19050">
                <a:noFill/>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1.10'!$C$15:$P$15</c:f>
              <c:numCache>
                <c:formatCode>0%</c:formatCode>
                <c:ptCount val="14"/>
                <c:pt idx="0">
                  <c:v>0.11</c:v>
                </c:pt>
                <c:pt idx="1">
                  <c:v>0.05</c:v>
                </c:pt>
                <c:pt idx="2">
                  <c:v>0.06</c:v>
                </c:pt>
                <c:pt idx="3">
                  <c:v>0.06</c:v>
                </c:pt>
                <c:pt idx="4">
                  <c:v>0.09</c:v>
                </c:pt>
                <c:pt idx="5">
                  <c:v>0.1</c:v>
                </c:pt>
                <c:pt idx="6">
                  <c:v>0.11</c:v>
                </c:pt>
                <c:pt idx="7">
                  <c:v>0.12</c:v>
                </c:pt>
                <c:pt idx="8">
                  <c:v>0.1</c:v>
                </c:pt>
                <c:pt idx="9">
                  <c:v>0.11</c:v>
                </c:pt>
                <c:pt idx="10">
                  <c:v>0.11</c:v>
                </c:pt>
                <c:pt idx="11">
                  <c:v>0.12000082635649691</c:v>
                </c:pt>
                <c:pt idx="12">
                  <c:v>0.08</c:v>
                </c:pt>
                <c:pt idx="13">
                  <c:v>0.09</c:v>
                </c:pt>
              </c:numCache>
            </c:numRef>
          </c:val>
          <c:smooth val="0"/>
        </c:ser>
        <c:ser>
          <c:idx val="4"/>
          <c:order val="4"/>
          <c:tx>
            <c:strRef>
              <c:f>'Fig 1.10'!$B$16</c:f>
              <c:strCache>
                <c:ptCount val="1"/>
                <c:pt idx="0">
                  <c:v>Limitations sévères, 60-64 ans</c:v>
                </c:pt>
              </c:strCache>
            </c:strRef>
          </c:tx>
          <c:spPr>
            <a:ln w="19050">
              <a:solidFill>
                <a:schemeClr val="accent6">
                  <a:lumMod val="60000"/>
                  <a:lumOff val="40000"/>
                </a:schemeClr>
              </a:solidFill>
            </a:ln>
          </c:spPr>
          <c:marker>
            <c:symbol val="plus"/>
            <c:size val="5"/>
            <c:spPr>
              <a:noFill/>
              <a:ln>
                <a:solidFill>
                  <a:schemeClr val="accent6">
                    <a:lumMod val="60000"/>
                    <a:lumOff val="40000"/>
                  </a:schemeClr>
                </a:solidFill>
              </a:ln>
            </c:spPr>
          </c:marker>
          <c:dPt>
            <c:idx val="4"/>
            <c:bubble3D val="0"/>
            <c:spPr>
              <a:ln w="19050">
                <a:noFill/>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1.10'!$C$16:$P$16</c:f>
              <c:numCache>
                <c:formatCode>0%</c:formatCode>
                <c:ptCount val="14"/>
                <c:pt idx="0">
                  <c:v>0.09</c:v>
                </c:pt>
                <c:pt idx="1">
                  <c:v>0.08</c:v>
                </c:pt>
                <c:pt idx="2">
                  <c:v>0.06</c:v>
                </c:pt>
                <c:pt idx="3">
                  <c:v>0.06</c:v>
                </c:pt>
                <c:pt idx="4">
                  <c:v>0.1</c:v>
                </c:pt>
                <c:pt idx="5">
                  <c:v>0.1</c:v>
                </c:pt>
                <c:pt idx="6">
                  <c:v>0.1</c:v>
                </c:pt>
                <c:pt idx="7">
                  <c:v>0.1</c:v>
                </c:pt>
                <c:pt idx="8">
                  <c:v>0.1</c:v>
                </c:pt>
                <c:pt idx="9">
                  <c:v>0.11</c:v>
                </c:pt>
                <c:pt idx="10">
                  <c:v>0.1</c:v>
                </c:pt>
                <c:pt idx="11">
                  <c:v>8.5586096733708039E-2</c:v>
                </c:pt>
                <c:pt idx="12">
                  <c:v>0.1</c:v>
                </c:pt>
                <c:pt idx="13">
                  <c:v>0.08</c:v>
                </c:pt>
              </c:numCache>
            </c:numRef>
          </c:val>
          <c:smooth val="0"/>
        </c:ser>
        <c:ser>
          <c:idx val="5"/>
          <c:order val="5"/>
          <c:tx>
            <c:strRef>
              <c:f>'Fig 1.10'!$B$17</c:f>
              <c:strCache>
                <c:ptCount val="1"/>
                <c:pt idx="0">
                  <c:v>Limitations sévères, 65-69 ans</c:v>
                </c:pt>
              </c:strCache>
            </c:strRef>
          </c:tx>
          <c:spPr>
            <a:ln w="22225">
              <a:solidFill>
                <a:schemeClr val="accent6">
                  <a:lumMod val="60000"/>
                  <a:lumOff val="40000"/>
                </a:schemeClr>
              </a:solidFill>
            </a:ln>
          </c:spPr>
          <c:marker>
            <c:symbol val="none"/>
          </c:marker>
          <c:dPt>
            <c:idx val="4"/>
            <c:bubble3D val="0"/>
            <c:spPr>
              <a:ln w="22225">
                <a:noFill/>
              </a:ln>
            </c:spPr>
          </c:dPt>
          <c:cat>
            <c:numRef>
              <c:f>'Fig 1.10'!$C$11:$P$11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 1.10'!$C$17:$P$17</c:f>
              <c:numCache>
                <c:formatCode>0%</c:formatCode>
                <c:ptCount val="14"/>
                <c:pt idx="0">
                  <c:v>0.13</c:v>
                </c:pt>
                <c:pt idx="1">
                  <c:v>0.09</c:v>
                </c:pt>
                <c:pt idx="2">
                  <c:v>0.09</c:v>
                </c:pt>
                <c:pt idx="3">
                  <c:v>0.09</c:v>
                </c:pt>
                <c:pt idx="4">
                  <c:v>0.12</c:v>
                </c:pt>
                <c:pt idx="5">
                  <c:v>0.12</c:v>
                </c:pt>
                <c:pt idx="6">
                  <c:v>0.1</c:v>
                </c:pt>
                <c:pt idx="7">
                  <c:v>0.09</c:v>
                </c:pt>
                <c:pt idx="8">
                  <c:v>0.09</c:v>
                </c:pt>
                <c:pt idx="9">
                  <c:v>0.1</c:v>
                </c:pt>
                <c:pt idx="10">
                  <c:v>0.12</c:v>
                </c:pt>
                <c:pt idx="11">
                  <c:v>0.11161017095890902</c:v>
                </c:pt>
                <c:pt idx="12">
                  <c:v>0.1</c:v>
                </c:pt>
                <c:pt idx="13">
                  <c:v>0.11</c:v>
                </c:pt>
              </c:numCache>
            </c:numRef>
          </c:val>
          <c:smooth val="0"/>
        </c:ser>
        <c:dLbls>
          <c:showLegendKey val="0"/>
          <c:showVal val="0"/>
          <c:showCatName val="0"/>
          <c:showSerName val="0"/>
          <c:showPercent val="0"/>
          <c:showBubbleSize val="0"/>
        </c:dLbls>
        <c:marker val="1"/>
        <c:smooth val="0"/>
        <c:axId val="168020608"/>
        <c:axId val="168026880"/>
      </c:lineChart>
      <c:catAx>
        <c:axId val="16802060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68026880"/>
        <c:crosses val="autoZero"/>
        <c:auto val="1"/>
        <c:lblAlgn val="ctr"/>
        <c:lblOffset val="100"/>
        <c:tickLblSkip val="1"/>
        <c:noMultiLvlLbl val="0"/>
      </c:catAx>
      <c:valAx>
        <c:axId val="168026880"/>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68020608"/>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1.13'!$B$5</c:f>
              <c:strCache>
                <c:ptCount val="1"/>
                <c:pt idx="0">
                  <c:v>Croissance annuelle observée</c:v>
                </c:pt>
              </c:strCache>
            </c:strRef>
          </c:tx>
          <c:spPr>
            <a:ln w="28575">
              <a:solidFill>
                <a:schemeClr val="bg1">
                  <a:lumMod val="50000"/>
                </a:schemeClr>
              </a:solidFill>
              <a:prstDash val="solid"/>
            </a:ln>
          </c:spPr>
          <c:marker>
            <c:symbol val="none"/>
          </c:marker>
          <c:cat>
            <c:numRef>
              <c:f>'Fig 1.13'!$C$4:$BE$4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1.13'!$C$5:$BE$5</c:f>
              <c:numCache>
                <c:formatCode>0.0%</c:formatCode>
                <c:ptCount val="55"/>
                <c:pt idx="0">
                  <c:v>2.1000000000000001E-2</c:v>
                </c:pt>
                <c:pt idx="1">
                  <c:v>2.3879999999999998E-2</c:v>
                </c:pt>
                <c:pt idx="2">
                  <c:v>6.3550000000000009E-2</c:v>
                </c:pt>
                <c:pt idx="3">
                  <c:v>2.4470000000000002E-2</c:v>
                </c:pt>
                <c:pt idx="4">
                  <c:v>2.4860000000000004E-2</c:v>
                </c:pt>
                <c:pt idx="5">
                  <c:v>3.9759999999999997E-2</c:v>
                </c:pt>
                <c:pt idx="6">
                  <c:v>1.925E-2</c:v>
                </c:pt>
                <c:pt idx="7">
                  <c:v>5.9899999999999997E-3</c:v>
                </c:pt>
                <c:pt idx="8">
                  <c:v>2.9559999999999999E-2</c:v>
                </c:pt>
                <c:pt idx="9">
                  <c:v>3.8079999999999996E-2</c:v>
                </c:pt>
                <c:pt idx="10">
                  <c:v>2.5219999999999999E-2</c:v>
                </c:pt>
                <c:pt idx="11">
                  <c:v>2.7060000000000001E-2</c:v>
                </c:pt>
                <c:pt idx="12">
                  <c:v>9.5399999999999999E-3</c:v>
                </c:pt>
                <c:pt idx="13">
                  <c:v>1.7680000000000001E-2</c:v>
                </c:pt>
                <c:pt idx="14">
                  <c:v>2.6469999999999997E-2</c:v>
                </c:pt>
                <c:pt idx="15">
                  <c:v>1.1559999999999999E-2</c:v>
                </c:pt>
                <c:pt idx="16">
                  <c:v>1.602E-2</c:v>
                </c:pt>
                <c:pt idx="17">
                  <c:v>2.581E-2</c:v>
                </c:pt>
                <c:pt idx="18">
                  <c:v>1.47E-2</c:v>
                </c:pt>
                <c:pt idx="19">
                  <c:v>2.6070000000000003E-2</c:v>
                </c:pt>
                <c:pt idx="20">
                  <c:v>1.8720000000000001E-2</c:v>
                </c:pt>
                <c:pt idx="21">
                  <c:v>2.8980000000000002E-2</c:v>
                </c:pt>
                <c:pt idx="22">
                  <c:v>4.6100000000000004E-3</c:v>
                </c:pt>
                <c:pt idx="23">
                  <c:v>1.303E-2</c:v>
                </c:pt>
                <c:pt idx="24">
                  <c:v>7.0799999999999995E-3</c:v>
                </c:pt>
                <c:pt idx="25">
                  <c:v>2.5179999999999998E-2</c:v>
                </c:pt>
                <c:pt idx="26">
                  <c:v>-3.4399999999999999E-3</c:v>
                </c:pt>
                <c:pt idx="27">
                  <c:v>-3.81E-3</c:v>
                </c:pt>
                <c:pt idx="28">
                  <c:v>-7.7000000000000002E-3</c:v>
                </c:pt>
                <c:pt idx="29">
                  <c:v>1.0880000000000001E-2</c:v>
                </c:pt>
                <c:pt idx="30">
                  <c:v>1.047E-2</c:v>
                </c:pt>
                <c:pt idx="31">
                  <c:v>5.7799999999999995E-3</c:v>
                </c:pt>
                <c:pt idx="32">
                  <c:v>1.3979999999999999E-2</c:v>
                </c:pt>
                <c:pt idx="33">
                  <c:v>1.1180000000000001E-2</c:v>
                </c:pt>
                <c:pt idx="34">
                  <c:v>6.0200000000000002E-3</c:v>
                </c:pt>
                <c:pt idx="35">
                  <c:v>1.5299999999999999E-3</c:v>
                </c:pt>
                <c:pt idx="36">
                  <c:v>2.2320000000000003E-2</c:v>
                </c:pt>
                <c:pt idx="37">
                  <c:v>1.4610000000000001E-2</c:v>
                </c:pt>
              </c:numCache>
            </c:numRef>
          </c:val>
          <c:smooth val="0"/>
        </c:ser>
        <c:ser>
          <c:idx val="0"/>
          <c:order val="1"/>
          <c:tx>
            <c:strRef>
              <c:f>'Fig 1.13'!$B$6</c:f>
              <c:strCache>
                <c:ptCount val="1"/>
                <c:pt idx="0">
                  <c:v>Croissance en moyenne annuelle de 1980 à 2018</c:v>
                </c:pt>
              </c:strCache>
            </c:strRef>
          </c:tx>
          <c:spPr>
            <a:ln>
              <a:solidFill>
                <a:srgbClr val="006600"/>
              </a:solidFill>
            </a:ln>
          </c:spPr>
          <c:marker>
            <c:symbol val="none"/>
          </c:marker>
          <c:val>
            <c:numRef>
              <c:f>'Fig 1.13'!$C$6:$BE$6</c:f>
              <c:numCache>
                <c:formatCode>0.0%</c:formatCode>
                <c:ptCount val="55"/>
                <c:pt idx="0">
                  <c:v>1.7430355077019843E-2</c:v>
                </c:pt>
                <c:pt idx="1">
                  <c:v>1.7430355077019843E-2</c:v>
                </c:pt>
                <c:pt idx="2">
                  <c:v>1.7430355077019843E-2</c:v>
                </c:pt>
                <c:pt idx="3">
                  <c:v>1.7430355077019843E-2</c:v>
                </c:pt>
                <c:pt idx="4">
                  <c:v>1.7430355077019843E-2</c:v>
                </c:pt>
                <c:pt idx="5">
                  <c:v>1.7430355077019843E-2</c:v>
                </c:pt>
                <c:pt idx="6">
                  <c:v>1.7430355077019843E-2</c:v>
                </c:pt>
                <c:pt idx="7">
                  <c:v>1.7430355077019843E-2</c:v>
                </c:pt>
                <c:pt idx="8">
                  <c:v>1.7430355077019843E-2</c:v>
                </c:pt>
                <c:pt idx="9">
                  <c:v>1.7430355077019843E-2</c:v>
                </c:pt>
                <c:pt idx="10">
                  <c:v>1.7430355077019843E-2</c:v>
                </c:pt>
                <c:pt idx="11">
                  <c:v>1.7430355077019843E-2</c:v>
                </c:pt>
                <c:pt idx="12">
                  <c:v>1.7430355077019843E-2</c:v>
                </c:pt>
                <c:pt idx="13">
                  <c:v>1.7430355077019843E-2</c:v>
                </c:pt>
                <c:pt idx="14">
                  <c:v>1.7430355077019843E-2</c:v>
                </c:pt>
                <c:pt idx="15">
                  <c:v>1.7430355077019843E-2</c:v>
                </c:pt>
                <c:pt idx="16">
                  <c:v>1.7430355077019843E-2</c:v>
                </c:pt>
                <c:pt idx="17">
                  <c:v>1.7430355077019843E-2</c:v>
                </c:pt>
                <c:pt idx="18">
                  <c:v>1.7430355077019843E-2</c:v>
                </c:pt>
                <c:pt idx="19">
                  <c:v>1.7430355077019843E-2</c:v>
                </c:pt>
                <c:pt idx="20">
                  <c:v>1.7430355077019843E-2</c:v>
                </c:pt>
                <c:pt idx="21">
                  <c:v>1.7430355077019843E-2</c:v>
                </c:pt>
                <c:pt idx="22">
                  <c:v>1.7430355077019843E-2</c:v>
                </c:pt>
                <c:pt idx="23">
                  <c:v>1.7430355077019843E-2</c:v>
                </c:pt>
                <c:pt idx="24">
                  <c:v>1.7430355077019843E-2</c:v>
                </c:pt>
                <c:pt idx="25">
                  <c:v>1.7430355077019843E-2</c:v>
                </c:pt>
                <c:pt idx="26">
                  <c:v>1.7430355077019843E-2</c:v>
                </c:pt>
                <c:pt idx="27">
                  <c:v>1.7430355077019843E-2</c:v>
                </c:pt>
                <c:pt idx="28">
                  <c:v>1.7430355077019843E-2</c:v>
                </c:pt>
                <c:pt idx="29">
                  <c:v>1.7430355077019843E-2</c:v>
                </c:pt>
                <c:pt idx="30">
                  <c:v>1.7430355077019843E-2</c:v>
                </c:pt>
                <c:pt idx="31">
                  <c:v>1.7430355077019843E-2</c:v>
                </c:pt>
                <c:pt idx="32">
                  <c:v>1.7430355077019843E-2</c:v>
                </c:pt>
                <c:pt idx="33">
                  <c:v>1.7430355077019843E-2</c:v>
                </c:pt>
                <c:pt idx="34">
                  <c:v>1.7430355077019843E-2</c:v>
                </c:pt>
                <c:pt idx="35">
                  <c:v>1.7430355077019843E-2</c:v>
                </c:pt>
                <c:pt idx="36">
                  <c:v>1.7430355077019843E-2</c:v>
                </c:pt>
                <c:pt idx="37">
                  <c:v>1.7430355077019843E-2</c:v>
                </c:pt>
              </c:numCache>
            </c:numRef>
          </c:val>
          <c:smooth val="0"/>
        </c:ser>
        <c:ser>
          <c:idx val="2"/>
          <c:order val="2"/>
          <c:tx>
            <c:strRef>
              <c:f>'Fig 1.13'!$B$7</c:f>
              <c:strCache>
                <c:ptCount val="1"/>
                <c:pt idx="0">
                  <c:v>Croissance en moyenne annuelle de 1990 à 2018</c:v>
                </c:pt>
              </c:strCache>
            </c:strRef>
          </c:tx>
          <c:spPr>
            <a:ln>
              <a:solidFill>
                <a:schemeClr val="accent6">
                  <a:lumMod val="75000"/>
                </a:schemeClr>
              </a:solidFill>
            </a:ln>
          </c:spPr>
          <c:marker>
            <c:symbol val="none"/>
          </c:marker>
          <c:val>
            <c:numRef>
              <c:f>'Fig 1.13'!$C$7:$BE$7</c:f>
              <c:numCache>
                <c:formatCode>0.0%</c:formatCode>
                <c:ptCount val="55"/>
                <c:pt idx="10">
                  <c:v>1.3492566230247638E-2</c:v>
                </c:pt>
                <c:pt idx="11">
                  <c:v>1.3492566230247638E-2</c:v>
                </c:pt>
                <c:pt idx="12">
                  <c:v>1.3492566230247638E-2</c:v>
                </c:pt>
                <c:pt idx="13">
                  <c:v>1.3492566230247638E-2</c:v>
                </c:pt>
                <c:pt idx="14">
                  <c:v>1.3492566230247638E-2</c:v>
                </c:pt>
                <c:pt idx="15">
                  <c:v>1.3492566230247638E-2</c:v>
                </c:pt>
                <c:pt idx="16">
                  <c:v>1.3492566230247638E-2</c:v>
                </c:pt>
                <c:pt idx="17">
                  <c:v>1.3492566230247638E-2</c:v>
                </c:pt>
                <c:pt idx="18">
                  <c:v>1.3492566230247638E-2</c:v>
                </c:pt>
                <c:pt idx="19">
                  <c:v>1.3492566230247638E-2</c:v>
                </c:pt>
                <c:pt idx="20">
                  <c:v>1.3492566230247638E-2</c:v>
                </c:pt>
                <c:pt idx="21">
                  <c:v>1.3492566230247638E-2</c:v>
                </c:pt>
                <c:pt idx="22">
                  <c:v>1.3492566230247638E-2</c:v>
                </c:pt>
                <c:pt idx="23">
                  <c:v>1.3492566230247638E-2</c:v>
                </c:pt>
                <c:pt idx="24">
                  <c:v>1.3492566230247638E-2</c:v>
                </c:pt>
                <c:pt idx="25">
                  <c:v>1.3492566230247638E-2</c:v>
                </c:pt>
                <c:pt idx="26">
                  <c:v>1.3492566230247638E-2</c:v>
                </c:pt>
                <c:pt idx="27">
                  <c:v>1.3492566230247638E-2</c:v>
                </c:pt>
                <c:pt idx="28">
                  <c:v>1.3492566230247638E-2</c:v>
                </c:pt>
                <c:pt idx="29">
                  <c:v>1.3492566230247638E-2</c:v>
                </c:pt>
                <c:pt idx="30">
                  <c:v>1.3492566230247638E-2</c:v>
                </c:pt>
                <c:pt idx="31">
                  <c:v>1.3492566230247638E-2</c:v>
                </c:pt>
                <c:pt idx="32">
                  <c:v>1.3492566230247638E-2</c:v>
                </c:pt>
                <c:pt idx="33">
                  <c:v>1.3492566230247638E-2</c:v>
                </c:pt>
                <c:pt idx="34">
                  <c:v>1.3492566230247638E-2</c:v>
                </c:pt>
                <c:pt idx="35">
                  <c:v>1.3492566230247638E-2</c:v>
                </c:pt>
                <c:pt idx="36">
                  <c:v>1.3492566230247638E-2</c:v>
                </c:pt>
                <c:pt idx="37">
                  <c:v>1.3492566230247638E-2</c:v>
                </c:pt>
              </c:numCache>
            </c:numRef>
          </c:val>
          <c:smooth val="0"/>
        </c:ser>
        <c:ser>
          <c:idx val="3"/>
          <c:order val="3"/>
          <c:tx>
            <c:strRef>
              <c:f>'Fig 1.13'!$B$8</c:f>
              <c:strCache>
                <c:ptCount val="1"/>
                <c:pt idx="0">
                  <c:v>Croissance en moyenne annuelle de 2010 à 2018</c:v>
                </c:pt>
              </c:strCache>
            </c:strRef>
          </c:tx>
          <c:spPr>
            <a:ln>
              <a:solidFill>
                <a:srgbClr val="800000"/>
              </a:solidFill>
            </a:ln>
          </c:spPr>
          <c:marker>
            <c:symbol val="none"/>
          </c:marker>
          <c:val>
            <c:numRef>
              <c:f>'Fig 1.13'!$C$8:$BE$8</c:f>
              <c:numCache>
                <c:formatCode>0.0%</c:formatCode>
                <c:ptCount val="55"/>
                <c:pt idx="29">
                  <c:v>1.0736218868249603E-2</c:v>
                </c:pt>
                <c:pt idx="30">
                  <c:v>1.0736218868249603E-2</c:v>
                </c:pt>
                <c:pt idx="31">
                  <c:v>1.0736218868249603E-2</c:v>
                </c:pt>
                <c:pt idx="32">
                  <c:v>1.0736218868249603E-2</c:v>
                </c:pt>
                <c:pt idx="33">
                  <c:v>1.0736218868249603E-2</c:v>
                </c:pt>
                <c:pt idx="34">
                  <c:v>1.0736218868249603E-2</c:v>
                </c:pt>
                <c:pt idx="35">
                  <c:v>1.0736218868249603E-2</c:v>
                </c:pt>
                <c:pt idx="36">
                  <c:v>1.0736218868249603E-2</c:v>
                </c:pt>
                <c:pt idx="37">
                  <c:v>1.0736218868249603E-2</c:v>
                </c:pt>
              </c:numCache>
            </c:numRef>
          </c:val>
          <c:smooth val="0"/>
        </c:ser>
        <c:ser>
          <c:idx val="4"/>
          <c:order val="4"/>
          <c:tx>
            <c:strRef>
              <c:f>'Fig 1.13'!$B$9</c:f>
              <c:strCache>
                <c:ptCount val="1"/>
                <c:pt idx="0">
                  <c:v>Scénario 1,8%</c:v>
                </c:pt>
              </c:strCache>
            </c:strRef>
          </c:tx>
          <c:spPr>
            <a:ln w="28575">
              <a:solidFill>
                <a:srgbClr val="006600"/>
              </a:solidFill>
              <a:prstDash val="sysDash"/>
            </a:ln>
          </c:spPr>
          <c:marker>
            <c:symbol val="none"/>
          </c:marker>
          <c:cat>
            <c:numRef>
              <c:f>'Fig 1.13'!$C$4:$BE$4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1.13'!$C$9:$BE$9</c:f>
              <c:numCache>
                <c:formatCode>0.0%</c:formatCode>
                <c:ptCount val="55"/>
                <c:pt idx="37">
                  <c:v>1.4610000000000001E-2</c:v>
                </c:pt>
                <c:pt idx="38">
                  <c:v>9.0000000000000011E-3</c:v>
                </c:pt>
                <c:pt idx="39">
                  <c:v>9.0000000000000011E-3</c:v>
                </c:pt>
                <c:pt idx="40">
                  <c:v>1.1000000000000001E-2</c:v>
                </c:pt>
                <c:pt idx="41">
                  <c:v>1.2E-2</c:v>
                </c:pt>
                <c:pt idx="42">
                  <c:v>1.23E-2</c:v>
                </c:pt>
                <c:pt idx="43">
                  <c:v>1.3100000000000001E-2</c:v>
                </c:pt>
                <c:pt idx="44">
                  <c:v>1.3899999999999999E-2</c:v>
                </c:pt>
                <c:pt idx="45">
                  <c:v>1.47E-2</c:v>
                </c:pt>
                <c:pt idx="46">
                  <c:v>1.55E-2</c:v>
                </c:pt>
                <c:pt idx="47">
                  <c:v>1.6299999999999999E-2</c:v>
                </c:pt>
                <c:pt idx="48">
                  <c:v>1.5600000000000001E-2</c:v>
                </c:pt>
                <c:pt idx="49">
                  <c:v>1.6399999999999998E-2</c:v>
                </c:pt>
                <c:pt idx="50">
                  <c:v>1.72E-2</c:v>
                </c:pt>
                <c:pt idx="51">
                  <c:v>1.8000000000000002E-2</c:v>
                </c:pt>
                <c:pt idx="52">
                  <c:v>1.8000000000000002E-2</c:v>
                </c:pt>
                <c:pt idx="53">
                  <c:v>1.8000000000000002E-2</c:v>
                </c:pt>
                <c:pt idx="54">
                  <c:v>1.8000000000000002E-2</c:v>
                </c:pt>
              </c:numCache>
            </c:numRef>
          </c:val>
          <c:smooth val="0"/>
        </c:ser>
        <c:ser>
          <c:idx val="5"/>
          <c:order val="5"/>
          <c:tx>
            <c:strRef>
              <c:f>'Fig 1.13'!$B$10</c:f>
              <c:strCache>
                <c:ptCount val="1"/>
                <c:pt idx="0">
                  <c:v>Scénario 1,5%</c:v>
                </c:pt>
              </c:strCache>
            </c:strRef>
          </c:tx>
          <c:spPr>
            <a:ln w="28575">
              <a:solidFill>
                <a:schemeClr val="accent5">
                  <a:lumMod val="75000"/>
                </a:schemeClr>
              </a:solidFill>
              <a:prstDash val="sysDash"/>
            </a:ln>
          </c:spPr>
          <c:marker>
            <c:symbol val="none"/>
          </c:marker>
          <c:cat>
            <c:numRef>
              <c:f>'Fig 1.13'!$C$4:$BE$4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1.13'!$C$10:$BE$10</c:f>
              <c:numCache>
                <c:formatCode>0.0%</c:formatCode>
                <c:ptCount val="55"/>
                <c:pt idx="37">
                  <c:v>1.4610000000000001E-2</c:v>
                </c:pt>
                <c:pt idx="38">
                  <c:v>9.0000000000000011E-3</c:v>
                </c:pt>
                <c:pt idx="39">
                  <c:v>9.0000000000000011E-3</c:v>
                </c:pt>
                <c:pt idx="40">
                  <c:v>1.1000000000000001E-2</c:v>
                </c:pt>
                <c:pt idx="41">
                  <c:v>1.2E-2</c:v>
                </c:pt>
                <c:pt idx="42">
                  <c:v>1.2E-2</c:v>
                </c:pt>
                <c:pt idx="43">
                  <c:v>1.2500000000000001E-2</c:v>
                </c:pt>
                <c:pt idx="44">
                  <c:v>1.3000000000000001E-2</c:v>
                </c:pt>
                <c:pt idx="45">
                  <c:v>1.3500000000000002E-2</c:v>
                </c:pt>
                <c:pt idx="46">
                  <c:v>1.3999999999999999E-2</c:v>
                </c:pt>
                <c:pt idx="47">
                  <c:v>1.4499999999999999E-2</c:v>
                </c:pt>
                <c:pt idx="48">
                  <c:v>1.3500000000000002E-2</c:v>
                </c:pt>
                <c:pt idx="49">
                  <c:v>1.3999999999999999E-2</c:v>
                </c:pt>
                <c:pt idx="50">
                  <c:v>1.4499999999999999E-2</c:v>
                </c:pt>
                <c:pt idx="51">
                  <c:v>1.4999999999999999E-2</c:v>
                </c:pt>
                <c:pt idx="52">
                  <c:v>1.4999999999999999E-2</c:v>
                </c:pt>
                <c:pt idx="53">
                  <c:v>1.4999999999999999E-2</c:v>
                </c:pt>
                <c:pt idx="54">
                  <c:v>1.4999999999999999E-2</c:v>
                </c:pt>
              </c:numCache>
            </c:numRef>
          </c:val>
          <c:smooth val="0"/>
        </c:ser>
        <c:ser>
          <c:idx val="6"/>
          <c:order val="6"/>
          <c:tx>
            <c:strRef>
              <c:f>'Fig 1.13'!$B$11</c:f>
              <c:strCache>
                <c:ptCount val="1"/>
                <c:pt idx="0">
                  <c:v>Scénario 1,3%</c:v>
                </c:pt>
              </c:strCache>
            </c:strRef>
          </c:tx>
          <c:spPr>
            <a:ln w="28575">
              <a:solidFill>
                <a:schemeClr val="accent6">
                  <a:lumMod val="75000"/>
                </a:schemeClr>
              </a:solidFill>
              <a:prstDash val="sysDash"/>
            </a:ln>
          </c:spPr>
          <c:marker>
            <c:symbol val="none"/>
          </c:marker>
          <c:cat>
            <c:numRef>
              <c:f>'Fig 1.13'!$C$4:$BE$4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1.13'!$C$11:$BE$11</c:f>
              <c:numCache>
                <c:formatCode>0.0%</c:formatCode>
                <c:ptCount val="55"/>
                <c:pt idx="37">
                  <c:v>1.4610000000000001E-2</c:v>
                </c:pt>
                <c:pt idx="38">
                  <c:v>9.0000000000000011E-3</c:v>
                </c:pt>
                <c:pt idx="39">
                  <c:v>9.0000000000000011E-3</c:v>
                </c:pt>
                <c:pt idx="40">
                  <c:v>1.1000000000000001E-2</c:v>
                </c:pt>
                <c:pt idx="41">
                  <c:v>1.2E-2</c:v>
                </c:pt>
                <c:pt idx="42">
                  <c:v>1.18E-2</c:v>
                </c:pt>
                <c:pt idx="43">
                  <c:v>1.21E-2</c:v>
                </c:pt>
                <c:pt idx="44">
                  <c:v>1.24E-2</c:v>
                </c:pt>
                <c:pt idx="45">
                  <c:v>1.2699999999999999E-2</c:v>
                </c:pt>
                <c:pt idx="46">
                  <c:v>1.3000000000000001E-2</c:v>
                </c:pt>
                <c:pt idx="47">
                  <c:v>1.3300000000000001E-2</c:v>
                </c:pt>
                <c:pt idx="48">
                  <c:v>1.21E-2</c:v>
                </c:pt>
                <c:pt idx="49">
                  <c:v>1.24E-2</c:v>
                </c:pt>
                <c:pt idx="50">
                  <c:v>1.2699999999999999E-2</c:v>
                </c:pt>
                <c:pt idx="51">
                  <c:v>1.3000000000000001E-2</c:v>
                </c:pt>
                <c:pt idx="52">
                  <c:v>1.3000000000000001E-2</c:v>
                </c:pt>
                <c:pt idx="53">
                  <c:v>1.3000000000000001E-2</c:v>
                </c:pt>
                <c:pt idx="54">
                  <c:v>1.3000000000000001E-2</c:v>
                </c:pt>
              </c:numCache>
            </c:numRef>
          </c:val>
          <c:smooth val="0"/>
        </c:ser>
        <c:ser>
          <c:idx val="7"/>
          <c:order val="7"/>
          <c:tx>
            <c:strRef>
              <c:f>'Fig 1.13'!$B$12</c:f>
              <c:strCache>
                <c:ptCount val="1"/>
                <c:pt idx="0">
                  <c:v>Scénario 1%</c:v>
                </c:pt>
              </c:strCache>
            </c:strRef>
          </c:tx>
          <c:spPr>
            <a:ln w="28575">
              <a:solidFill>
                <a:srgbClr val="800000"/>
              </a:solidFill>
              <a:prstDash val="sysDash"/>
            </a:ln>
          </c:spPr>
          <c:marker>
            <c:symbol val="none"/>
          </c:marker>
          <c:cat>
            <c:numRef>
              <c:f>'Fig 1.13'!$C$4:$BE$4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1.13'!$C$12:$BE$12</c:f>
              <c:numCache>
                <c:formatCode>0.0%</c:formatCode>
                <c:ptCount val="55"/>
                <c:pt idx="37">
                  <c:v>1.4610000000000001E-2</c:v>
                </c:pt>
                <c:pt idx="38">
                  <c:v>9.0000000000000011E-3</c:v>
                </c:pt>
                <c:pt idx="39">
                  <c:v>9.0000000000000011E-3</c:v>
                </c:pt>
                <c:pt idx="40">
                  <c:v>1.1000000000000001E-2</c:v>
                </c:pt>
                <c:pt idx="41">
                  <c:v>1.2E-2</c:v>
                </c:pt>
                <c:pt idx="42">
                  <c:v>1.15E-2</c:v>
                </c:pt>
                <c:pt idx="43">
                  <c:v>1.15E-2</c:v>
                </c:pt>
                <c:pt idx="44">
                  <c:v>1.15E-2</c:v>
                </c:pt>
                <c:pt idx="45">
                  <c:v>1.15E-2</c:v>
                </c:pt>
                <c:pt idx="46">
                  <c:v>1.15E-2</c:v>
                </c:pt>
                <c:pt idx="47">
                  <c:v>1.15E-2</c:v>
                </c:pt>
                <c:pt idx="48">
                  <c:v>0.01</c:v>
                </c:pt>
                <c:pt idx="49">
                  <c:v>0.01</c:v>
                </c:pt>
                <c:pt idx="50">
                  <c:v>0.01</c:v>
                </c:pt>
                <c:pt idx="51">
                  <c:v>0.01</c:v>
                </c:pt>
                <c:pt idx="52">
                  <c:v>0.01</c:v>
                </c:pt>
                <c:pt idx="53">
                  <c:v>0.01</c:v>
                </c:pt>
                <c:pt idx="54">
                  <c:v>0.01</c:v>
                </c:pt>
              </c:numCache>
            </c:numRef>
          </c:val>
          <c:smooth val="0"/>
        </c:ser>
        <c:dLbls>
          <c:showLegendKey val="0"/>
          <c:showVal val="0"/>
          <c:showCatName val="0"/>
          <c:showSerName val="0"/>
          <c:showPercent val="0"/>
          <c:showBubbleSize val="0"/>
        </c:dLbls>
        <c:marker val="1"/>
        <c:smooth val="0"/>
        <c:axId val="116422144"/>
        <c:axId val="116424064"/>
      </c:lineChart>
      <c:catAx>
        <c:axId val="116422144"/>
        <c:scaling>
          <c:orientation val="minMax"/>
        </c:scaling>
        <c:delete val="0"/>
        <c:axPos val="b"/>
        <c:title>
          <c:tx>
            <c:rich>
              <a:bodyPr/>
              <a:lstStyle/>
              <a:p>
                <a:pPr>
                  <a:defRPr/>
                </a:pPr>
                <a:r>
                  <a:rPr lang="fr-FR"/>
                  <a:t>année</a:t>
                </a:r>
              </a:p>
            </c:rich>
          </c:tx>
          <c:layout>
            <c:manualLayout>
              <c:xMode val="edge"/>
              <c:yMode val="edge"/>
              <c:x val="0.93701503275154741"/>
              <c:y val="0.7153305554319834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16424064"/>
        <c:crosses val="autoZero"/>
        <c:auto val="1"/>
        <c:lblAlgn val="ctr"/>
        <c:lblOffset val="100"/>
        <c:tickLblSkip val="2"/>
        <c:noMultiLvlLbl val="0"/>
      </c:catAx>
      <c:valAx>
        <c:axId val="116424064"/>
        <c:scaling>
          <c:orientation val="minMax"/>
          <c:max val="6.5000000000000016E-2"/>
          <c:min val="-1.0000000000000002E-2"/>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16422144"/>
        <c:crosses val="autoZero"/>
        <c:crossBetween val="between"/>
        <c:majorUnit val="1.0000000000000002E-2"/>
      </c:valAx>
      <c:spPr>
        <a:solidFill>
          <a:srgbClr val="FFFFFF"/>
        </a:solidFill>
        <a:ln w="25400">
          <a:noFill/>
        </a:ln>
      </c:spPr>
    </c:plotArea>
    <c:legend>
      <c:legendPos val="b"/>
      <c:layout>
        <c:manualLayout>
          <c:xMode val="edge"/>
          <c:yMode val="edge"/>
          <c:x val="9.7360124962434236E-2"/>
          <c:y val="0.88655980149373981"/>
          <c:w val="0.88924724505476449"/>
          <c:h val="0.11344019850626016"/>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1.14'!$B$5</c:f>
              <c:strCache>
                <c:ptCount val="1"/>
                <c:pt idx="0">
                  <c:v>Observé</c:v>
                </c:pt>
              </c:strCache>
            </c:strRef>
          </c:tx>
          <c:spPr>
            <a:ln w="28575">
              <a:solidFill>
                <a:schemeClr val="bg1">
                  <a:lumMod val="50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1.14'!$C$5:$BD$5</c:f>
              <c:numCache>
                <c:formatCode>0.0%</c:formatCode>
                <c:ptCount val="54"/>
                <c:pt idx="0">
                  <c:v>6.8000000000000005E-2</c:v>
                </c:pt>
                <c:pt idx="1">
                  <c:v>7.0999999999999994E-2</c:v>
                </c:pt>
                <c:pt idx="2">
                  <c:v>8.4000000000000005E-2</c:v>
                </c:pt>
                <c:pt idx="3">
                  <c:v>8.8000000000000009E-2</c:v>
                </c:pt>
                <c:pt idx="4">
                  <c:v>8.900000000000001E-2</c:v>
                </c:pt>
                <c:pt idx="5">
                  <c:v>0.09</c:v>
                </c:pt>
                <c:pt idx="6">
                  <c:v>8.8000000000000009E-2</c:v>
                </c:pt>
                <c:pt idx="7">
                  <c:v>8.199999999999999E-2</c:v>
                </c:pt>
                <c:pt idx="8">
                  <c:v>7.9000000000000001E-2</c:v>
                </c:pt>
                <c:pt idx="9">
                  <c:v>8.1000000000000003E-2</c:v>
                </c:pt>
                <c:pt idx="10">
                  <c:v>0.09</c:v>
                </c:pt>
                <c:pt idx="11">
                  <c:v>0.1</c:v>
                </c:pt>
                <c:pt idx="12">
                  <c:v>0.106</c:v>
                </c:pt>
                <c:pt idx="13">
                  <c:v>0.1</c:v>
                </c:pt>
                <c:pt idx="14">
                  <c:v>0.105</c:v>
                </c:pt>
                <c:pt idx="15">
                  <c:v>0.107</c:v>
                </c:pt>
                <c:pt idx="16">
                  <c:v>0.10300000000000001</c:v>
                </c:pt>
                <c:pt idx="17">
                  <c:v>0.1</c:v>
                </c:pt>
                <c:pt idx="18">
                  <c:v>8.5999999999999993E-2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0.10400000000000001</c:v>
                </c:pt>
                <c:pt idx="34">
                  <c:v>0.10099999999999999</c:v>
                </c:pt>
                <c:pt idx="35">
                  <c:v>9.4E-2</c:v>
                </c:pt>
                <c:pt idx="36">
                  <c:v>9.0999999999999998E-2</c:v>
                </c:pt>
              </c:numCache>
            </c:numRef>
          </c:val>
          <c:smooth val="0"/>
        </c:ser>
        <c:ser>
          <c:idx val="0"/>
          <c:order val="1"/>
          <c:tx>
            <c:strRef>
              <c:f>'Fig 1.14'!$B$6</c:f>
              <c:strCache>
                <c:ptCount val="1"/>
                <c:pt idx="0">
                  <c:v>Tous scénarios 7%</c:v>
                </c:pt>
              </c:strCache>
            </c:strRef>
          </c:tx>
          <c:spPr>
            <a:ln w="28575">
              <a:solidFill>
                <a:schemeClr val="tx1">
                  <a:lumMod val="85000"/>
                  <a:lumOff val="15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1.14'!$C$6:$BD$6</c:f>
              <c:numCache>
                <c:formatCode>0.0%</c:formatCode>
                <c:ptCount val="54"/>
                <c:pt idx="36">
                  <c:v>9.0999999999999998E-2</c:v>
                </c:pt>
                <c:pt idx="37">
                  <c:v>8.6999999999999994E-2</c:v>
                </c:pt>
                <c:pt idx="38">
                  <c:v>8.4000000000000005E-2</c:v>
                </c:pt>
                <c:pt idx="39">
                  <c:v>8.3000000000000004E-2</c:v>
                </c:pt>
                <c:pt idx="40">
                  <c:v>8.3000000000000004E-2</c:v>
                </c:pt>
                <c:pt idx="41">
                  <c:v>8.1900000000000001E-2</c:v>
                </c:pt>
                <c:pt idx="42">
                  <c:v>8.1300000000000011E-2</c:v>
                </c:pt>
                <c:pt idx="43">
                  <c:v>8.0700000000000008E-2</c:v>
                </c:pt>
                <c:pt idx="44">
                  <c:v>0.08</c:v>
                </c:pt>
                <c:pt idx="45">
                  <c:v>7.9399999999999998E-2</c:v>
                </c:pt>
                <c:pt idx="46">
                  <c:v>7.8799999999999995E-2</c:v>
                </c:pt>
                <c:pt idx="47">
                  <c:v>7.6600000000000001E-2</c:v>
                </c:pt>
                <c:pt idx="48">
                  <c:v>7.4400000000000008E-2</c:v>
                </c:pt>
                <c:pt idx="49">
                  <c:v>7.22E-2</c:v>
                </c:pt>
                <c:pt idx="50">
                  <c:v>7.0000000000000007E-2</c:v>
                </c:pt>
                <c:pt idx="51">
                  <c:v>7.0000000000000007E-2</c:v>
                </c:pt>
                <c:pt idx="52">
                  <c:v>7.0000000000000007E-2</c:v>
                </c:pt>
                <c:pt idx="53">
                  <c:v>7.0000000000000007E-2</c:v>
                </c:pt>
              </c:numCache>
            </c:numRef>
          </c:val>
          <c:smooth val="0"/>
        </c:ser>
        <c:ser>
          <c:idx val="1"/>
          <c:order val="2"/>
          <c:tx>
            <c:strRef>
              <c:f>'Fig 1.14'!$B$7</c:f>
              <c:strCache>
                <c:ptCount val="1"/>
                <c:pt idx="0">
                  <c:v>Variante 4,5%</c:v>
                </c:pt>
              </c:strCache>
            </c:strRef>
          </c:tx>
          <c:spPr>
            <a:ln w="28575">
              <a:solidFill>
                <a:srgbClr val="0066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1.14'!$C$7:$BD$7</c:f>
              <c:numCache>
                <c:formatCode>0.0%</c:formatCode>
                <c:ptCount val="54"/>
                <c:pt idx="36">
                  <c:v>9.0999999999999998E-2</c:v>
                </c:pt>
                <c:pt idx="37">
                  <c:v>8.6999999999999994E-2</c:v>
                </c:pt>
                <c:pt idx="38">
                  <c:v>8.4000000000000005E-2</c:v>
                </c:pt>
                <c:pt idx="39">
                  <c:v>8.3000000000000004E-2</c:v>
                </c:pt>
                <c:pt idx="40">
                  <c:v>8.3000000000000004E-2</c:v>
                </c:pt>
                <c:pt idx="41">
                  <c:v>7.9399999999999998E-2</c:v>
                </c:pt>
                <c:pt idx="42">
                  <c:v>7.6299999999999993E-2</c:v>
                </c:pt>
                <c:pt idx="43">
                  <c:v>7.3200000000000001E-2</c:v>
                </c:pt>
                <c:pt idx="44">
                  <c:v>7.0000000000000007E-2</c:v>
                </c:pt>
                <c:pt idx="45">
                  <c:v>6.6900000000000001E-2</c:v>
                </c:pt>
                <c:pt idx="46">
                  <c:v>6.3799999999999996E-2</c:v>
                </c:pt>
                <c:pt idx="47">
                  <c:v>5.91E-2</c:v>
                </c:pt>
                <c:pt idx="48">
                  <c:v>5.4400000000000004E-2</c:v>
                </c:pt>
                <c:pt idx="49">
                  <c:v>4.9699999999999994E-2</c:v>
                </c:pt>
                <c:pt idx="50">
                  <c:v>4.4999999999999998E-2</c:v>
                </c:pt>
                <c:pt idx="51">
                  <c:v>4.4999999999999998E-2</c:v>
                </c:pt>
                <c:pt idx="52">
                  <c:v>4.4999999999999998E-2</c:v>
                </c:pt>
                <c:pt idx="53">
                  <c:v>4.4999999999999998E-2</c:v>
                </c:pt>
              </c:numCache>
            </c:numRef>
          </c:val>
          <c:smooth val="0"/>
        </c:ser>
        <c:ser>
          <c:idx val="3"/>
          <c:order val="3"/>
          <c:tx>
            <c:strRef>
              <c:f>'Fig 1.14'!$B$8</c:f>
              <c:strCache>
                <c:ptCount val="1"/>
                <c:pt idx="0">
                  <c:v>Variante 10%</c:v>
                </c:pt>
              </c:strCache>
            </c:strRef>
          </c:tx>
          <c:spPr>
            <a:ln w="28575">
              <a:solidFill>
                <a:srgbClr val="8000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1.14'!$C$8:$BD$8</c:f>
              <c:numCache>
                <c:formatCode>0.0%</c:formatCode>
                <c:ptCount val="54"/>
                <c:pt idx="36">
                  <c:v>9.0999999999999998E-2</c:v>
                </c:pt>
                <c:pt idx="37">
                  <c:v>8.6999999999999994E-2</c:v>
                </c:pt>
                <c:pt idx="38">
                  <c:v>8.4000000000000005E-2</c:v>
                </c:pt>
                <c:pt idx="39">
                  <c:v>8.3000000000000004E-2</c:v>
                </c:pt>
                <c:pt idx="40">
                  <c:v>8.3000000000000004E-2</c:v>
                </c:pt>
                <c:pt idx="41">
                  <c:v>8.4900000000000003E-2</c:v>
                </c:pt>
                <c:pt idx="42">
                  <c:v>8.7300000000000003E-2</c:v>
                </c:pt>
                <c:pt idx="43">
                  <c:v>8.9700000000000002E-2</c:v>
                </c:pt>
                <c:pt idx="44">
                  <c:v>9.1999999999999998E-2</c:v>
                </c:pt>
                <c:pt idx="45">
                  <c:v>9.4399999999999998E-2</c:v>
                </c:pt>
                <c:pt idx="46">
                  <c:v>9.6799999999999997E-2</c:v>
                </c:pt>
                <c:pt idx="47">
                  <c:v>9.7599999999999992E-2</c:v>
                </c:pt>
                <c:pt idx="48">
                  <c:v>9.8400000000000001E-2</c:v>
                </c:pt>
                <c:pt idx="49">
                  <c:v>9.9199999999999997E-2</c:v>
                </c:pt>
                <c:pt idx="50">
                  <c:v>0.1</c:v>
                </c:pt>
                <c:pt idx="51">
                  <c:v>0.1</c:v>
                </c:pt>
                <c:pt idx="52">
                  <c:v>0.1</c:v>
                </c:pt>
                <c:pt idx="53">
                  <c:v>0.1</c:v>
                </c:pt>
              </c:numCache>
            </c:numRef>
          </c:val>
          <c:smooth val="0"/>
        </c:ser>
        <c:dLbls>
          <c:showLegendKey val="0"/>
          <c:showVal val="0"/>
          <c:showCatName val="0"/>
          <c:showSerName val="0"/>
          <c:showPercent val="0"/>
          <c:showBubbleSize val="0"/>
        </c:dLbls>
        <c:marker val="1"/>
        <c:smooth val="0"/>
        <c:axId val="124283904"/>
        <c:axId val="124298368"/>
      </c:lineChart>
      <c:catAx>
        <c:axId val="12428390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24298368"/>
        <c:crosses val="autoZero"/>
        <c:auto val="1"/>
        <c:lblAlgn val="ctr"/>
        <c:lblOffset val="100"/>
        <c:tickLblSkip val="3"/>
        <c:noMultiLvlLbl val="0"/>
      </c:catAx>
      <c:valAx>
        <c:axId val="124298368"/>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24283904"/>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'Fig1.18'!$B$4</c:f>
              <c:strCache>
                <c:ptCount val="1"/>
                <c:pt idx="0">
                  <c:v>Heures travaillées</c:v>
                </c:pt>
              </c:strCache>
            </c:strRef>
          </c:tx>
          <c:marker>
            <c:symbol val="none"/>
          </c:marker>
          <c:cat>
            <c:numRef>
              <c:f>'Fig1.18'!$C$3:$Z$3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'Fig1.18'!$C$4:$Z$4</c:f>
              <c:numCache>
                <c:formatCode>_-* #,##0\ _€_-;\-* #,##0\ _€_-;_-* "-"??\ _€_-;_-@_-</c:formatCode>
                <c:ptCount val="24"/>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1522.0582990047924</c:v>
                </c:pt>
                <c:pt idx="22">
                  <c:v>1505.353206925264</c:v>
                </c:pt>
                <c:pt idx="23">
                  <c:v>1495.4345524818827</c:v>
                </c:pt>
              </c:numCache>
            </c:numRef>
          </c:val>
          <c:smooth val="0"/>
        </c:ser>
        <c:dLbls>
          <c:showLegendKey val="0"/>
          <c:showVal val="0"/>
          <c:showCatName val="0"/>
          <c:showSerName val="0"/>
          <c:showPercent val="0"/>
          <c:showBubbleSize val="0"/>
        </c:dLbls>
        <c:marker val="1"/>
        <c:smooth val="0"/>
        <c:axId val="124340096"/>
        <c:axId val="124341632"/>
      </c:lineChart>
      <c:catAx>
        <c:axId val="124340096"/>
        <c:scaling>
          <c:orientation val="minMax"/>
        </c:scaling>
        <c:delete val="0"/>
        <c:axPos val="b"/>
        <c:numFmt formatCode="General" sourceLinked="1"/>
        <c:majorTickMark val="out"/>
        <c:minorTickMark val="none"/>
        <c:tickLblPos val="nextTo"/>
        <c:crossAx val="124341632"/>
        <c:crosses val="autoZero"/>
        <c:auto val="1"/>
        <c:lblAlgn val="ctr"/>
        <c:lblOffset val="100"/>
        <c:noMultiLvlLbl val="0"/>
      </c:catAx>
      <c:valAx>
        <c:axId val="124341632"/>
        <c:scaling>
          <c:orientation val="minMax"/>
          <c:max val="1700"/>
          <c:min val="1400"/>
        </c:scaling>
        <c:delete val="0"/>
        <c:axPos val="l"/>
        <c:majorGridlines/>
        <c:numFmt formatCode="_-* #,##0\ _€_-;\-* #,##0\ _€_-;_-* &quot;-&quot;??\ _€_-;_-@_-" sourceLinked="1"/>
        <c:majorTickMark val="out"/>
        <c:minorTickMark val="none"/>
        <c:tickLblPos val="nextTo"/>
        <c:crossAx val="124340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'Fig1.19'!$B$4</c:f>
              <c:strCache>
                <c:ptCount val="1"/>
                <c:pt idx="0">
                  <c:v>Observée</c:v>
                </c:pt>
              </c:strCache>
            </c:strRef>
          </c:tx>
          <c:spPr>
            <a:ln>
              <a:prstDash val="solid"/>
            </a:ln>
          </c:spPr>
          <c:marker>
            <c:symbol val="none"/>
          </c:marker>
          <c:cat>
            <c:numRef>
              <c:f>'Fig1.19'!$C$3:$AI$3</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'Fig1.19'!$C$4:$AI$4</c:f>
              <c:numCache>
                <c:formatCode>0.0%</c:formatCode>
                <c:ptCount val="33"/>
                <c:pt idx="0">
                  <c:v>0.57036797906791803</c:v>
                </c:pt>
                <c:pt idx="1">
                  <c:v>0.57477894056021928</c:v>
                </c:pt>
                <c:pt idx="2">
                  <c:v>0.57265401333836263</c:v>
                </c:pt>
                <c:pt idx="3">
                  <c:v>0.57653221548417943</c:v>
                </c:pt>
                <c:pt idx="4">
                  <c:v>0.57383138015875568</c:v>
                </c:pt>
                <c:pt idx="5">
                  <c:v>0.57605519391216642</c:v>
                </c:pt>
                <c:pt idx="6">
                  <c:v>0.57825450624078778</c:v>
                </c:pt>
                <c:pt idx="7">
                  <c:v>0.57412333243937508</c:v>
                </c:pt>
                <c:pt idx="8">
                  <c:v>0.56855440358366383</c:v>
                </c:pt>
                <c:pt idx="9">
                  <c:v>0.57460378848050064</c:v>
                </c:pt>
                <c:pt idx="10">
                  <c:v>0.57203285490921407</c:v>
                </c:pt>
                <c:pt idx="11">
                  <c:v>0.57308548928823422</c:v>
                </c:pt>
                <c:pt idx="12">
                  <c:v>0.57786067103685823</c:v>
                </c:pt>
                <c:pt idx="13">
                  <c:v>0.57884735921073383</c:v>
                </c:pt>
                <c:pt idx="14">
                  <c:v>0.57436960992566088</c:v>
                </c:pt>
                <c:pt idx="15">
                  <c:v>0.57556900782265563</c:v>
                </c:pt>
                <c:pt idx="16">
                  <c:v>0.57556366143739979</c:v>
                </c:pt>
                <c:pt idx="17">
                  <c:v>0.56853510398841578</c:v>
                </c:pt>
                <c:pt idx="18">
                  <c:v>0.57004747977666737</c:v>
                </c:pt>
                <c:pt idx="19">
                  <c:v>0.58579867794752283</c:v>
                </c:pt>
                <c:pt idx="20">
                  <c:v>0.58591643072883925</c:v>
                </c:pt>
                <c:pt idx="21">
                  <c:v>0.58627395071110955</c:v>
                </c:pt>
                <c:pt idx="22">
                  <c:v>0.59107683391906274</c:v>
                </c:pt>
                <c:pt idx="23">
                  <c:v>0.59280694580194104</c:v>
                </c:pt>
                <c:pt idx="24">
                  <c:v>0.59370754029125195</c:v>
                </c:pt>
                <c:pt idx="25">
                  <c:v>0.59003216828143412</c:v>
                </c:pt>
                <c:pt idx="26">
                  <c:v>0.59240639667425565</c:v>
                </c:pt>
                <c:pt idx="27">
                  <c:v>0.5958857226327211</c:v>
                </c:pt>
                <c:pt idx="28">
                  <c:v>0.59875366165692212</c:v>
                </c:pt>
              </c:numCache>
            </c:numRef>
          </c:val>
          <c:smooth val="0"/>
        </c:ser>
        <c:ser>
          <c:idx val="3"/>
          <c:order val="1"/>
          <c:tx>
            <c:strRef>
              <c:f>'Fig1.19'!$B$5</c:f>
              <c:strCache>
                <c:ptCount val="1"/>
                <c:pt idx="0">
                  <c:v>Projetée</c:v>
                </c:pt>
              </c:strCache>
            </c:strRef>
          </c:tx>
          <c:spPr>
            <a:ln>
              <a:prstDash val="sysDash"/>
            </a:ln>
          </c:spPr>
          <c:marker>
            <c:symbol val="none"/>
          </c:marker>
          <c:cat>
            <c:numRef>
              <c:f>'Fig1.19'!$C$3:$AI$3</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'Fig1.19'!$C$5:$AI$5</c:f>
              <c:numCache>
                <c:formatCode>0.0%</c:formatCode>
                <c:ptCount val="33"/>
                <c:pt idx="28">
                  <c:v>0.59875366165692212</c:v>
                </c:pt>
                <c:pt idx="29">
                  <c:v>0.58789399652519425</c:v>
                </c:pt>
                <c:pt idx="30">
                  <c:v>0.58529786906765413</c:v>
                </c:pt>
                <c:pt idx="31">
                  <c:v>0.58435210734760723</c:v>
                </c:pt>
                <c:pt idx="32">
                  <c:v>0.58344216483708622</c:v>
                </c:pt>
              </c:numCache>
            </c:numRef>
          </c:val>
          <c:smooth val="0"/>
        </c:ser>
        <c:dLbls>
          <c:showLegendKey val="0"/>
          <c:showVal val="0"/>
          <c:showCatName val="0"/>
          <c:showSerName val="0"/>
          <c:showPercent val="0"/>
          <c:showBubbleSize val="0"/>
        </c:dLbls>
        <c:marker val="1"/>
        <c:smooth val="0"/>
        <c:axId val="124502016"/>
        <c:axId val="124503552"/>
      </c:lineChart>
      <c:catAx>
        <c:axId val="124502016"/>
        <c:scaling>
          <c:orientation val="minMax"/>
        </c:scaling>
        <c:delete val="0"/>
        <c:axPos val="b"/>
        <c:numFmt formatCode="General" sourceLinked="1"/>
        <c:majorTickMark val="out"/>
        <c:minorTickMark val="none"/>
        <c:tickLblPos val="nextTo"/>
        <c:crossAx val="124503552"/>
        <c:crosses val="autoZero"/>
        <c:auto val="1"/>
        <c:lblAlgn val="ctr"/>
        <c:lblOffset val="100"/>
        <c:noMultiLvlLbl val="0"/>
      </c:catAx>
      <c:valAx>
        <c:axId val="124503552"/>
        <c:scaling>
          <c:orientation val="minMax"/>
          <c:max val="0.65000000000000013"/>
          <c:min val="0.5"/>
        </c:scaling>
        <c:delete val="0"/>
        <c:axPos val="l"/>
        <c:majorGridlines/>
        <c:numFmt formatCode="0.0%" sourceLinked="0"/>
        <c:majorTickMark val="out"/>
        <c:minorTickMark val="none"/>
        <c:tickLblPos val="nextTo"/>
        <c:crossAx val="124502016"/>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71"/>
          <c:y val="3.2064285714285698E-2"/>
          <c:w val="0.81844079885722121"/>
          <c:h val="0.73300274028115242"/>
        </c:manualLayout>
      </c:layout>
      <c:lineChart>
        <c:grouping val="standard"/>
        <c:varyColors val="0"/>
        <c:ser>
          <c:idx val="1"/>
          <c:order val="0"/>
          <c:tx>
            <c:strRef>
              <c:f>'Fig 1.20'!$C$6</c:f>
              <c:strCache>
                <c:ptCount val="1"/>
                <c:pt idx="0">
                  <c:v>1,8%</c:v>
                </c:pt>
              </c:strCache>
            </c:strRef>
          </c:tx>
          <c:spPr>
            <a:ln w="28575">
              <a:solidFill>
                <a:srgbClr val="006600"/>
              </a:solidFill>
            </a:ln>
          </c:spPr>
          <c:marker>
            <c:symbol val="none"/>
          </c:marker>
          <c:cat>
            <c:numRef>
              <c:f>'Fig 1.20'!$T$4:$BV$4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1.20'!$T$6:$BV$6</c:f>
              <c:numCache>
                <c:formatCode>0.0%</c:formatCode>
                <c:ptCount val="55"/>
                <c:pt idx="1">
                  <c:v>0.10923844041072323</c:v>
                </c:pt>
                <c:pt idx="2">
                  <c:v>0.10674060292854895</c:v>
                </c:pt>
                <c:pt idx="3">
                  <c:v>0.10455921000584352</c:v>
                </c:pt>
                <c:pt idx="4">
                  <c:v>0.1027925411644309</c:v>
                </c:pt>
                <c:pt idx="5">
                  <c:v>0.10033198000994549</c:v>
                </c:pt>
                <c:pt idx="6">
                  <c:v>9.757810536837716E-2</c:v>
                </c:pt>
                <c:pt idx="7">
                  <c:v>9.6909405283665651E-2</c:v>
                </c:pt>
                <c:pt idx="8">
                  <c:v>9.6362803096263064E-2</c:v>
                </c:pt>
                <c:pt idx="9">
                  <c:v>9.5832702858149349E-2</c:v>
                </c:pt>
                <c:pt idx="10">
                  <c:v>9.5312409694261774E-2</c:v>
                </c:pt>
                <c:pt idx="11">
                  <c:v>9.4844246191936321E-2</c:v>
                </c:pt>
                <c:pt idx="12">
                  <c:v>9.4400642769248727E-2</c:v>
                </c:pt>
                <c:pt idx="13">
                  <c:v>9.3805395083064694E-2</c:v>
                </c:pt>
                <c:pt idx="14">
                  <c:v>9.3149579345487885E-2</c:v>
                </c:pt>
                <c:pt idx="15">
                  <c:v>9.259301380186373E-2</c:v>
                </c:pt>
                <c:pt idx="16">
                  <c:v>9.2077981652326932E-2</c:v>
                </c:pt>
                <c:pt idx="17">
                  <c:v>9.190315582927816E-2</c:v>
                </c:pt>
                <c:pt idx="18">
                  <c:v>9.1729941481930172E-2</c:v>
                </c:pt>
                <c:pt idx="19">
                  <c:v>9.1594347915408103E-2</c:v>
                </c:pt>
                <c:pt idx="20">
                  <c:v>9.1491749861069907E-2</c:v>
                </c:pt>
                <c:pt idx="21">
                  <c:v>9.1425307598461181E-2</c:v>
                </c:pt>
                <c:pt idx="22">
                  <c:v>9.1365578161370004E-2</c:v>
                </c:pt>
                <c:pt idx="23">
                  <c:v>9.1281007616293847E-2</c:v>
                </c:pt>
                <c:pt idx="24">
                  <c:v>9.1191615953936142E-2</c:v>
                </c:pt>
                <c:pt idx="25">
                  <c:v>9.1101256432726249E-2</c:v>
                </c:pt>
                <c:pt idx="26">
                  <c:v>9.102644141197215E-2</c:v>
                </c:pt>
                <c:pt idx="27">
                  <c:v>9.0975865351655652E-2</c:v>
                </c:pt>
                <c:pt idx="28">
                  <c:v>9.0925885661883241E-2</c:v>
                </c:pt>
                <c:pt idx="29">
                  <c:v>9.0901180819545083E-2</c:v>
                </c:pt>
                <c:pt idx="30">
                  <c:v>9.0896240345124862E-2</c:v>
                </c:pt>
                <c:pt idx="31">
                  <c:v>9.0881423366957745E-2</c:v>
                </c:pt>
                <c:pt idx="32">
                  <c:v>9.0851807180335462E-2</c:v>
                </c:pt>
                <c:pt idx="33">
                  <c:v>9.0812350496852545E-2</c:v>
                </c:pt>
                <c:pt idx="34">
                  <c:v>9.0792630043292508E-2</c:v>
                </c:pt>
                <c:pt idx="35">
                  <c:v>9.0782771788163505E-2</c:v>
                </c:pt>
                <c:pt idx="36">
                  <c:v>9.076306316135628E-2</c:v>
                </c:pt>
                <c:pt idx="37">
                  <c:v>9.0728597190623095E-2</c:v>
                </c:pt>
                <c:pt idx="38">
                  <c:v>9.0689238996340571E-2</c:v>
                </c:pt>
                <c:pt idx="39">
                  <c:v>9.0649912263444377E-2</c:v>
                </c:pt>
                <c:pt idx="40">
                  <c:v>9.0600802956630908E-2</c:v>
                </c:pt>
                <c:pt idx="41">
                  <c:v>9.0537043744748913E-2</c:v>
                </c:pt>
                <c:pt idx="42">
                  <c:v>9.0448920381120665E-2</c:v>
                </c:pt>
                <c:pt idx="43">
                  <c:v>9.0336576695849505E-2</c:v>
                </c:pt>
                <c:pt idx="44">
                  <c:v>9.0234216982087848E-2</c:v>
                </c:pt>
                <c:pt idx="45">
                  <c:v>9.0161212407691094E-2</c:v>
                </c:pt>
                <c:pt idx="46">
                  <c:v>9.0088317176141672E-2</c:v>
                </c:pt>
                <c:pt idx="47">
                  <c:v>9.0010686471616183E-2</c:v>
                </c:pt>
                <c:pt idx="48">
                  <c:v>8.9938016690794764E-2</c:v>
                </c:pt>
                <c:pt idx="49">
                  <c:v>8.9894454028697779E-2</c:v>
                </c:pt>
                <c:pt idx="50">
                  <c:v>8.9870264644447154E-2</c:v>
                </c:pt>
                <c:pt idx="51">
                  <c:v>8.9836423195510551E-2</c:v>
                </c:pt>
                <c:pt idx="52">
                  <c:v>8.9802605419017467E-2</c:v>
                </c:pt>
                <c:pt idx="53">
                  <c:v>8.977846193612099E-2</c:v>
                </c:pt>
                <c:pt idx="54">
                  <c:v>8.9768806474054857E-2</c:v>
                </c:pt>
              </c:numCache>
            </c:numRef>
          </c:val>
          <c:smooth val="0"/>
        </c:ser>
        <c:ser>
          <c:idx val="2"/>
          <c:order val="1"/>
          <c:tx>
            <c:strRef>
              <c:f>'Fig 1.20'!$C$7</c:f>
              <c:strCache>
                <c:ptCount val="1"/>
                <c:pt idx="0">
                  <c:v>1,5%</c:v>
                </c:pt>
              </c:strCache>
            </c:strRef>
          </c:tx>
          <c:spPr>
            <a:ln w="28575">
              <a:solidFill>
                <a:schemeClr val="accent5">
                  <a:lumMod val="75000"/>
                </a:schemeClr>
              </a:solidFill>
            </a:ln>
          </c:spPr>
          <c:marker>
            <c:symbol val="none"/>
          </c:marker>
          <c:cat>
            <c:numRef>
              <c:f>'Fig 1.20'!$T$4:$BV$4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1.20'!$T$7:$BV$7</c:f>
              <c:numCache>
                <c:formatCode>0.0%</c:formatCode>
                <c:ptCount val="55"/>
                <c:pt idx="1">
                  <c:v>0.10923844041072323</c:v>
                </c:pt>
                <c:pt idx="2">
                  <c:v>0.10674060292854895</c:v>
                </c:pt>
                <c:pt idx="3">
                  <c:v>0.10455921000584352</c:v>
                </c:pt>
                <c:pt idx="4">
                  <c:v>0.1027925411644309</c:v>
                </c:pt>
                <c:pt idx="5">
                  <c:v>0.10033198000994549</c:v>
                </c:pt>
                <c:pt idx="6">
                  <c:v>9.757810536837716E-2</c:v>
                </c:pt>
                <c:pt idx="7">
                  <c:v>9.6909405283665623E-2</c:v>
                </c:pt>
                <c:pt idx="8">
                  <c:v>9.6362803096263022E-2</c:v>
                </c:pt>
                <c:pt idx="9">
                  <c:v>9.5832702858149321E-2</c:v>
                </c:pt>
                <c:pt idx="10">
                  <c:v>9.5312409694261718E-2</c:v>
                </c:pt>
                <c:pt idx="11">
                  <c:v>9.4844246191936252E-2</c:v>
                </c:pt>
                <c:pt idx="12">
                  <c:v>9.4400642769248685E-2</c:v>
                </c:pt>
                <c:pt idx="13">
                  <c:v>9.380539508306468E-2</c:v>
                </c:pt>
                <c:pt idx="14">
                  <c:v>9.3149579345487857E-2</c:v>
                </c:pt>
                <c:pt idx="15">
                  <c:v>9.2593013801863702E-2</c:v>
                </c:pt>
                <c:pt idx="16">
                  <c:v>9.2077981652326918E-2</c:v>
                </c:pt>
                <c:pt idx="17">
                  <c:v>9.190315582927816E-2</c:v>
                </c:pt>
                <c:pt idx="18">
                  <c:v>9.1729941481930172E-2</c:v>
                </c:pt>
                <c:pt idx="19">
                  <c:v>9.1594347915408075E-2</c:v>
                </c:pt>
                <c:pt idx="20">
                  <c:v>9.1491749861069879E-2</c:v>
                </c:pt>
                <c:pt idx="21">
                  <c:v>9.1425307598461139E-2</c:v>
                </c:pt>
                <c:pt idx="22">
                  <c:v>9.1365578161369948E-2</c:v>
                </c:pt>
                <c:pt idx="23">
                  <c:v>9.1281007616293819E-2</c:v>
                </c:pt>
                <c:pt idx="24">
                  <c:v>9.1191615953936114E-2</c:v>
                </c:pt>
                <c:pt idx="25">
                  <c:v>9.1101256432726208E-2</c:v>
                </c:pt>
                <c:pt idx="26">
                  <c:v>9.1026441411972123E-2</c:v>
                </c:pt>
                <c:pt idx="27">
                  <c:v>9.0975865351655624E-2</c:v>
                </c:pt>
                <c:pt idx="28">
                  <c:v>9.0925885661883199E-2</c:v>
                </c:pt>
                <c:pt idx="29">
                  <c:v>9.0901180819545055E-2</c:v>
                </c:pt>
                <c:pt idx="30">
                  <c:v>9.0896240345124835E-2</c:v>
                </c:pt>
                <c:pt idx="31">
                  <c:v>9.0881423366957717E-2</c:v>
                </c:pt>
                <c:pt idx="32">
                  <c:v>9.0851807180335434E-2</c:v>
                </c:pt>
                <c:pt idx="33">
                  <c:v>9.0812350496852517E-2</c:v>
                </c:pt>
                <c:pt idx="34">
                  <c:v>9.079263004329248E-2</c:v>
                </c:pt>
                <c:pt idx="35">
                  <c:v>9.0782771788163463E-2</c:v>
                </c:pt>
                <c:pt idx="36">
                  <c:v>9.0763063161356239E-2</c:v>
                </c:pt>
                <c:pt idx="37">
                  <c:v>9.0728597190623039E-2</c:v>
                </c:pt>
                <c:pt idx="38">
                  <c:v>9.0689238996340488E-2</c:v>
                </c:pt>
                <c:pt idx="39">
                  <c:v>9.0649912263444349E-2</c:v>
                </c:pt>
                <c:pt idx="40">
                  <c:v>9.0600802956630852E-2</c:v>
                </c:pt>
                <c:pt idx="41">
                  <c:v>9.0537043744748844E-2</c:v>
                </c:pt>
                <c:pt idx="42">
                  <c:v>9.0448920381120596E-2</c:v>
                </c:pt>
                <c:pt idx="43">
                  <c:v>9.0336576695849435E-2</c:v>
                </c:pt>
                <c:pt idx="44">
                  <c:v>9.0234216982087792E-2</c:v>
                </c:pt>
                <c:pt idx="45">
                  <c:v>9.0161212407690997E-2</c:v>
                </c:pt>
                <c:pt idx="46">
                  <c:v>9.0088317176141589E-2</c:v>
                </c:pt>
                <c:pt idx="47">
                  <c:v>9.00106864716161E-2</c:v>
                </c:pt>
                <c:pt idx="48">
                  <c:v>8.9938016690794667E-2</c:v>
                </c:pt>
                <c:pt idx="49">
                  <c:v>8.989445402869771E-2</c:v>
                </c:pt>
                <c:pt idx="50">
                  <c:v>8.9870264644447112E-2</c:v>
                </c:pt>
                <c:pt idx="51">
                  <c:v>8.9836423195510509E-2</c:v>
                </c:pt>
                <c:pt idx="52">
                  <c:v>8.9802605419017398E-2</c:v>
                </c:pt>
                <c:pt idx="53">
                  <c:v>8.9778461936120948E-2</c:v>
                </c:pt>
                <c:pt idx="54">
                  <c:v>8.9768806474054788E-2</c:v>
                </c:pt>
              </c:numCache>
            </c:numRef>
          </c:val>
          <c:smooth val="0"/>
        </c:ser>
        <c:ser>
          <c:idx val="3"/>
          <c:order val="2"/>
          <c:tx>
            <c:strRef>
              <c:f>'Fig 1.20'!$C$8</c:f>
              <c:strCache>
                <c:ptCount val="1"/>
                <c:pt idx="0">
                  <c:v>1,3%</c:v>
                </c:pt>
              </c:strCache>
            </c:strRef>
          </c:tx>
          <c:spPr>
            <a:ln w="28575">
              <a:solidFill>
                <a:schemeClr val="accent6">
                  <a:lumMod val="75000"/>
                </a:schemeClr>
              </a:solidFill>
            </a:ln>
          </c:spPr>
          <c:marker>
            <c:symbol val="none"/>
          </c:marker>
          <c:cat>
            <c:numRef>
              <c:f>'Fig 1.20'!$T$4:$BV$4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1.20'!$T$8:$BV$8</c:f>
              <c:numCache>
                <c:formatCode>0.0%</c:formatCode>
                <c:ptCount val="55"/>
                <c:pt idx="1">
                  <c:v>0.10923844041072323</c:v>
                </c:pt>
                <c:pt idx="2">
                  <c:v>0.10674060292854895</c:v>
                </c:pt>
                <c:pt idx="3">
                  <c:v>0.10455921000584352</c:v>
                </c:pt>
                <c:pt idx="4">
                  <c:v>0.1027925411644309</c:v>
                </c:pt>
                <c:pt idx="5">
                  <c:v>0.10033198000994549</c:v>
                </c:pt>
                <c:pt idx="6">
                  <c:v>9.757810536837716E-2</c:v>
                </c:pt>
                <c:pt idx="7">
                  <c:v>9.6909405283665651E-2</c:v>
                </c:pt>
                <c:pt idx="8">
                  <c:v>9.6362803096263078E-2</c:v>
                </c:pt>
                <c:pt idx="9">
                  <c:v>9.5832702858149307E-2</c:v>
                </c:pt>
                <c:pt idx="10">
                  <c:v>9.5312409694261691E-2</c:v>
                </c:pt>
                <c:pt idx="11">
                  <c:v>9.4844246191936266E-2</c:v>
                </c:pt>
                <c:pt idx="12">
                  <c:v>9.4400642769248658E-2</c:v>
                </c:pt>
                <c:pt idx="13">
                  <c:v>9.3805395083064638E-2</c:v>
                </c:pt>
                <c:pt idx="14">
                  <c:v>9.3149579345487815E-2</c:v>
                </c:pt>
                <c:pt idx="15">
                  <c:v>9.2593013801863674E-2</c:v>
                </c:pt>
                <c:pt idx="16">
                  <c:v>9.2077981652326876E-2</c:v>
                </c:pt>
                <c:pt idx="17">
                  <c:v>9.1903155829278091E-2</c:v>
                </c:pt>
                <c:pt idx="18">
                  <c:v>9.1729941481930116E-2</c:v>
                </c:pt>
                <c:pt idx="19">
                  <c:v>9.1594347915408034E-2</c:v>
                </c:pt>
                <c:pt idx="20">
                  <c:v>9.1491749861069824E-2</c:v>
                </c:pt>
                <c:pt idx="21">
                  <c:v>9.1425307598461084E-2</c:v>
                </c:pt>
                <c:pt idx="22">
                  <c:v>9.1365578161369906E-2</c:v>
                </c:pt>
                <c:pt idx="23">
                  <c:v>9.1281007616293777E-2</c:v>
                </c:pt>
                <c:pt idx="24">
                  <c:v>9.1191615953936087E-2</c:v>
                </c:pt>
                <c:pt idx="25">
                  <c:v>9.110125643272618E-2</c:v>
                </c:pt>
                <c:pt idx="26">
                  <c:v>9.1026441411972095E-2</c:v>
                </c:pt>
                <c:pt idx="27">
                  <c:v>9.0975865351655597E-2</c:v>
                </c:pt>
                <c:pt idx="28">
                  <c:v>9.0925885661883157E-2</c:v>
                </c:pt>
                <c:pt idx="29">
                  <c:v>9.0901180819544999E-2</c:v>
                </c:pt>
                <c:pt idx="30">
                  <c:v>9.0896240345124779E-2</c:v>
                </c:pt>
                <c:pt idx="31">
                  <c:v>9.0881423366957675E-2</c:v>
                </c:pt>
                <c:pt idx="32">
                  <c:v>9.0851807180335378E-2</c:v>
                </c:pt>
                <c:pt idx="33">
                  <c:v>9.0812350496852448E-2</c:v>
                </c:pt>
                <c:pt idx="34">
                  <c:v>9.0792630043292424E-2</c:v>
                </c:pt>
                <c:pt idx="35">
                  <c:v>9.0782771788163422E-2</c:v>
                </c:pt>
                <c:pt idx="36">
                  <c:v>9.0763063161356169E-2</c:v>
                </c:pt>
                <c:pt idx="37">
                  <c:v>9.0728597190622956E-2</c:v>
                </c:pt>
                <c:pt idx="38">
                  <c:v>9.0689238996340474E-2</c:v>
                </c:pt>
                <c:pt idx="39">
                  <c:v>9.0649912263444293E-2</c:v>
                </c:pt>
                <c:pt idx="40">
                  <c:v>9.0600802956630797E-2</c:v>
                </c:pt>
                <c:pt idx="41">
                  <c:v>9.0537043744748802E-2</c:v>
                </c:pt>
                <c:pt idx="42">
                  <c:v>9.044892038112054E-2</c:v>
                </c:pt>
                <c:pt idx="43">
                  <c:v>9.033657669584938E-2</c:v>
                </c:pt>
                <c:pt idx="44">
                  <c:v>9.0234216982087709E-2</c:v>
                </c:pt>
                <c:pt idx="45">
                  <c:v>9.0161212407690941E-2</c:v>
                </c:pt>
                <c:pt idx="46">
                  <c:v>9.0088317176141533E-2</c:v>
                </c:pt>
                <c:pt idx="47">
                  <c:v>9.0010686471616017E-2</c:v>
                </c:pt>
                <c:pt idx="48">
                  <c:v>8.9938016690794612E-2</c:v>
                </c:pt>
                <c:pt idx="49">
                  <c:v>8.9894454028697654E-2</c:v>
                </c:pt>
                <c:pt idx="50">
                  <c:v>8.9870264644447029E-2</c:v>
                </c:pt>
                <c:pt idx="51">
                  <c:v>8.9836423195510398E-2</c:v>
                </c:pt>
                <c:pt idx="52">
                  <c:v>8.9802605419017342E-2</c:v>
                </c:pt>
                <c:pt idx="53">
                  <c:v>8.9778461936120865E-2</c:v>
                </c:pt>
                <c:pt idx="54">
                  <c:v>8.9768806474054733E-2</c:v>
                </c:pt>
              </c:numCache>
            </c:numRef>
          </c:val>
          <c:smooth val="0"/>
        </c:ser>
        <c:ser>
          <c:idx val="4"/>
          <c:order val="3"/>
          <c:tx>
            <c:strRef>
              <c:f>'Fig 1.20'!$C$9</c:f>
              <c:strCache>
                <c:ptCount val="1"/>
                <c:pt idx="0">
                  <c:v>1%</c:v>
                </c:pt>
              </c:strCache>
            </c:strRef>
          </c:tx>
          <c:spPr>
            <a:ln w="28575">
              <a:solidFill>
                <a:srgbClr val="800000"/>
              </a:solidFill>
            </a:ln>
          </c:spPr>
          <c:marker>
            <c:symbol val="none"/>
          </c:marker>
          <c:cat>
            <c:numRef>
              <c:f>'Fig 1.20'!$T$4:$BV$4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1.20'!$T$9:$BV$9</c:f>
              <c:numCache>
                <c:formatCode>0.0%</c:formatCode>
                <c:ptCount val="55"/>
                <c:pt idx="1">
                  <c:v>0.10923844041072323</c:v>
                </c:pt>
                <c:pt idx="2">
                  <c:v>0.10674060292854895</c:v>
                </c:pt>
                <c:pt idx="3">
                  <c:v>0.10455921000584352</c:v>
                </c:pt>
                <c:pt idx="4">
                  <c:v>0.1027925411644309</c:v>
                </c:pt>
                <c:pt idx="5">
                  <c:v>0.10033198000994549</c:v>
                </c:pt>
                <c:pt idx="6">
                  <c:v>9.757810536837716E-2</c:v>
                </c:pt>
                <c:pt idx="7">
                  <c:v>9.6909405283665623E-2</c:v>
                </c:pt>
                <c:pt idx="8">
                  <c:v>9.6362803096263064E-2</c:v>
                </c:pt>
                <c:pt idx="9">
                  <c:v>9.5832702858149293E-2</c:v>
                </c:pt>
                <c:pt idx="10">
                  <c:v>9.5312409694261677E-2</c:v>
                </c:pt>
                <c:pt idx="11">
                  <c:v>9.4844246191936266E-2</c:v>
                </c:pt>
                <c:pt idx="12">
                  <c:v>9.4400642769248658E-2</c:v>
                </c:pt>
                <c:pt idx="13">
                  <c:v>9.3805395083064638E-2</c:v>
                </c:pt>
                <c:pt idx="14">
                  <c:v>9.3149579345487815E-2</c:v>
                </c:pt>
                <c:pt idx="15">
                  <c:v>9.2593013801863674E-2</c:v>
                </c:pt>
                <c:pt idx="16">
                  <c:v>9.2077981652326904E-2</c:v>
                </c:pt>
                <c:pt idx="17">
                  <c:v>9.1903155829278105E-2</c:v>
                </c:pt>
                <c:pt idx="18">
                  <c:v>9.172994148193013E-2</c:v>
                </c:pt>
                <c:pt idx="19">
                  <c:v>9.1594347915408075E-2</c:v>
                </c:pt>
                <c:pt idx="20">
                  <c:v>9.1491749861069879E-2</c:v>
                </c:pt>
                <c:pt idx="21">
                  <c:v>9.1425307598461111E-2</c:v>
                </c:pt>
                <c:pt idx="22">
                  <c:v>9.136557816136992E-2</c:v>
                </c:pt>
                <c:pt idx="23">
                  <c:v>9.1281007616293791E-2</c:v>
                </c:pt>
                <c:pt idx="24">
                  <c:v>9.1191615953936087E-2</c:v>
                </c:pt>
                <c:pt idx="25">
                  <c:v>9.1101256432726194E-2</c:v>
                </c:pt>
                <c:pt idx="26">
                  <c:v>9.1026441411972095E-2</c:v>
                </c:pt>
                <c:pt idx="27">
                  <c:v>9.097586535165561E-2</c:v>
                </c:pt>
                <c:pt idx="28">
                  <c:v>9.0925885661883185E-2</c:v>
                </c:pt>
                <c:pt idx="29">
                  <c:v>9.0901180819545027E-2</c:v>
                </c:pt>
                <c:pt idx="30">
                  <c:v>9.0896240345124793E-2</c:v>
                </c:pt>
                <c:pt idx="31">
                  <c:v>9.0881423366957675E-2</c:v>
                </c:pt>
                <c:pt idx="32">
                  <c:v>9.085180718033542E-2</c:v>
                </c:pt>
                <c:pt idx="33">
                  <c:v>9.081235049685249E-2</c:v>
                </c:pt>
                <c:pt idx="34">
                  <c:v>9.0792630043292424E-2</c:v>
                </c:pt>
                <c:pt idx="35">
                  <c:v>9.0782771788163436E-2</c:v>
                </c:pt>
                <c:pt idx="36">
                  <c:v>9.0763063161356211E-2</c:v>
                </c:pt>
                <c:pt idx="37">
                  <c:v>9.0728597190622998E-2</c:v>
                </c:pt>
                <c:pt idx="38">
                  <c:v>9.0689238996340474E-2</c:v>
                </c:pt>
                <c:pt idx="39">
                  <c:v>9.0649912263444307E-2</c:v>
                </c:pt>
                <c:pt idx="40">
                  <c:v>9.060080295663081E-2</c:v>
                </c:pt>
                <c:pt idx="41">
                  <c:v>9.0537043744748844E-2</c:v>
                </c:pt>
                <c:pt idx="42">
                  <c:v>9.0448920381120596E-2</c:v>
                </c:pt>
                <c:pt idx="43">
                  <c:v>9.0336576695849408E-2</c:v>
                </c:pt>
                <c:pt idx="44">
                  <c:v>9.023421698208775E-2</c:v>
                </c:pt>
                <c:pt idx="45">
                  <c:v>9.016121240769101E-2</c:v>
                </c:pt>
                <c:pt idx="46">
                  <c:v>9.0088317176141589E-2</c:v>
                </c:pt>
                <c:pt idx="47">
                  <c:v>9.0010686471616086E-2</c:v>
                </c:pt>
                <c:pt idx="48">
                  <c:v>8.9938016690794667E-2</c:v>
                </c:pt>
                <c:pt idx="49">
                  <c:v>8.989445402869771E-2</c:v>
                </c:pt>
                <c:pt idx="50">
                  <c:v>8.9870264644447057E-2</c:v>
                </c:pt>
                <c:pt idx="51">
                  <c:v>8.9836423195510454E-2</c:v>
                </c:pt>
                <c:pt idx="52">
                  <c:v>8.9802605419017398E-2</c:v>
                </c:pt>
                <c:pt idx="53">
                  <c:v>8.9778461936120907E-2</c:v>
                </c:pt>
                <c:pt idx="54">
                  <c:v>8.976880647405476E-2</c:v>
                </c:pt>
              </c:numCache>
            </c:numRef>
          </c:val>
          <c:smooth val="0"/>
        </c:ser>
        <c:dLbls>
          <c:showLegendKey val="0"/>
          <c:showVal val="0"/>
          <c:showCatName val="0"/>
          <c:showSerName val="0"/>
          <c:showPercent val="0"/>
          <c:showBubbleSize val="0"/>
        </c:dLbls>
        <c:marker val="1"/>
        <c:smooth val="0"/>
        <c:axId val="137019776"/>
        <c:axId val="137021312"/>
      </c:lineChart>
      <c:catAx>
        <c:axId val="13701977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7021312"/>
        <c:crosses val="autoZero"/>
        <c:auto val="1"/>
        <c:lblAlgn val="ctr"/>
        <c:lblOffset val="100"/>
        <c:tickLblSkip val="10"/>
        <c:tickMarkSkip val="10"/>
        <c:noMultiLvlLbl val="0"/>
      </c:catAx>
      <c:valAx>
        <c:axId val="137021312"/>
        <c:scaling>
          <c:orientation val="minMax"/>
          <c:min val="6.0000000000000012E-2"/>
        </c:scaling>
        <c:delete val="0"/>
        <c:axPos val="l"/>
        <c:majorGridlines/>
        <c:title>
          <c:tx>
            <c:rich>
              <a:bodyPr rot="-5400000" vert="horz"/>
              <a:lstStyle/>
              <a:p>
                <a:pPr>
                  <a:defRPr/>
                </a:pPr>
                <a:r>
                  <a:rPr lang="en-US"/>
                  <a:t>en % de la MS totale</a:t>
                </a:r>
              </a:p>
            </c:rich>
          </c:tx>
          <c:overlay val="0"/>
        </c:title>
        <c:numFmt formatCode="0%" sourceLinked="0"/>
        <c:majorTickMark val="out"/>
        <c:minorTickMark val="none"/>
        <c:tickLblPos val="nextTo"/>
        <c:crossAx val="137019776"/>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082794106182271"/>
          <c:y val="4.821941231287457E-2"/>
          <c:w val="0.81286842857514097"/>
          <c:h val="0.75171342498443849"/>
        </c:manualLayout>
      </c:layout>
      <c:lineChart>
        <c:grouping val="standard"/>
        <c:varyColors val="0"/>
        <c:ser>
          <c:idx val="0"/>
          <c:order val="0"/>
          <c:tx>
            <c:strRef>
              <c:f>'Fig 1.23'!$B$5</c:f>
              <c:strCache>
                <c:ptCount val="1"/>
                <c:pt idx="0">
                  <c:v>1975</c:v>
                </c:pt>
              </c:strCache>
            </c:strRef>
          </c:tx>
          <c:spPr>
            <a:ln>
              <a:solidFill>
                <a:schemeClr val="accent4">
                  <a:lumMod val="75000"/>
                </a:schemeClr>
              </a:solidFill>
              <a:prstDash val="sysDot"/>
            </a:ln>
          </c:spPr>
          <c:marker>
            <c:symbol val="diamond"/>
            <c:size val="5"/>
            <c:spPr>
              <a:solidFill>
                <a:schemeClr val="accent4">
                  <a:lumMod val="40000"/>
                  <a:lumOff val="60000"/>
                </a:schemeClr>
              </a:solidFill>
              <a:ln>
                <a:solidFill>
                  <a:schemeClr val="accent4">
                    <a:lumMod val="75000"/>
                  </a:schemeClr>
                </a:solidFill>
                <a:prstDash val="sysDot"/>
              </a:ln>
            </c:spPr>
          </c:marker>
          <c:cat>
            <c:strRef>
              <c:f>'Fig 1.23'!$C$4:$N$4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1.23'!$C$5:$N$5</c:f>
              <c:numCache>
                <c:formatCode>0.0%</c:formatCode>
                <c:ptCount val="12"/>
                <c:pt idx="0">
                  <c:v>0.32600000000000001</c:v>
                </c:pt>
                <c:pt idx="1">
                  <c:v>0.70299999999999996</c:v>
                </c:pt>
                <c:pt idx="2">
                  <c:v>0.63200000000000001</c:v>
                </c:pt>
                <c:pt idx="3">
                  <c:v>0.60299999999999998</c:v>
                </c:pt>
                <c:pt idx="4">
                  <c:v>0.58200000000000007</c:v>
                </c:pt>
                <c:pt idx="5">
                  <c:v>0.57399999999999995</c:v>
                </c:pt>
                <c:pt idx="6">
                  <c:v>0.54500000000000004</c:v>
                </c:pt>
                <c:pt idx="7">
                  <c:v>0.51500000000000001</c:v>
                </c:pt>
                <c:pt idx="8">
                  <c:v>0.43099999999999999</c:v>
                </c:pt>
                <c:pt idx="9">
                  <c:v>0.28100000000000003</c:v>
                </c:pt>
                <c:pt idx="10">
                  <c:v>9.9000000000000005E-2</c:v>
                </c:pt>
                <c:pt idx="11">
                  <c:v>0.03</c:v>
                </c:pt>
              </c:numCache>
            </c:numRef>
          </c:val>
          <c:smooth val="0"/>
        </c:ser>
        <c:ser>
          <c:idx val="1"/>
          <c:order val="1"/>
          <c:tx>
            <c:strRef>
              <c:f>'Fig 1.23'!$B$6</c:f>
              <c:strCache>
                <c:ptCount val="1"/>
                <c:pt idx="0">
                  <c:v>2000</c:v>
                </c:pt>
              </c:strCache>
            </c:strRef>
          </c:tx>
          <c:spPr>
            <a:ln>
              <a:solidFill>
                <a:schemeClr val="accent4">
                  <a:lumMod val="75000"/>
                </a:schemeClr>
              </a:solidFill>
            </a:ln>
          </c:spPr>
          <c:marker>
            <c:symbol val="square"/>
            <c:size val="4"/>
            <c:spPr>
              <a:ln>
                <a:solidFill>
                  <a:schemeClr val="accent4">
                    <a:lumMod val="75000"/>
                  </a:schemeClr>
                </a:solidFill>
              </a:ln>
            </c:spPr>
          </c:marker>
          <c:val>
            <c:numRef>
              <c:f>'Fig 1.23'!$C$6:$N$6</c:f>
              <c:numCache>
                <c:formatCode>0.0%</c:formatCode>
                <c:ptCount val="12"/>
                <c:pt idx="0">
                  <c:v>0.1</c:v>
                </c:pt>
                <c:pt idx="1">
                  <c:v>0.56899999999999995</c:v>
                </c:pt>
                <c:pt idx="2">
                  <c:v>0.79700000000000004</c:v>
                </c:pt>
                <c:pt idx="3">
                  <c:v>0.78200000000000003</c:v>
                </c:pt>
                <c:pt idx="4">
                  <c:v>0.80700000000000005</c:v>
                </c:pt>
                <c:pt idx="5">
                  <c:v>0.82</c:v>
                </c:pt>
                <c:pt idx="6">
                  <c:v>0.78700000000000003</c:v>
                </c:pt>
                <c:pt idx="7">
                  <c:v>0.72299999999999998</c:v>
                </c:pt>
                <c:pt idx="8">
                  <c:v>0.45600000000000002</c:v>
                </c:pt>
                <c:pt idx="9">
                  <c:v>0.10400000000000001</c:v>
                </c:pt>
                <c:pt idx="10">
                  <c:v>1.9E-2</c:v>
                </c:pt>
                <c:pt idx="11">
                  <c:v>4.0000000000000001E-3</c:v>
                </c:pt>
              </c:numCache>
            </c:numRef>
          </c:val>
          <c:smooth val="0"/>
        </c:ser>
        <c:ser>
          <c:idx val="3"/>
          <c:order val="2"/>
          <c:tx>
            <c:strRef>
              <c:f>'Fig 1.23'!$B$7</c:f>
              <c:strCache>
                <c:ptCount val="1"/>
                <c:pt idx="0">
                  <c:v>2018</c:v>
                </c:pt>
              </c:strCache>
            </c:strRef>
          </c:tx>
          <c:spPr>
            <a:ln>
              <a:solidFill>
                <a:schemeClr val="accent4">
                  <a:lumMod val="75000"/>
                </a:schemeClr>
              </a:solidFill>
            </a:ln>
          </c:spPr>
          <c:marker>
            <c:symbol val="none"/>
          </c:marker>
          <c:cat>
            <c:strRef>
              <c:f>'Fig 1.23'!$C$4:$N$4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1.23'!$C$7:$N$7</c:f>
              <c:numCache>
                <c:formatCode>0.0%</c:formatCode>
                <c:ptCount val="12"/>
                <c:pt idx="0">
                  <c:v>0.113</c:v>
                </c:pt>
                <c:pt idx="1">
                  <c:v>0.58899999999999997</c:v>
                </c:pt>
                <c:pt idx="2">
                  <c:v>0.81200000000000006</c:v>
                </c:pt>
                <c:pt idx="3">
                  <c:v>0.81</c:v>
                </c:pt>
                <c:pt idx="4">
                  <c:v>0.83400000000000007</c:v>
                </c:pt>
                <c:pt idx="5">
                  <c:v>0.85299999999999998</c:v>
                </c:pt>
                <c:pt idx="6">
                  <c:v>0.8590000000000001</c:v>
                </c:pt>
                <c:pt idx="7">
                  <c:v>0.81700000000000006</c:v>
                </c:pt>
                <c:pt idx="8">
                  <c:v>0.73599999999999999</c:v>
                </c:pt>
                <c:pt idx="9">
                  <c:v>0.33299999999999996</c:v>
                </c:pt>
                <c:pt idx="10">
                  <c:v>5.5301778598503257E-2</c:v>
                </c:pt>
                <c:pt idx="11">
                  <c:v>1.0665056846765268E-2</c:v>
                </c:pt>
              </c:numCache>
            </c:numRef>
          </c:val>
          <c:smooth val="0"/>
        </c:ser>
        <c:ser>
          <c:idx val="2"/>
          <c:order val="3"/>
          <c:tx>
            <c:strRef>
              <c:f>'Fig 1.23'!$B$8</c:f>
              <c:strCache>
                <c:ptCount val="1"/>
                <c:pt idx="0">
                  <c:v>2070</c:v>
                </c:pt>
              </c:strCache>
            </c:strRef>
          </c:tx>
          <c:spPr>
            <a:ln>
              <a:solidFill>
                <a:schemeClr val="accent4">
                  <a:lumMod val="75000"/>
                </a:schemeClr>
              </a:solidFill>
              <a:prstDash val="dash"/>
            </a:ln>
          </c:spPr>
          <c:marker>
            <c:symbol val="circle"/>
            <c:size val="5"/>
            <c:spPr>
              <a:solidFill>
                <a:schemeClr val="bg1">
                  <a:lumMod val="50000"/>
                </a:schemeClr>
              </a:solidFill>
              <a:ln>
                <a:solidFill>
                  <a:schemeClr val="accent4">
                    <a:lumMod val="75000"/>
                  </a:schemeClr>
                </a:solidFill>
              </a:ln>
            </c:spPr>
          </c:marker>
          <c:cat>
            <c:strRef>
              <c:f>'Fig 1.23'!$C$4:$N$4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1.23'!$C$8:$N$8</c:f>
              <c:numCache>
                <c:formatCode>0.0%</c:formatCode>
                <c:ptCount val="12"/>
                <c:pt idx="0">
                  <c:v>0.11104303880512255</c:v>
                </c:pt>
                <c:pt idx="1">
                  <c:v>0.56290474680379665</c:v>
                </c:pt>
                <c:pt idx="2">
                  <c:v>0.80512305588680622</c:v>
                </c:pt>
                <c:pt idx="3">
                  <c:v>0.80783914711273141</c:v>
                </c:pt>
                <c:pt idx="4">
                  <c:v>0.83774127292997747</c:v>
                </c:pt>
                <c:pt idx="5">
                  <c:v>0.85453371205628992</c:v>
                </c:pt>
                <c:pt idx="6">
                  <c:v>0.88237199356692297</c:v>
                </c:pt>
                <c:pt idx="7">
                  <c:v>0.84306114513994512</c:v>
                </c:pt>
                <c:pt idx="8">
                  <c:v>0.77376198358407966</c:v>
                </c:pt>
                <c:pt idx="9">
                  <c:v>0.61922521933241859</c:v>
                </c:pt>
                <c:pt idx="10">
                  <c:v>0.12665001969235015</c:v>
                </c:pt>
                <c:pt idx="11">
                  <c:v>8.9789352350861992E-3</c:v>
                </c:pt>
              </c:numCache>
            </c:numRef>
          </c:val>
          <c:smooth val="0"/>
        </c:ser>
        <c:dLbls>
          <c:showLegendKey val="0"/>
          <c:showVal val="0"/>
          <c:showCatName val="0"/>
          <c:showSerName val="0"/>
          <c:showPercent val="0"/>
          <c:showBubbleSize val="0"/>
        </c:dLbls>
        <c:marker val="1"/>
        <c:smooth val="0"/>
        <c:axId val="110782336"/>
        <c:axId val="110793088"/>
      </c:lineChart>
      <c:catAx>
        <c:axId val="110782336"/>
        <c:scaling>
          <c:orientation val="minMax"/>
        </c:scaling>
        <c:delete val="0"/>
        <c:axPos val="b"/>
        <c:title>
          <c:tx>
            <c:rich>
              <a:bodyPr/>
              <a:lstStyle/>
              <a:p>
                <a:pPr>
                  <a:defRPr/>
                </a:pPr>
                <a:r>
                  <a:rPr lang="fr-FR"/>
                  <a:t>ans</a:t>
                </a:r>
              </a:p>
            </c:rich>
          </c:tx>
          <c:layout>
            <c:manualLayout>
              <c:xMode val="edge"/>
              <c:yMode val="edge"/>
              <c:x val="0.19635742309384391"/>
              <c:y val="0.72894764050229921"/>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10793088"/>
        <c:crosses val="autoZero"/>
        <c:auto val="1"/>
        <c:lblAlgn val="ctr"/>
        <c:lblOffset val="100"/>
        <c:tickLblSkip val="1"/>
        <c:noMultiLvlLbl val="0"/>
      </c:catAx>
      <c:valAx>
        <c:axId val="110793088"/>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0782336"/>
        <c:crosses val="autoZero"/>
        <c:crossBetween val="between"/>
      </c:valAx>
    </c:plotArea>
    <c:legend>
      <c:legendPos val="b"/>
      <c:layout>
        <c:manualLayout>
          <c:xMode val="edge"/>
          <c:yMode val="edge"/>
          <c:x val="5.0000108649998931E-2"/>
          <c:y val="0.90561783225372694"/>
          <c:w val="0.86343485079604243"/>
          <c:h val="7.5424336268755207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082794106182271"/>
          <c:y val="4.821941231287457E-2"/>
          <c:w val="0.81286842857514097"/>
          <c:h val="0.79789317821712735"/>
        </c:manualLayout>
      </c:layout>
      <c:lineChart>
        <c:grouping val="standard"/>
        <c:varyColors val="0"/>
        <c:ser>
          <c:idx val="0"/>
          <c:order val="0"/>
          <c:tx>
            <c:strRef>
              <c:f>'Fig 1.23'!$B$12</c:f>
              <c:strCache>
                <c:ptCount val="1"/>
                <c:pt idx="0">
                  <c:v>1975</c:v>
                </c:pt>
              </c:strCache>
            </c:strRef>
          </c:tx>
          <c:spPr>
            <a:ln>
              <a:solidFill>
                <a:schemeClr val="accent6">
                  <a:lumMod val="75000"/>
                </a:schemeClr>
              </a:solidFill>
              <a:prstDash val="sysDot"/>
            </a:ln>
          </c:spPr>
          <c:marker>
            <c:symbol val="diamond"/>
            <c:size val="5"/>
            <c:spPr>
              <a:solidFill>
                <a:schemeClr val="accent6">
                  <a:lumMod val="40000"/>
                  <a:lumOff val="60000"/>
                </a:schemeClr>
              </a:solidFill>
              <a:ln>
                <a:solidFill>
                  <a:schemeClr val="accent6">
                    <a:lumMod val="75000"/>
                  </a:schemeClr>
                </a:solidFill>
                <a:prstDash val="sysDot"/>
              </a:ln>
            </c:spPr>
          </c:marker>
          <c:cat>
            <c:strRef>
              <c:f>'Fig 1.23'!$C$11:$N$11</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1.23'!$C$12:$N$12</c:f>
              <c:numCache>
                <c:formatCode>0.0%</c:formatCode>
                <c:ptCount val="12"/>
                <c:pt idx="0">
                  <c:v>0.39799999999999996</c:v>
                </c:pt>
                <c:pt idx="1">
                  <c:v>0.86599999999999999</c:v>
                </c:pt>
                <c:pt idx="2">
                  <c:v>0.95900000000000007</c:v>
                </c:pt>
                <c:pt idx="3">
                  <c:v>0.97400000000000009</c:v>
                </c:pt>
                <c:pt idx="4">
                  <c:v>0.98</c:v>
                </c:pt>
                <c:pt idx="5">
                  <c:v>0.97499999999999998</c:v>
                </c:pt>
                <c:pt idx="6">
                  <c:v>0.96900000000000008</c:v>
                </c:pt>
                <c:pt idx="7">
                  <c:v>0.91799999999999993</c:v>
                </c:pt>
                <c:pt idx="8">
                  <c:v>0.82099999999999995</c:v>
                </c:pt>
                <c:pt idx="9">
                  <c:v>0.53400000000000003</c:v>
                </c:pt>
                <c:pt idx="10">
                  <c:v>0.20399999999999999</c:v>
                </c:pt>
                <c:pt idx="11">
                  <c:v>8.199999999999999E-2</c:v>
                </c:pt>
              </c:numCache>
            </c:numRef>
          </c:val>
          <c:smooth val="0"/>
        </c:ser>
        <c:ser>
          <c:idx val="3"/>
          <c:order val="1"/>
          <c:tx>
            <c:strRef>
              <c:f>'Fig 1.23'!$B$14</c:f>
              <c:strCache>
                <c:ptCount val="1"/>
                <c:pt idx="0">
                  <c:v>2018</c:v>
                </c:pt>
              </c:strCache>
            </c:strRef>
          </c:tx>
          <c:spPr>
            <a:ln>
              <a:solidFill>
                <a:schemeClr val="accent6">
                  <a:lumMod val="75000"/>
                </a:schemeClr>
              </a:solidFill>
            </a:ln>
          </c:spPr>
          <c:marker>
            <c:symbol val="none"/>
          </c:marker>
          <c:cat>
            <c:strRef>
              <c:f>'Fig 1.23'!$C$11:$N$11</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1.23'!$C$14:$N$14</c:f>
              <c:numCache>
                <c:formatCode>0.0%</c:formatCode>
                <c:ptCount val="12"/>
                <c:pt idx="0">
                  <c:v>0.17399999999999999</c:v>
                </c:pt>
                <c:pt idx="1">
                  <c:v>0.68200000000000005</c:v>
                </c:pt>
                <c:pt idx="2">
                  <c:v>0.90400000000000003</c:v>
                </c:pt>
                <c:pt idx="3">
                  <c:v>0.93299999999999994</c:v>
                </c:pt>
                <c:pt idx="4">
                  <c:v>0.93799999999999994</c:v>
                </c:pt>
                <c:pt idx="5">
                  <c:v>0.93500000000000005</c:v>
                </c:pt>
                <c:pt idx="6">
                  <c:v>0.92700000000000005</c:v>
                </c:pt>
                <c:pt idx="7">
                  <c:v>0.90500000000000003</c:v>
                </c:pt>
                <c:pt idx="8">
                  <c:v>0.80900000000000005</c:v>
                </c:pt>
                <c:pt idx="9">
                  <c:v>0.33799999999999997</c:v>
                </c:pt>
                <c:pt idx="10">
                  <c:v>8.0288777072850578E-2</c:v>
                </c:pt>
                <c:pt idx="11">
                  <c:v>1.9656421006779015E-2</c:v>
                </c:pt>
              </c:numCache>
            </c:numRef>
          </c:val>
          <c:smooth val="0"/>
        </c:ser>
        <c:ser>
          <c:idx val="2"/>
          <c:order val="2"/>
          <c:tx>
            <c:strRef>
              <c:f>'Fig 1.23'!$B$15</c:f>
              <c:strCache>
                <c:ptCount val="1"/>
                <c:pt idx="0">
                  <c:v>2070</c:v>
                </c:pt>
              </c:strCache>
            </c:strRef>
          </c:tx>
          <c:spPr>
            <a:ln>
              <a:solidFill>
                <a:schemeClr val="accent6">
                  <a:lumMod val="75000"/>
                </a:schemeClr>
              </a:solidFill>
              <a:prstDash val="dash"/>
            </a:ln>
          </c:spPr>
          <c:marker>
            <c:symbol val="circle"/>
            <c:size val="5"/>
            <c:spPr>
              <a:solidFill>
                <a:schemeClr val="bg1">
                  <a:lumMod val="50000"/>
                </a:schemeClr>
              </a:solidFill>
              <a:ln>
                <a:solidFill>
                  <a:schemeClr val="accent6">
                    <a:lumMod val="75000"/>
                  </a:schemeClr>
                </a:solidFill>
              </a:ln>
            </c:spPr>
          </c:marker>
          <c:cat>
            <c:strRef>
              <c:f>'Fig 1.23'!$C$11:$N$11</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1.23'!$C$15:$N$15</c:f>
              <c:numCache>
                <c:formatCode>0.0%</c:formatCode>
                <c:ptCount val="12"/>
                <c:pt idx="0">
                  <c:v>0.16007145418009003</c:v>
                </c:pt>
                <c:pt idx="1">
                  <c:v>0.65372320586733967</c:v>
                </c:pt>
                <c:pt idx="2">
                  <c:v>0.91755358713171176</c:v>
                </c:pt>
                <c:pt idx="3">
                  <c:v>0.93546300147037442</c:v>
                </c:pt>
                <c:pt idx="4">
                  <c:v>0.93980213668321855</c:v>
                </c:pt>
                <c:pt idx="5">
                  <c:v>0.94178100007597976</c:v>
                </c:pt>
                <c:pt idx="6">
                  <c:v>0.92028777246077031</c:v>
                </c:pt>
                <c:pt idx="7">
                  <c:v>0.89867273259926439</c:v>
                </c:pt>
                <c:pt idx="8">
                  <c:v>0.78148679515967912</c:v>
                </c:pt>
                <c:pt idx="9">
                  <c:v>0.70882724019648879</c:v>
                </c:pt>
                <c:pt idx="10">
                  <c:v>0.19757075347640921</c:v>
                </c:pt>
                <c:pt idx="11">
                  <c:v>1.7984923464644E-2</c:v>
                </c:pt>
              </c:numCache>
            </c:numRef>
          </c:val>
          <c:smooth val="0"/>
        </c:ser>
        <c:ser>
          <c:idx val="1"/>
          <c:order val="3"/>
          <c:tx>
            <c:strRef>
              <c:f>'Fig 1.23'!$B$13</c:f>
              <c:strCache>
                <c:ptCount val="1"/>
                <c:pt idx="0">
                  <c:v>2000</c:v>
                </c:pt>
              </c:strCache>
            </c:strRef>
          </c:tx>
          <c:spPr>
            <a:ln>
              <a:solidFill>
                <a:schemeClr val="accent6">
                  <a:lumMod val="75000"/>
                </a:schemeClr>
              </a:solidFill>
            </a:ln>
          </c:spPr>
          <c:marker>
            <c:symbol val="square"/>
            <c:size val="5"/>
            <c:spPr>
              <a:ln>
                <a:solidFill>
                  <a:schemeClr val="accent6">
                    <a:lumMod val="75000"/>
                  </a:schemeClr>
                </a:solidFill>
              </a:ln>
            </c:spPr>
          </c:marker>
          <c:val>
            <c:numRef>
              <c:f>'Fig 1.23'!$C$13:$N$13</c:f>
              <c:numCache>
                <c:formatCode>0.0%</c:formatCode>
                <c:ptCount val="12"/>
                <c:pt idx="0">
                  <c:v>0.17199999999999999</c:v>
                </c:pt>
                <c:pt idx="1">
                  <c:v>0.65300000000000002</c:v>
                </c:pt>
                <c:pt idx="2">
                  <c:v>0.93500000000000005</c:v>
                </c:pt>
                <c:pt idx="3">
                  <c:v>0.95200000000000007</c:v>
                </c:pt>
                <c:pt idx="4">
                  <c:v>0.95599999999999996</c:v>
                </c:pt>
                <c:pt idx="5">
                  <c:v>0.95400000000000007</c:v>
                </c:pt>
                <c:pt idx="6">
                  <c:v>0.95200000000000007</c:v>
                </c:pt>
                <c:pt idx="7">
                  <c:v>0.89900000000000002</c:v>
                </c:pt>
                <c:pt idx="8">
                  <c:v>0.59299999999999997</c:v>
                </c:pt>
                <c:pt idx="9">
                  <c:v>0.113</c:v>
                </c:pt>
                <c:pt idx="10">
                  <c:v>4.2000000000000003E-2</c:v>
                </c:pt>
                <c:pt idx="11">
                  <c:v>0.01</c:v>
                </c:pt>
              </c:numCache>
            </c:numRef>
          </c:val>
          <c:smooth val="0"/>
        </c:ser>
        <c:dLbls>
          <c:showLegendKey val="0"/>
          <c:showVal val="0"/>
          <c:showCatName val="0"/>
          <c:showSerName val="0"/>
          <c:showPercent val="0"/>
          <c:showBubbleSize val="0"/>
        </c:dLbls>
        <c:marker val="1"/>
        <c:smooth val="0"/>
        <c:axId val="158611328"/>
        <c:axId val="158691712"/>
      </c:lineChart>
      <c:catAx>
        <c:axId val="158611328"/>
        <c:scaling>
          <c:orientation val="minMax"/>
        </c:scaling>
        <c:delete val="0"/>
        <c:axPos val="b"/>
        <c:title>
          <c:tx>
            <c:rich>
              <a:bodyPr/>
              <a:lstStyle/>
              <a:p>
                <a:pPr>
                  <a:defRPr/>
                </a:pPr>
                <a:r>
                  <a:rPr lang="fr-FR"/>
                  <a:t>ans</a:t>
                </a:r>
              </a:p>
            </c:rich>
          </c:tx>
          <c:layout>
            <c:manualLayout>
              <c:xMode val="edge"/>
              <c:yMode val="edge"/>
              <c:x val="0.18665677261546493"/>
              <c:y val="0.74207839788489516"/>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58691712"/>
        <c:crosses val="autoZero"/>
        <c:auto val="1"/>
        <c:lblAlgn val="ctr"/>
        <c:lblOffset val="100"/>
        <c:tickLblSkip val="1"/>
        <c:noMultiLvlLbl val="0"/>
      </c:catAx>
      <c:valAx>
        <c:axId val="15869171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8611328"/>
        <c:crosses val="autoZero"/>
        <c:crossBetween val="between"/>
      </c:valAx>
    </c:plotArea>
    <c:legend>
      <c:legendPos val="b"/>
      <c:layout>
        <c:manualLayout>
          <c:xMode val="edge"/>
          <c:yMode val="edge"/>
          <c:x val="5.3878300116499397E-2"/>
          <c:y val="0.92407381213076911"/>
          <c:w val="0.8615805056950997"/>
          <c:h val="7.592616712874235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4056050004438"/>
          <c:y val="3.0754834575444E-2"/>
          <c:w val="0.87431989689384448"/>
          <c:h val="0.70573667711598798"/>
        </c:manualLayout>
      </c:layout>
      <c:lineChart>
        <c:grouping val="standard"/>
        <c:varyColors val="0"/>
        <c:ser>
          <c:idx val="1"/>
          <c:order val="0"/>
          <c:tx>
            <c:strRef>
              <c:f>'Fig 1.24'!$B$4</c:f>
              <c:strCache>
                <c:ptCount val="1"/>
                <c:pt idx="0">
                  <c:v>Ensemble</c:v>
                </c:pt>
              </c:strCache>
            </c:strRef>
          </c:tx>
          <c:spPr>
            <a:ln w="25400">
              <a:solidFill>
                <a:schemeClr val="accent3">
                  <a:lumMod val="75000"/>
                </a:schemeClr>
              </a:solidFill>
            </a:ln>
          </c:spPr>
          <c:marker>
            <c:symbol val="none"/>
          </c:marker>
          <c:cat>
            <c:numRef>
              <c:f>'Fig 1.24'!$C$3:$CM$3</c:f>
              <c:numCache>
                <c:formatCode>General</c:formatCode>
                <c:ptCount val="8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formatCode="0">
                  <c:v>2007</c:v>
                </c:pt>
                <c:pt idx="78" formatCode="0">
                  <c:v>2008</c:v>
                </c:pt>
                <c:pt idx="79" formatCode="0">
                  <c:v>2009</c:v>
                </c:pt>
                <c:pt idx="80" formatCode="0">
                  <c:v>2010</c:v>
                </c:pt>
                <c:pt idx="81" formatCode="0">
                  <c:v>2011</c:v>
                </c:pt>
                <c:pt idx="82" formatCode="0">
                  <c:v>2012</c:v>
                </c:pt>
                <c:pt idx="83" formatCode="0">
                  <c:v>2013</c:v>
                </c:pt>
                <c:pt idx="84" formatCode="0">
                  <c:v>2014</c:v>
                </c:pt>
                <c:pt idx="85" formatCode="0">
                  <c:v>2015</c:v>
                </c:pt>
                <c:pt idx="86" formatCode="0">
                  <c:v>2016</c:v>
                </c:pt>
                <c:pt idx="87" formatCode="0">
                  <c:v>2017</c:v>
                </c:pt>
                <c:pt idx="88" formatCode="0">
                  <c:v>2018</c:v>
                </c:pt>
              </c:numCache>
            </c:numRef>
          </c:cat>
          <c:val>
            <c:numRef>
              <c:f>'Fig 1.24'!$C$4:$CM$4</c:f>
              <c:numCache>
                <c:formatCode>0.0%</c:formatCode>
                <c:ptCount val="89"/>
                <c:pt idx="0">
                  <c:v>0.60199999999999998</c:v>
                </c:pt>
                <c:pt idx="1">
                  <c:v>0.59699999999999998</c:v>
                </c:pt>
                <c:pt idx="2">
                  <c:v>0.61</c:v>
                </c:pt>
                <c:pt idx="3">
                  <c:v>0.59499999999999997</c:v>
                </c:pt>
                <c:pt idx="4">
                  <c:v>0.59299999999999997</c:v>
                </c:pt>
                <c:pt idx="5">
                  <c:v>0.58499999999999996</c:v>
                </c:pt>
                <c:pt idx="6">
                  <c:v>0.57100000000000006</c:v>
                </c:pt>
                <c:pt idx="7">
                  <c:v>0.53600000000000003</c:v>
                </c:pt>
                <c:pt idx="8">
                  <c:v>0.49200000000000005</c:v>
                </c:pt>
                <c:pt idx="9">
                  <c:v>0.47700000000000004</c:v>
                </c:pt>
                <c:pt idx="10">
                  <c:v>0.47200000000000003</c:v>
                </c:pt>
                <c:pt idx="11">
                  <c:v>0.47399999999999998</c:v>
                </c:pt>
                <c:pt idx="12">
                  <c:v>0.46700000000000003</c:v>
                </c:pt>
                <c:pt idx="13">
                  <c:v>0.47499999999999998</c:v>
                </c:pt>
                <c:pt idx="14">
                  <c:v>0.48100000000000004</c:v>
                </c:pt>
                <c:pt idx="15">
                  <c:v>0.48100000000000004</c:v>
                </c:pt>
                <c:pt idx="16">
                  <c:v>0.48299999999999998</c:v>
                </c:pt>
                <c:pt idx="17">
                  <c:v>0.48299999999999998</c:v>
                </c:pt>
                <c:pt idx="18">
                  <c:v>0.48200000000000004</c:v>
                </c:pt>
                <c:pt idx="19">
                  <c:v>0.47799999999999998</c:v>
                </c:pt>
                <c:pt idx="20">
                  <c:v>0.49299999999999999</c:v>
                </c:pt>
                <c:pt idx="21">
                  <c:v>0.48599999999999999</c:v>
                </c:pt>
                <c:pt idx="22">
                  <c:v>0.48499999999999999</c:v>
                </c:pt>
                <c:pt idx="23">
                  <c:v>0.47399999999999998</c:v>
                </c:pt>
                <c:pt idx="24">
                  <c:v>0.48499999999999999</c:v>
                </c:pt>
                <c:pt idx="25">
                  <c:v>0.48899999999999999</c:v>
                </c:pt>
                <c:pt idx="26">
                  <c:v>0.496</c:v>
                </c:pt>
                <c:pt idx="27">
                  <c:v>0.52</c:v>
                </c:pt>
                <c:pt idx="28">
                  <c:v>0.54299999999999993</c:v>
                </c:pt>
                <c:pt idx="29">
                  <c:v>0.54700000000000004</c:v>
                </c:pt>
                <c:pt idx="30">
                  <c:v>0.55100000000000005</c:v>
                </c:pt>
                <c:pt idx="31">
                  <c:v>0.54600000000000004</c:v>
                </c:pt>
                <c:pt idx="32">
                  <c:v>0.55299999999999994</c:v>
                </c:pt>
                <c:pt idx="33">
                  <c:v>0.56200000000000006</c:v>
                </c:pt>
                <c:pt idx="34">
                  <c:v>0.58299999999999996</c:v>
                </c:pt>
                <c:pt idx="35">
                  <c:v>0.60499999999999998</c:v>
                </c:pt>
                <c:pt idx="36">
                  <c:v>0.63700000000000001</c:v>
                </c:pt>
                <c:pt idx="37">
                  <c:v>0.67</c:v>
                </c:pt>
                <c:pt idx="38">
                  <c:v>0.67299999999999993</c:v>
                </c:pt>
                <c:pt idx="39">
                  <c:v>0.67900000000000005</c:v>
                </c:pt>
                <c:pt idx="40">
                  <c:v>0.69</c:v>
                </c:pt>
                <c:pt idx="41">
                  <c:v>0.70299999999999996</c:v>
                </c:pt>
                <c:pt idx="42">
                  <c:v>0.71900000000000008</c:v>
                </c:pt>
                <c:pt idx="43">
                  <c:v>0.72065497076023399</c:v>
                </c:pt>
                <c:pt idx="45">
                  <c:v>0.38900000000000001</c:v>
                </c:pt>
                <c:pt idx="46">
                  <c:v>0.35799999999999998</c:v>
                </c:pt>
                <c:pt idx="47">
                  <c:v>0.32899999999999996</c:v>
                </c:pt>
                <c:pt idx="48">
                  <c:v>0.29299999999999998</c:v>
                </c:pt>
                <c:pt idx="49">
                  <c:v>0.28000000000000003</c:v>
                </c:pt>
                <c:pt idx="50">
                  <c:v>0.28600000000000003</c:v>
                </c:pt>
                <c:pt idx="51">
                  <c:v>0.27600000000000002</c:v>
                </c:pt>
                <c:pt idx="52">
                  <c:v>0.26</c:v>
                </c:pt>
                <c:pt idx="53">
                  <c:v>0.22899999999999998</c:v>
                </c:pt>
                <c:pt idx="54">
                  <c:v>0.20800000000000002</c:v>
                </c:pt>
                <c:pt idx="55">
                  <c:v>0.19699999999999998</c:v>
                </c:pt>
                <c:pt idx="56">
                  <c:v>0.187</c:v>
                </c:pt>
                <c:pt idx="57">
                  <c:v>0.17600000000000002</c:v>
                </c:pt>
                <c:pt idx="58">
                  <c:v>0.17300000000000001</c:v>
                </c:pt>
                <c:pt idx="59">
                  <c:v>0.16399999999999998</c:v>
                </c:pt>
                <c:pt idx="60">
                  <c:v>0.152</c:v>
                </c:pt>
                <c:pt idx="61">
                  <c:v>0.13400000000000001</c:v>
                </c:pt>
                <c:pt idx="62">
                  <c:v>0.126</c:v>
                </c:pt>
                <c:pt idx="63">
                  <c:v>0.12300000000000001</c:v>
                </c:pt>
                <c:pt idx="64">
                  <c:v>0.121</c:v>
                </c:pt>
                <c:pt idx="65">
                  <c:v>0.107</c:v>
                </c:pt>
                <c:pt idx="66">
                  <c:v>0.114</c:v>
                </c:pt>
                <c:pt idx="67">
                  <c:v>0.11</c:v>
                </c:pt>
                <c:pt idx="68">
                  <c:v>0.106</c:v>
                </c:pt>
                <c:pt idx="69">
                  <c:v>0.111</c:v>
                </c:pt>
                <c:pt idx="70">
                  <c:v>0.105</c:v>
                </c:pt>
                <c:pt idx="71">
                  <c:v>0.10099999999999999</c:v>
                </c:pt>
                <c:pt idx="72">
                  <c:v>0.11699999999999999</c:v>
                </c:pt>
                <c:pt idx="73">
                  <c:v>0.13500000000000001</c:v>
                </c:pt>
                <c:pt idx="74">
                  <c:v>0.13600000000000001</c:v>
                </c:pt>
                <c:pt idx="75">
                  <c:v>0.14000000000000001</c:v>
                </c:pt>
                <c:pt idx="76">
                  <c:v>0.14499999999999999</c:v>
                </c:pt>
                <c:pt idx="77">
                  <c:v>0.159</c:v>
                </c:pt>
                <c:pt idx="78">
                  <c:v>0.16399999999999998</c:v>
                </c:pt>
                <c:pt idx="79">
                  <c:v>0.17100000000000001</c:v>
                </c:pt>
                <c:pt idx="80">
                  <c:v>0.18</c:v>
                </c:pt>
                <c:pt idx="81">
                  <c:v>0.188</c:v>
                </c:pt>
                <c:pt idx="82">
                  <c:v>0.217</c:v>
                </c:pt>
                <c:pt idx="83">
                  <c:v>0.23499999999999999</c:v>
                </c:pt>
                <c:pt idx="84">
                  <c:v>0.253</c:v>
                </c:pt>
                <c:pt idx="85">
                  <c:v>0.27600000000000002</c:v>
                </c:pt>
                <c:pt idx="86">
                  <c:v>0.28100000000000003</c:v>
                </c:pt>
                <c:pt idx="87">
                  <c:v>0.29399999999999998</c:v>
                </c:pt>
                <c:pt idx="88">
                  <c:v>0.31021653396830112</c:v>
                </c:pt>
              </c:numCache>
            </c:numRef>
          </c:val>
          <c:smooth val="0"/>
        </c:ser>
        <c:ser>
          <c:idx val="3"/>
          <c:order val="1"/>
          <c:tx>
            <c:strRef>
              <c:f>'Fig 1.24'!$B$5</c:f>
              <c:strCache>
                <c:ptCount val="1"/>
                <c:pt idx="0">
                  <c:v>Femmes</c:v>
                </c:pt>
              </c:strCache>
            </c:strRef>
          </c:tx>
          <c:spPr>
            <a:ln w="25400">
              <a:solidFill>
                <a:schemeClr val="accent4">
                  <a:lumMod val="75000"/>
                </a:schemeClr>
              </a:solidFill>
            </a:ln>
          </c:spPr>
          <c:marker>
            <c:symbol val="none"/>
          </c:marker>
          <c:cat>
            <c:numRef>
              <c:f>'Fig 1.24'!$C$3:$CM$3</c:f>
              <c:numCache>
                <c:formatCode>General</c:formatCode>
                <c:ptCount val="8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formatCode="0">
                  <c:v>2007</c:v>
                </c:pt>
                <c:pt idx="78" formatCode="0">
                  <c:v>2008</c:v>
                </c:pt>
                <c:pt idx="79" formatCode="0">
                  <c:v>2009</c:v>
                </c:pt>
                <c:pt idx="80" formatCode="0">
                  <c:v>2010</c:v>
                </c:pt>
                <c:pt idx="81" formatCode="0">
                  <c:v>2011</c:v>
                </c:pt>
                <c:pt idx="82" formatCode="0">
                  <c:v>2012</c:v>
                </c:pt>
                <c:pt idx="83" formatCode="0">
                  <c:v>2013</c:v>
                </c:pt>
                <c:pt idx="84" formatCode="0">
                  <c:v>2014</c:v>
                </c:pt>
                <c:pt idx="85" formatCode="0">
                  <c:v>2015</c:v>
                </c:pt>
                <c:pt idx="86" formatCode="0">
                  <c:v>2016</c:v>
                </c:pt>
                <c:pt idx="87" formatCode="0">
                  <c:v>2017</c:v>
                </c:pt>
                <c:pt idx="88" formatCode="0">
                  <c:v>2018</c:v>
                </c:pt>
              </c:numCache>
            </c:numRef>
          </c:cat>
          <c:val>
            <c:numRef>
              <c:f>'Fig 1.24'!$C$5:$CM$5</c:f>
              <c:numCache>
                <c:formatCode>0.0%</c:formatCode>
                <c:ptCount val="89"/>
                <c:pt idx="0">
                  <c:v>0.41499999999999998</c:v>
                </c:pt>
                <c:pt idx="1">
                  <c:v>0.41299999999999998</c:v>
                </c:pt>
                <c:pt idx="2">
                  <c:v>0.42700000000000005</c:v>
                </c:pt>
                <c:pt idx="3">
                  <c:v>0.42399999999999999</c:v>
                </c:pt>
                <c:pt idx="4">
                  <c:v>0.42299999999999999</c:v>
                </c:pt>
                <c:pt idx="5">
                  <c:v>0.42499999999999999</c:v>
                </c:pt>
                <c:pt idx="6">
                  <c:v>0.41600000000000004</c:v>
                </c:pt>
                <c:pt idx="7">
                  <c:v>0.39399999999999996</c:v>
                </c:pt>
                <c:pt idx="8">
                  <c:v>0.36700000000000005</c:v>
                </c:pt>
                <c:pt idx="9">
                  <c:v>0.36499999999999999</c:v>
                </c:pt>
                <c:pt idx="10">
                  <c:v>0.36099999999999999</c:v>
                </c:pt>
                <c:pt idx="11">
                  <c:v>0.35899999999999999</c:v>
                </c:pt>
                <c:pt idx="12">
                  <c:v>0.36200000000000004</c:v>
                </c:pt>
                <c:pt idx="13">
                  <c:v>0.36899999999999999</c:v>
                </c:pt>
                <c:pt idx="14">
                  <c:v>0.37200000000000005</c:v>
                </c:pt>
                <c:pt idx="15">
                  <c:v>0.375</c:v>
                </c:pt>
                <c:pt idx="16">
                  <c:v>0.379</c:v>
                </c:pt>
                <c:pt idx="17">
                  <c:v>0.375</c:v>
                </c:pt>
                <c:pt idx="18">
                  <c:v>0.379</c:v>
                </c:pt>
                <c:pt idx="19">
                  <c:v>0.38200000000000001</c:v>
                </c:pt>
                <c:pt idx="20">
                  <c:v>0.41200000000000003</c:v>
                </c:pt>
                <c:pt idx="21">
                  <c:v>0.39700000000000002</c:v>
                </c:pt>
                <c:pt idx="22">
                  <c:v>0.4</c:v>
                </c:pt>
                <c:pt idx="23">
                  <c:v>0.38100000000000001</c:v>
                </c:pt>
                <c:pt idx="24">
                  <c:v>0.40799999999999997</c:v>
                </c:pt>
                <c:pt idx="25">
                  <c:v>0.42</c:v>
                </c:pt>
                <c:pt idx="26">
                  <c:v>0.42100000000000004</c:v>
                </c:pt>
                <c:pt idx="27">
                  <c:v>0.44500000000000001</c:v>
                </c:pt>
                <c:pt idx="28">
                  <c:v>0.48899999999999999</c:v>
                </c:pt>
                <c:pt idx="29">
                  <c:v>0.495</c:v>
                </c:pt>
                <c:pt idx="30">
                  <c:v>0.51200000000000001</c:v>
                </c:pt>
                <c:pt idx="31">
                  <c:v>0.51400000000000001</c:v>
                </c:pt>
                <c:pt idx="32">
                  <c:v>0.52100000000000002</c:v>
                </c:pt>
                <c:pt idx="33">
                  <c:v>0.53600000000000003</c:v>
                </c:pt>
                <c:pt idx="34">
                  <c:v>0.55500000000000005</c:v>
                </c:pt>
                <c:pt idx="35">
                  <c:v>0.56899999999999995</c:v>
                </c:pt>
                <c:pt idx="36">
                  <c:v>0.60199999999999998</c:v>
                </c:pt>
                <c:pt idx="37">
                  <c:v>0.63100000000000001</c:v>
                </c:pt>
                <c:pt idx="38">
                  <c:v>0.63500000000000001</c:v>
                </c:pt>
                <c:pt idx="39">
                  <c:v>0.64900000000000002</c:v>
                </c:pt>
                <c:pt idx="40">
                  <c:v>0.65799999999999992</c:v>
                </c:pt>
                <c:pt idx="41">
                  <c:v>0.67099999999999993</c:v>
                </c:pt>
                <c:pt idx="42">
                  <c:v>0.69099999999999995</c:v>
                </c:pt>
                <c:pt idx="43">
                  <c:v>0.68870960431491635</c:v>
                </c:pt>
                <c:pt idx="45">
                  <c:v>0.27699999999999997</c:v>
                </c:pt>
                <c:pt idx="46">
                  <c:v>0.26400000000000001</c:v>
                </c:pt>
                <c:pt idx="47">
                  <c:v>0.249</c:v>
                </c:pt>
                <c:pt idx="48">
                  <c:v>0.21899999999999997</c:v>
                </c:pt>
                <c:pt idx="49">
                  <c:v>0.20600000000000002</c:v>
                </c:pt>
                <c:pt idx="50">
                  <c:v>0.21199999999999999</c:v>
                </c:pt>
                <c:pt idx="51">
                  <c:v>0.217</c:v>
                </c:pt>
                <c:pt idx="52">
                  <c:v>0.19600000000000001</c:v>
                </c:pt>
                <c:pt idx="53">
                  <c:v>0.17199999999999999</c:v>
                </c:pt>
                <c:pt idx="54">
                  <c:v>0.157</c:v>
                </c:pt>
                <c:pt idx="55">
                  <c:v>0.15</c:v>
                </c:pt>
                <c:pt idx="56">
                  <c:v>0.152</c:v>
                </c:pt>
                <c:pt idx="57">
                  <c:v>0.14599999999999999</c:v>
                </c:pt>
                <c:pt idx="58">
                  <c:v>0.14800000000000002</c:v>
                </c:pt>
                <c:pt idx="59">
                  <c:v>0.13699999999999998</c:v>
                </c:pt>
                <c:pt idx="60">
                  <c:v>0.13100000000000001</c:v>
                </c:pt>
                <c:pt idx="61">
                  <c:v>0.122</c:v>
                </c:pt>
                <c:pt idx="62">
                  <c:v>0.11599999999999999</c:v>
                </c:pt>
                <c:pt idx="63">
                  <c:v>0.114</c:v>
                </c:pt>
                <c:pt idx="64">
                  <c:v>0.115</c:v>
                </c:pt>
                <c:pt idx="65">
                  <c:v>0.10400000000000001</c:v>
                </c:pt>
                <c:pt idx="66">
                  <c:v>0.11599999999999999</c:v>
                </c:pt>
                <c:pt idx="67">
                  <c:v>0.107</c:v>
                </c:pt>
                <c:pt idx="68">
                  <c:v>0.105</c:v>
                </c:pt>
                <c:pt idx="69">
                  <c:v>0.106</c:v>
                </c:pt>
                <c:pt idx="70">
                  <c:v>0.10099999999999999</c:v>
                </c:pt>
                <c:pt idx="71">
                  <c:v>9.4E-2</c:v>
                </c:pt>
                <c:pt idx="72">
                  <c:v>0.111</c:v>
                </c:pt>
                <c:pt idx="73">
                  <c:v>0.124</c:v>
                </c:pt>
                <c:pt idx="74">
                  <c:v>0.124</c:v>
                </c:pt>
                <c:pt idx="75">
                  <c:v>0.13</c:v>
                </c:pt>
                <c:pt idx="76">
                  <c:v>0.13699999999999998</c:v>
                </c:pt>
                <c:pt idx="77">
                  <c:v>0.14899999999999999</c:v>
                </c:pt>
                <c:pt idx="78">
                  <c:v>0.14599999999999999</c:v>
                </c:pt>
                <c:pt idx="79">
                  <c:v>0.151</c:v>
                </c:pt>
                <c:pt idx="80">
                  <c:v>0.16699999999999998</c:v>
                </c:pt>
                <c:pt idx="81">
                  <c:v>0.17300000000000001</c:v>
                </c:pt>
                <c:pt idx="82">
                  <c:v>0.19800000000000001</c:v>
                </c:pt>
                <c:pt idx="83">
                  <c:v>0.22</c:v>
                </c:pt>
                <c:pt idx="84">
                  <c:v>0.25</c:v>
                </c:pt>
                <c:pt idx="85">
                  <c:v>0.27300000000000002</c:v>
                </c:pt>
                <c:pt idx="86">
                  <c:v>0.28399999999999997</c:v>
                </c:pt>
                <c:pt idx="87">
                  <c:v>0.29899999999999999</c:v>
                </c:pt>
                <c:pt idx="88">
                  <c:v>0.31134527240939369</c:v>
                </c:pt>
              </c:numCache>
            </c:numRef>
          </c:val>
          <c:smooth val="0"/>
        </c:ser>
        <c:ser>
          <c:idx val="0"/>
          <c:order val="2"/>
          <c:tx>
            <c:strRef>
              <c:f>'Fig 1.24'!$B$6</c:f>
              <c:strCache>
                <c:ptCount val="1"/>
                <c:pt idx="0">
                  <c:v>Hommes</c:v>
                </c:pt>
              </c:strCache>
            </c:strRef>
          </c:tx>
          <c:spPr>
            <a:ln w="25400">
              <a:solidFill>
                <a:schemeClr val="accent6">
                  <a:lumMod val="75000"/>
                </a:schemeClr>
              </a:solidFill>
            </a:ln>
          </c:spPr>
          <c:marker>
            <c:symbol val="none"/>
          </c:marker>
          <c:cat>
            <c:numRef>
              <c:f>'Fig 1.24'!$C$3:$CM$3</c:f>
              <c:numCache>
                <c:formatCode>General</c:formatCode>
                <c:ptCount val="8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formatCode="0">
                  <c:v>2007</c:v>
                </c:pt>
                <c:pt idx="78" formatCode="0">
                  <c:v>2008</c:v>
                </c:pt>
                <c:pt idx="79" formatCode="0">
                  <c:v>2009</c:v>
                </c:pt>
                <c:pt idx="80" formatCode="0">
                  <c:v>2010</c:v>
                </c:pt>
                <c:pt idx="81" formatCode="0">
                  <c:v>2011</c:v>
                </c:pt>
                <c:pt idx="82" formatCode="0">
                  <c:v>2012</c:v>
                </c:pt>
                <c:pt idx="83" formatCode="0">
                  <c:v>2013</c:v>
                </c:pt>
                <c:pt idx="84" formatCode="0">
                  <c:v>2014</c:v>
                </c:pt>
                <c:pt idx="85" formatCode="0">
                  <c:v>2015</c:v>
                </c:pt>
                <c:pt idx="86" formatCode="0">
                  <c:v>2016</c:v>
                </c:pt>
                <c:pt idx="87" formatCode="0">
                  <c:v>2017</c:v>
                </c:pt>
                <c:pt idx="88" formatCode="0">
                  <c:v>2018</c:v>
                </c:pt>
              </c:numCache>
            </c:numRef>
          </c:cat>
          <c:val>
            <c:numRef>
              <c:f>'Fig 1.24'!$C$6:$CM$6</c:f>
              <c:numCache>
                <c:formatCode>0.0%</c:formatCode>
                <c:ptCount val="89"/>
                <c:pt idx="0">
                  <c:v>0.80400000000000005</c:v>
                </c:pt>
                <c:pt idx="1">
                  <c:v>0.79799999999999993</c:v>
                </c:pt>
                <c:pt idx="2">
                  <c:v>0.80900000000000005</c:v>
                </c:pt>
                <c:pt idx="3">
                  <c:v>0.78400000000000003</c:v>
                </c:pt>
                <c:pt idx="4">
                  <c:v>0.78</c:v>
                </c:pt>
                <c:pt idx="5">
                  <c:v>0.76200000000000001</c:v>
                </c:pt>
                <c:pt idx="6">
                  <c:v>0.74</c:v>
                </c:pt>
                <c:pt idx="7">
                  <c:v>0.68900000000000006</c:v>
                </c:pt>
                <c:pt idx="8">
                  <c:v>0.63</c:v>
                </c:pt>
                <c:pt idx="9">
                  <c:v>0.59699999999999998</c:v>
                </c:pt>
                <c:pt idx="10">
                  <c:v>0.59299999999999997</c:v>
                </c:pt>
                <c:pt idx="11">
                  <c:v>0.59899999999999998</c:v>
                </c:pt>
                <c:pt idx="12">
                  <c:v>0.58099999999999996</c:v>
                </c:pt>
                <c:pt idx="13">
                  <c:v>0.58899999999999997</c:v>
                </c:pt>
                <c:pt idx="14">
                  <c:v>0.59699999999999998</c:v>
                </c:pt>
                <c:pt idx="15">
                  <c:v>0.59399999999999997</c:v>
                </c:pt>
                <c:pt idx="16">
                  <c:v>0.59599999999999997</c:v>
                </c:pt>
                <c:pt idx="17">
                  <c:v>0.60099999999999998</c:v>
                </c:pt>
                <c:pt idx="18">
                  <c:v>0.59099999999999997</c:v>
                </c:pt>
                <c:pt idx="19">
                  <c:v>0.57899999999999996</c:v>
                </c:pt>
                <c:pt idx="20">
                  <c:v>0.57600000000000007</c:v>
                </c:pt>
                <c:pt idx="21">
                  <c:v>0.57899999999999996</c:v>
                </c:pt>
                <c:pt idx="22">
                  <c:v>0.57499999999999996</c:v>
                </c:pt>
                <c:pt idx="23">
                  <c:v>0.56999999999999995</c:v>
                </c:pt>
                <c:pt idx="24">
                  <c:v>0.56499999999999995</c:v>
                </c:pt>
                <c:pt idx="25">
                  <c:v>0.56100000000000005</c:v>
                </c:pt>
                <c:pt idx="26">
                  <c:v>0.57399999999999995</c:v>
                </c:pt>
                <c:pt idx="27">
                  <c:v>0.59799999999999998</c:v>
                </c:pt>
                <c:pt idx="28">
                  <c:v>0.59899999999999998</c:v>
                </c:pt>
                <c:pt idx="29">
                  <c:v>0.60099999999999998</c:v>
                </c:pt>
                <c:pt idx="30">
                  <c:v>0.59099999999999997</c:v>
                </c:pt>
                <c:pt idx="31">
                  <c:v>0.58099999999999996</c:v>
                </c:pt>
                <c:pt idx="32">
                  <c:v>0.58599999999999997</c:v>
                </c:pt>
                <c:pt idx="33">
                  <c:v>0.59</c:v>
                </c:pt>
                <c:pt idx="34">
                  <c:v>0.61299999999999999</c:v>
                </c:pt>
                <c:pt idx="35">
                  <c:v>0.64300000000000002</c:v>
                </c:pt>
                <c:pt idx="36">
                  <c:v>0.67500000000000004</c:v>
                </c:pt>
                <c:pt idx="37">
                  <c:v>0.71200000000000008</c:v>
                </c:pt>
                <c:pt idx="38">
                  <c:v>0.71499999999999997</c:v>
                </c:pt>
                <c:pt idx="39">
                  <c:v>0.71099999999999997</c:v>
                </c:pt>
                <c:pt idx="40">
                  <c:v>0.72400000000000009</c:v>
                </c:pt>
                <c:pt idx="41">
                  <c:v>0.73699999999999999</c:v>
                </c:pt>
                <c:pt idx="42">
                  <c:v>0.748</c:v>
                </c:pt>
                <c:pt idx="43">
                  <c:v>0.75472518973268243</c:v>
                </c:pt>
                <c:pt idx="45">
                  <c:v>0.51900000000000002</c:v>
                </c:pt>
                <c:pt idx="46">
                  <c:v>0.46799999999999997</c:v>
                </c:pt>
                <c:pt idx="47">
                  <c:v>0.42399999999999999</c:v>
                </c:pt>
                <c:pt idx="48">
                  <c:v>0.38</c:v>
                </c:pt>
                <c:pt idx="49">
                  <c:v>0.36799999999999999</c:v>
                </c:pt>
                <c:pt idx="50">
                  <c:v>0.373</c:v>
                </c:pt>
                <c:pt idx="51">
                  <c:v>0.34399999999999997</c:v>
                </c:pt>
                <c:pt idx="52">
                  <c:v>0.33399999999999996</c:v>
                </c:pt>
                <c:pt idx="53">
                  <c:v>0.29199999999999998</c:v>
                </c:pt>
                <c:pt idx="54">
                  <c:v>0.26700000000000002</c:v>
                </c:pt>
                <c:pt idx="55">
                  <c:v>0.251</c:v>
                </c:pt>
                <c:pt idx="56">
                  <c:v>0.22800000000000001</c:v>
                </c:pt>
                <c:pt idx="57">
                  <c:v>0.21100000000000002</c:v>
                </c:pt>
                <c:pt idx="58">
                  <c:v>0.20199999999999999</c:v>
                </c:pt>
                <c:pt idx="59">
                  <c:v>0.19500000000000001</c:v>
                </c:pt>
                <c:pt idx="60">
                  <c:v>0.17600000000000002</c:v>
                </c:pt>
                <c:pt idx="61">
                  <c:v>0.14699999999999999</c:v>
                </c:pt>
                <c:pt idx="62">
                  <c:v>0.13800000000000001</c:v>
                </c:pt>
                <c:pt idx="63">
                  <c:v>0.13500000000000001</c:v>
                </c:pt>
                <c:pt idx="64">
                  <c:v>0.128</c:v>
                </c:pt>
                <c:pt idx="65">
                  <c:v>0.11199999999999999</c:v>
                </c:pt>
                <c:pt idx="66">
                  <c:v>0.113</c:v>
                </c:pt>
                <c:pt idx="67">
                  <c:v>0.113</c:v>
                </c:pt>
                <c:pt idx="68">
                  <c:v>0.106</c:v>
                </c:pt>
                <c:pt idx="69">
                  <c:v>0.11699999999999999</c:v>
                </c:pt>
                <c:pt idx="70">
                  <c:v>0.109</c:v>
                </c:pt>
                <c:pt idx="71">
                  <c:v>0.11</c:v>
                </c:pt>
                <c:pt idx="72">
                  <c:v>0.124</c:v>
                </c:pt>
                <c:pt idx="73">
                  <c:v>0.14699999999999999</c:v>
                </c:pt>
                <c:pt idx="74">
                  <c:v>0.14899999999999999</c:v>
                </c:pt>
                <c:pt idx="75">
                  <c:v>0.15</c:v>
                </c:pt>
                <c:pt idx="76">
                  <c:v>0.154</c:v>
                </c:pt>
                <c:pt idx="77">
                  <c:v>0.16899999999999998</c:v>
                </c:pt>
                <c:pt idx="78">
                  <c:v>0.184</c:v>
                </c:pt>
                <c:pt idx="79">
                  <c:v>0.193</c:v>
                </c:pt>
                <c:pt idx="80">
                  <c:v>0.19399999999999998</c:v>
                </c:pt>
                <c:pt idx="81">
                  <c:v>0.20499999999999999</c:v>
                </c:pt>
                <c:pt idx="82">
                  <c:v>0.23800000000000002</c:v>
                </c:pt>
                <c:pt idx="83">
                  <c:v>0.252</c:v>
                </c:pt>
                <c:pt idx="84">
                  <c:v>0.25600000000000001</c:v>
                </c:pt>
                <c:pt idx="85">
                  <c:v>0.27800000000000002</c:v>
                </c:pt>
                <c:pt idx="86">
                  <c:v>0.27699999999999997</c:v>
                </c:pt>
                <c:pt idx="87">
                  <c:v>0.28899999999999998</c:v>
                </c:pt>
                <c:pt idx="88">
                  <c:v>0.31021653396830112</c:v>
                </c:pt>
              </c:numCache>
            </c:numRef>
          </c:val>
          <c:smooth val="0"/>
        </c:ser>
        <c:dLbls>
          <c:showLegendKey val="0"/>
          <c:showVal val="0"/>
          <c:showCatName val="0"/>
          <c:showSerName val="0"/>
          <c:showPercent val="0"/>
          <c:showBubbleSize val="0"/>
        </c:dLbls>
        <c:marker val="1"/>
        <c:smooth val="0"/>
        <c:axId val="160301824"/>
        <c:axId val="160303360"/>
      </c:lineChart>
      <c:catAx>
        <c:axId val="1603018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0303360"/>
        <c:crosses val="autoZero"/>
        <c:auto val="1"/>
        <c:lblAlgn val="ctr"/>
        <c:lblOffset val="100"/>
        <c:tickLblSkip val="5"/>
        <c:noMultiLvlLbl val="0"/>
      </c:catAx>
      <c:valAx>
        <c:axId val="160303360"/>
        <c:scaling>
          <c:orientation val="minMax"/>
          <c:max val="1"/>
          <c:min val="0"/>
        </c:scaling>
        <c:delete val="0"/>
        <c:axPos val="l"/>
        <c:majorGridlines/>
        <c:title>
          <c:tx>
            <c:rich>
              <a:bodyPr rot="-5400000" vert="horz"/>
              <a:lstStyle/>
              <a:p>
                <a:pPr>
                  <a:defRPr/>
                </a:pPr>
                <a:r>
                  <a:rPr lang="en-US"/>
                  <a:t>en % de la tranche d'âge</a:t>
                </a:r>
              </a:p>
            </c:rich>
          </c:tx>
          <c:layout>
            <c:manualLayout>
              <c:xMode val="edge"/>
              <c:yMode val="edge"/>
              <c:x val="9.1416613463857505E-3"/>
              <c:y val="0.22827619914382999"/>
            </c:manualLayout>
          </c:layout>
          <c:overlay val="0"/>
        </c:title>
        <c:numFmt formatCode="0.0%" sourceLinked="0"/>
        <c:majorTickMark val="out"/>
        <c:minorTickMark val="none"/>
        <c:tickLblPos val="nextTo"/>
        <c:crossAx val="160301824"/>
        <c:crosses val="autoZero"/>
        <c:crossBetween val="between"/>
        <c:majorUnit val="0.2"/>
      </c:valAx>
    </c:plotArea>
    <c:legend>
      <c:legendPos val="b"/>
      <c:layout>
        <c:manualLayout>
          <c:xMode val="edge"/>
          <c:yMode val="edge"/>
          <c:x val="8.3805414734117095E-2"/>
          <c:y val="0.90380525988080795"/>
          <c:w val="0.86363319311113496"/>
          <c:h val="7.8661013431375507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4425656148186E-2"/>
          <c:y val="4.92441726436759E-2"/>
          <c:w val="0.92219803908067299"/>
          <c:h val="0.73023187773800169"/>
        </c:manualLayout>
      </c:layout>
      <c:barChart>
        <c:barDir val="col"/>
        <c:grouping val="stacked"/>
        <c:varyColors val="0"/>
        <c:ser>
          <c:idx val="0"/>
          <c:order val="0"/>
          <c:tx>
            <c:strRef>
              <c:f>'Fig 1.25'!$B$4</c:f>
              <c:strCache>
                <c:ptCount val="1"/>
                <c:pt idx="0">
                  <c:v>Emploi à temps complet</c:v>
                </c:pt>
              </c:strCache>
            </c:strRef>
          </c:tx>
          <c:spPr>
            <a:solidFill>
              <a:srgbClr val="0070C0"/>
            </a:solidFill>
            <a:ln>
              <a:no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1.25'!$C$4:$V$4</c:f>
              <c:numCache>
                <c:formatCode>_-* #,##0.0\ _€_-;\-* #,##0.0\ _€_-;_-* "-"??\ _€_-;_-@_-</c:formatCode>
                <c:ptCount val="20"/>
                <c:pt idx="0">
                  <c:v>66.58</c:v>
                </c:pt>
                <c:pt idx="1">
                  <c:v>67.08</c:v>
                </c:pt>
                <c:pt idx="2">
                  <c:v>64.5</c:v>
                </c:pt>
                <c:pt idx="3">
                  <c:v>63.5</c:v>
                </c:pt>
                <c:pt idx="4">
                  <c:v>61.98</c:v>
                </c:pt>
                <c:pt idx="5">
                  <c:v>61.39</c:v>
                </c:pt>
                <c:pt idx="6">
                  <c:v>59.07</c:v>
                </c:pt>
                <c:pt idx="7">
                  <c:v>56.57</c:v>
                </c:pt>
                <c:pt idx="8">
                  <c:v>53.44</c:v>
                </c:pt>
                <c:pt idx="9">
                  <c:v>48.97</c:v>
                </c:pt>
                <c:pt idx="10">
                  <c:v>33.450000000000003</c:v>
                </c:pt>
                <c:pt idx="11">
                  <c:v>26.04</c:v>
                </c:pt>
                <c:pt idx="12">
                  <c:v>17.02</c:v>
                </c:pt>
                <c:pt idx="13">
                  <c:v>11.99</c:v>
                </c:pt>
                <c:pt idx="14">
                  <c:v>8.41</c:v>
                </c:pt>
                <c:pt idx="15">
                  <c:v>4.83</c:v>
                </c:pt>
                <c:pt idx="16">
                  <c:v>2.38</c:v>
                </c:pt>
                <c:pt idx="17">
                  <c:v>1.51</c:v>
                </c:pt>
                <c:pt idx="18">
                  <c:v>1.01</c:v>
                </c:pt>
                <c:pt idx="19">
                  <c:v>0.5</c:v>
                </c:pt>
              </c:numCache>
            </c:numRef>
          </c:val>
        </c:ser>
        <c:ser>
          <c:idx val="6"/>
          <c:order val="1"/>
          <c:tx>
            <c:strRef>
              <c:f>'Fig 1.25'!$B$5</c:f>
              <c:strCache>
                <c:ptCount val="1"/>
                <c:pt idx="0">
                  <c:v>Emploi à temps partiel</c:v>
                </c:pt>
              </c:strCache>
            </c:strRef>
          </c:tx>
          <c:spPr>
            <a:pattFill prst="pct80">
              <a:fgClr>
                <a:srgbClr val="0070C0"/>
              </a:fgClr>
              <a:bgClr>
                <a:schemeClr val="bg1"/>
              </a:bgClr>
            </a:pattFill>
            <a:ln>
              <a:no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1.25'!$C$5:$V$5</c:f>
              <c:numCache>
                <c:formatCode>_-* #,##0.0\ _€_-;\-* #,##0.0\ _€_-;_-* "-"??\ _€_-;_-@_-</c:formatCode>
                <c:ptCount val="20"/>
                <c:pt idx="0">
                  <c:v>13.98</c:v>
                </c:pt>
                <c:pt idx="1">
                  <c:v>13.02</c:v>
                </c:pt>
                <c:pt idx="2">
                  <c:v>14.28</c:v>
                </c:pt>
                <c:pt idx="3">
                  <c:v>14.37</c:v>
                </c:pt>
                <c:pt idx="4">
                  <c:v>14.5</c:v>
                </c:pt>
                <c:pt idx="5">
                  <c:v>14.14</c:v>
                </c:pt>
                <c:pt idx="6">
                  <c:v>13.98</c:v>
                </c:pt>
                <c:pt idx="7">
                  <c:v>13.41</c:v>
                </c:pt>
                <c:pt idx="8">
                  <c:v>13.36</c:v>
                </c:pt>
                <c:pt idx="9">
                  <c:v>13.4</c:v>
                </c:pt>
                <c:pt idx="10">
                  <c:v>10.74</c:v>
                </c:pt>
                <c:pt idx="11">
                  <c:v>8.81</c:v>
                </c:pt>
                <c:pt idx="12">
                  <c:v>5.42</c:v>
                </c:pt>
                <c:pt idx="13">
                  <c:v>3.36</c:v>
                </c:pt>
                <c:pt idx="14">
                  <c:v>2.77</c:v>
                </c:pt>
                <c:pt idx="15">
                  <c:v>1.5</c:v>
                </c:pt>
                <c:pt idx="16">
                  <c:v>0.61</c:v>
                </c:pt>
                <c:pt idx="17">
                  <c:v>0.44</c:v>
                </c:pt>
                <c:pt idx="18">
                  <c:v>0.27</c:v>
                </c:pt>
                <c:pt idx="19">
                  <c:v>0.24</c:v>
                </c:pt>
              </c:numCache>
            </c:numRef>
          </c:val>
        </c:ser>
        <c:ser>
          <c:idx val="1"/>
          <c:order val="2"/>
          <c:tx>
            <c:strRef>
              <c:f>'Fig 1.25'!$B$7</c:f>
              <c:strCache>
                <c:ptCount val="1"/>
                <c:pt idx="0">
                  <c:v>Chômage et halo du chômage</c:v>
                </c:pt>
              </c:strCache>
            </c:strRef>
          </c:tx>
          <c:spPr>
            <a:solidFill>
              <a:schemeClr val="accent1">
                <a:lumMod val="40000"/>
                <a:lumOff val="60000"/>
              </a:schemeClr>
            </a:solidFill>
            <a:ln>
              <a:noFill/>
            </a:ln>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1.25'!$C$7:$V$7</c:f>
              <c:numCache>
                <c:formatCode>_-* #,##0.0\ _€_-;\-* #,##0.0\ _€_-;_-* "-"??\ _€_-;_-@_-</c:formatCode>
                <c:ptCount val="20"/>
                <c:pt idx="0">
                  <c:v>10.41</c:v>
                </c:pt>
                <c:pt idx="1">
                  <c:v>10.469999999999999</c:v>
                </c:pt>
                <c:pt idx="2">
                  <c:v>10.64</c:v>
                </c:pt>
                <c:pt idx="3">
                  <c:v>9.5500000000000007</c:v>
                </c:pt>
                <c:pt idx="4">
                  <c:v>10.119999999999999</c:v>
                </c:pt>
                <c:pt idx="5">
                  <c:v>9.14</c:v>
                </c:pt>
                <c:pt idx="6">
                  <c:v>9.1</c:v>
                </c:pt>
                <c:pt idx="7">
                  <c:v>8.84</c:v>
                </c:pt>
                <c:pt idx="8">
                  <c:v>8.1499999999999986</c:v>
                </c:pt>
                <c:pt idx="9">
                  <c:v>8.2800000000000011</c:v>
                </c:pt>
                <c:pt idx="10">
                  <c:v>6.98</c:v>
                </c:pt>
                <c:pt idx="11">
                  <c:v>5.16</c:v>
                </c:pt>
                <c:pt idx="12">
                  <c:v>2.61</c:v>
                </c:pt>
                <c:pt idx="13">
                  <c:v>1.85</c:v>
                </c:pt>
                <c:pt idx="14">
                  <c:v>1.4</c:v>
                </c:pt>
                <c:pt idx="15">
                  <c:v>0.54</c:v>
                </c:pt>
                <c:pt idx="16">
                  <c:v>0.16</c:v>
                </c:pt>
                <c:pt idx="17">
                  <c:v>7.0000000000000007E-2</c:v>
                </c:pt>
                <c:pt idx="18">
                  <c:v>0.11</c:v>
                </c:pt>
                <c:pt idx="19">
                  <c:v>7.0000000000000007E-2</c:v>
                </c:pt>
              </c:numCache>
            </c:numRef>
          </c:val>
        </c:ser>
        <c:ser>
          <c:idx val="3"/>
          <c:order val="3"/>
          <c:tx>
            <c:strRef>
              <c:f>'Fig 1.25'!$B$8</c:f>
              <c:strCache>
                <c:ptCount val="1"/>
                <c:pt idx="0">
                  <c:v>Inactifs sortis du marché du travail après 50 ans </c:v>
                </c:pt>
              </c:strCache>
            </c:strRef>
          </c:tx>
          <c:spPr>
            <a:solidFill>
              <a:schemeClr val="accent6">
                <a:lumMod val="75000"/>
              </a:schemeClr>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1.25'!$C$8:$V$8</c:f>
              <c:numCache>
                <c:formatCode>_-* #,##0.0\ _€_-;\-* #,##0.0\ _€_-;_-* "-"??\ _€_-;_-@_-</c:formatCode>
                <c:ptCount val="20"/>
                <c:pt idx="0">
                  <c:v>0.28000000000000003</c:v>
                </c:pt>
                <c:pt idx="1">
                  <c:v>0.77</c:v>
                </c:pt>
                <c:pt idx="2">
                  <c:v>1.73</c:v>
                </c:pt>
                <c:pt idx="3">
                  <c:v>2.02</c:v>
                </c:pt>
                <c:pt idx="4">
                  <c:v>2.58</c:v>
                </c:pt>
                <c:pt idx="5">
                  <c:v>3.66</c:v>
                </c:pt>
                <c:pt idx="6">
                  <c:v>4.7699999999999996</c:v>
                </c:pt>
                <c:pt idx="7">
                  <c:v>6</c:v>
                </c:pt>
                <c:pt idx="8">
                  <c:v>7.87</c:v>
                </c:pt>
                <c:pt idx="9">
                  <c:v>9.5299999999999994</c:v>
                </c:pt>
                <c:pt idx="10">
                  <c:v>11.33</c:v>
                </c:pt>
                <c:pt idx="11">
                  <c:v>11.73</c:v>
                </c:pt>
                <c:pt idx="12">
                  <c:v>4.6100000000000003</c:v>
                </c:pt>
                <c:pt idx="13">
                  <c:v>3.89</c:v>
                </c:pt>
                <c:pt idx="14">
                  <c:v>4.05</c:v>
                </c:pt>
                <c:pt idx="15">
                  <c:v>2.65</c:v>
                </c:pt>
                <c:pt idx="16">
                  <c:v>0.96</c:v>
                </c:pt>
                <c:pt idx="17">
                  <c:v>0.56000000000000005</c:v>
                </c:pt>
                <c:pt idx="18">
                  <c:v>0.67</c:v>
                </c:pt>
                <c:pt idx="19">
                  <c:v>0.77</c:v>
                </c:pt>
              </c:numCache>
            </c:numRef>
          </c:val>
        </c:ser>
        <c:ser>
          <c:idx val="5"/>
          <c:order val="4"/>
          <c:tx>
            <c:strRef>
              <c:f>'Fig 1.25'!$B$9</c:f>
              <c:strCache>
                <c:ptCount val="1"/>
                <c:pt idx="0">
                  <c:v>Inactifs avant 50 ans et n'ayant jamais travaillé</c:v>
                </c:pt>
              </c:strCache>
            </c:strRef>
          </c:tx>
          <c:spPr>
            <a:pattFill prst="smCheck">
              <a:fgClr>
                <a:schemeClr val="accent6">
                  <a:lumMod val="75000"/>
                </a:schemeClr>
              </a:fgClr>
              <a:bgClr>
                <a:schemeClr val="bg1"/>
              </a:bgClr>
            </a:patt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1.25'!$C$9:$V$9</c:f>
              <c:numCache>
                <c:formatCode>_-* #,##0.0\ _€_-;\-* #,##0.0\ _€_-;_-* "-"??\ _€_-;_-@_-</c:formatCode>
                <c:ptCount val="20"/>
                <c:pt idx="0">
                  <c:v>8.75</c:v>
                </c:pt>
                <c:pt idx="1">
                  <c:v>8.67</c:v>
                </c:pt>
                <c:pt idx="2">
                  <c:v>8.85</c:v>
                </c:pt>
                <c:pt idx="3">
                  <c:v>8.83</c:v>
                </c:pt>
                <c:pt idx="4">
                  <c:v>8.66</c:v>
                </c:pt>
                <c:pt idx="5">
                  <c:v>8.34</c:v>
                </c:pt>
                <c:pt idx="6">
                  <c:v>8.6199999999999992</c:v>
                </c:pt>
                <c:pt idx="7">
                  <c:v>9.16</c:v>
                </c:pt>
                <c:pt idx="8">
                  <c:v>8.9</c:v>
                </c:pt>
                <c:pt idx="9">
                  <c:v>9.83</c:v>
                </c:pt>
                <c:pt idx="10">
                  <c:v>9.61</c:v>
                </c:pt>
                <c:pt idx="11">
                  <c:v>9.39</c:v>
                </c:pt>
                <c:pt idx="12">
                  <c:v>6.1199999999999992</c:v>
                </c:pt>
                <c:pt idx="13">
                  <c:v>5.27</c:v>
                </c:pt>
                <c:pt idx="14">
                  <c:v>5.35</c:v>
                </c:pt>
                <c:pt idx="15">
                  <c:v>4.09</c:v>
                </c:pt>
                <c:pt idx="16">
                  <c:v>2.0099999999999998</c:v>
                </c:pt>
                <c:pt idx="17">
                  <c:v>2.0099999999999998</c:v>
                </c:pt>
                <c:pt idx="18">
                  <c:v>1.92</c:v>
                </c:pt>
                <c:pt idx="19">
                  <c:v>2.13</c:v>
                </c:pt>
              </c:numCache>
            </c:numRef>
          </c:val>
        </c:ser>
        <c:ser>
          <c:idx val="4"/>
          <c:order val="5"/>
          <c:tx>
            <c:strRef>
              <c:f>'Fig 1.25'!$B$11</c:f>
              <c:strCache>
                <c:ptCount val="1"/>
                <c:pt idx="0">
                  <c:v>Retraite et pré-retraite (hors CER)</c:v>
                </c:pt>
              </c:strCache>
            </c:strRef>
          </c:tx>
          <c:spPr>
            <a:solidFill>
              <a:srgbClr val="FFCC66"/>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1.25'!$C$11:$V$11</c:f>
              <c:numCache>
                <c:formatCode>_-* #,##0.0\ _€_-;\-* #,##0.0\ _€_-;_-* "-"??\ _€_-;_-@_-</c:formatCode>
                <c:ptCount val="20"/>
                <c:pt idx="0">
                  <c:v>0</c:v>
                </c:pt>
                <c:pt idx="1">
                  <c:v>0</c:v>
                </c:pt>
                <c:pt idx="2">
                  <c:v>0</c:v>
                </c:pt>
                <c:pt idx="3">
                  <c:v>0.83000000000000007</c:v>
                </c:pt>
                <c:pt idx="4">
                  <c:v>1.3</c:v>
                </c:pt>
                <c:pt idx="5">
                  <c:v>2.02</c:v>
                </c:pt>
                <c:pt idx="6">
                  <c:v>3.14</c:v>
                </c:pt>
                <c:pt idx="7">
                  <c:v>4.6999999999999993</c:v>
                </c:pt>
                <c:pt idx="8">
                  <c:v>6.9300000000000006</c:v>
                </c:pt>
                <c:pt idx="9">
                  <c:v>8.58</c:v>
                </c:pt>
                <c:pt idx="10">
                  <c:v>25.799999999999997</c:v>
                </c:pt>
                <c:pt idx="11">
                  <c:v>36.019999999999996</c:v>
                </c:pt>
                <c:pt idx="12">
                  <c:v>60.279999999999994</c:v>
                </c:pt>
                <c:pt idx="13">
                  <c:v>68.66</c:v>
                </c:pt>
                <c:pt idx="14">
                  <c:v>73.350000000000009</c:v>
                </c:pt>
                <c:pt idx="15">
                  <c:v>81.649999999999991</c:v>
                </c:pt>
                <c:pt idx="16">
                  <c:v>89.33</c:v>
                </c:pt>
                <c:pt idx="17">
                  <c:v>91.21</c:v>
                </c:pt>
                <c:pt idx="18">
                  <c:v>92.2</c:v>
                </c:pt>
                <c:pt idx="19">
                  <c:v>92.86</c:v>
                </c:pt>
              </c:numCache>
            </c:numRef>
          </c:val>
        </c:ser>
        <c:ser>
          <c:idx val="2"/>
          <c:order val="6"/>
          <c:tx>
            <c:strRef>
              <c:f>'Fig 1.25'!$B$6</c:f>
              <c:strCache>
                <c:ptCount val="1"/>
                <c:pt idx="0">
                  <c:v>Cumul emploi-retraite</c:v>
                </c:pt>
              </c:strCache>
            </c:strRef>
          </c:tx>
          <c:spPr>
            <a:solidFill>
              <a:schemeClr val="accent6">
                <a:lumMod val="50000"/>
              </a:schemeClr>
            </a:solidFill>
          </c:spPr>
          <c:invertIfNegative val="0"/>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1.25'!$C$6:$V$6</c:f>
              <c:numCache>
                <c:formatCode>_-* #,##0.0\ _€_-;\-* #,##0.0\ _€_-;_-* "-"??\ _€_-;_-@_-</c:formatCode>
                <c:ptCount val="20"/>
                <c:pt idx="0">
                  <c:v>0</c:v>
                </c:pt>
                <c:pt idx="1">
                  <c:v>0</c:v>
                </c:pt>
                <c:pt idx="2">
                  <c:v>0</c:v>
                </c:pt>
                <c:pt idx="3">
                  <c:v>0.9</c:v>
                </c:pt>
                <c:pt idx="4">
                  <c:v>0.86</c:v>
                </c:pt>
                <c:pt idx="5">
                  <c:v>1.32</c:v>
                </c:pt>
                <c:pt idx="6">
                  <c:v>1.33</c:v>
                </c:pt>
                <c:pt idx="7">
                  <c:v>1.31</c:v>
                </c:pt>
                <c:pt idx="8">
                  <c:v>1.34</c:v>
                </c:pt>
                <c:pt idx="9">
                  <c:v>1.41</c:v>
                </c:pt>
                <c:pt idx="10">
                  <c:v>2.0699999999999998</c:v>
                </c:pt>
                <c:pt idx="11">
                  <c:v>2.85</c:v>
                </c:pt>
                <c:pt idx="12">
                  <c:v>3.93</c:v>
                </c:pt>
                <c:pt idx="13">
                  <c:v>4.97</c:v>
                </c:pt>
                <c:pt idx="14">
                  <c:v>4.66</c:v>
                </c:pt>
                <c:pt idx="15">
                  <c:v>4.72</c:v>
                </c:pt>
                <c:pt idx="16">
                  <c:v>4.55</c:v>
                </c:pt>
                <c:pt idx="17">
                  <c:v>4.1900000000000004</c:v>
                </c:pt>
                <c:pt idx="18">
                  <c:v>3.82</c:v>
                </c:pt>
                <c:pt idx="19">
                  <c:v>3.44</c:v>
                </c:pt>
              </c:numCache>
            </c:numRef>
          </c:val>
        </c:ser>
        <c:dLbls>
          <c:showLegendKey val="0"/>
          <c:showVal val="0"/>
          <c:showCatName val="0"/>
          <c:showSerName val="0"/>
          <c:showPercent val="0"/>
          <c:showBubbleSize val="0"/>
        </c:dLbls>
        <c:gapWidth val="62"/>
        <c:overlap val="100"/>
        <c:axId val="160425088"/>
        <c:axId val="160426624"/>
      </c:barChart>
      <c:catAx>
        <c:axId val="160425088"/>
        <c:scaling>
          <c:orientation val="minMax"/>
        </c:scaling>
        <c:delete val="0"/>
        <c:axPos val="b"/>
        <c:numFmt formatCode="General" sourceLinked="1"/>
        <c:majorTickMark val="out"/>
        <c:minorTickMark val="none"/>
        <c:tickLblPos val="nextTo"/>
        <c:crossAx val="160426624"/>
        <c:crosses val="autoZero"/>
        <c:auto val="1"/>
        <c:lblAlgn val="ctr"/>
        <c:lblOffset val="100"/>
        <c:noMultiLvlLbl val="0"/>
      </c:catAx>
      <c:valAx>
        <c:axId val="160426624"/>
        <c:scaling>
          <c:orientation val="minMax"/>
          <c:max val="100"/>
        </c:scaling>
        <c:delete val="0"/>
        <c:axPos val="l"/>
        <c:majorGridlines/>
        <c:numFmt formatCode="_-* #,##0.0\ _€_-;\-* #,##0.0\ _€_-;_-* &quot;-&quot;??\ _€_-;_-@_-" sourceLinked="1"/>
        <c:majorTickMark val="out"/>
        <c:minorTickMark val="none"/>
        <c:tickLblPos val="nextTo"/>
        <c:crossAx val="160425088"/>
        <c:crosses val="autoZero"/>
        <c:crossBetween val="between"/>
        <c:majorUnit val="10"/>
      </c:valAx>
    </c:plotArea>
    <c:legend>
      <c:legendPos val="b"/>
      <c:layout>
        <c:manualLayout>
          <c:xMode val="edge"/>
          <c:yMode val="edge"/>
          <c:x val="6.9971492187977198E-3"/>
          <c:y val="0.88031831460349175"/>
          <c:w val="0.98614998313516067"/>
          <c:h val="0.1196816853965082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1.3'!$B$4</c:f>
              <c:strCache>
                <c:ptCount val="1"/>
                <c:pt idx="0">
                  <c:v>Observé</c:v>
                </c:pt>
              </c:strCache>
            </c:strRef>
          </c:tx>
          <c:spPr>
            <a:ln w="25400">
              <a:solidFill>
                <a:schemeClr val="tx1"/>
              </a:solidFill>
            </a:ln>
          </c:spPr>
          <c:marker>
            <c:symbol val="none"/>
          </c:marker>
          <c:cat>
            <c:numRef>
              <c:f>'Fig 1.3'!$C$3:$FP$3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 1.3'!$C$4:$FP$4</c:f>
              <c:numCache>
                <c:formatCode>#,##0</c:formatCode>
                <c:ptCount val="170"/>
                <c:pt idx="0">
                  <c:v>917075</c:v>
                </c:pt>
                <c:pt idx="1">
                  <c:v>904434</c:v>
                </c:pt>
                <c:pt idx="2">
                  <c:v>884498</c:v>
                </c:pt>
                <c:pt idx="3">
                  <c:v>877091</c:v>
                </c:pt>
                <c:pt idx="4">
                  <c:v>865604</c:v>
                </c:pt>
                <c:pt idx="5">
                  <c:v>864745</c:v>
                </c:pt>
                <c:pt idx="6">
                  <c:v>829632</c:v>
                </c:pt>
                <c:pt idx="7">
                  <c:v>848982</c:v>
                </c:pt>
                <c:pt idx="8">
                  <c:v>824739</c:v>
                </c:pt>
                <c:pt idx="9">
                  <c:v>828140</c:v>
                </c:pt>
                <c:pt idx="10">
                  <c:v>793506</c:v>
                </c:pt>
                <c:pt idx="11">
                  <c:v>801642</c:v>
                </c:pt>
                <c:pt idx="12">
                  <c:v>795851</c:v>
                </c:pt>
                <c:pt idx="13">
                  <c:v>757931</c:v>
                </c:pt>
                <c:pt idx="14">
                  <c:v>482968</c:v>
                </c:pt>
                <c:pt idx="15">
                  <c:v>384676</c:v>
                </c:pt>
                <c:pt idx="16">
                  <c:v>412744</c:v>
                </c:pt>
                <c:pt idx="17">
                  <c:v>472816</c:v>
                </c:pt>
                <c:pt idx="18">
                  <c:v>506960</c:v>
                </c:pt>
                <c:pt idx="19">
                  <c:v>838137</c:v>
                </c:pt>
                <c:pt idx="20">
                  <c:v>816555</c:v>
                </c:pt>
                <c:pt idx="21">
                  <c:v>764373</c:v>
                </c:pt>
                <c:pt idx="22">
                  <c:v>765888</c:v>
                </c:pt>
                <c:pt idx="23">
                  <c:v>757873</c:v>
                </c:pt>
                <c:pt idx="24">
                  <c:v>774455</c:v>
                </c:pt>
                <c:pt idx="25">
                  <c:v>771690</c:v>
                </c:pt>
                <c:pt idx="26">
                  <c:v>748102</c:v>
                </c:pt>
                <c:pt idx="27">
                  <c:v>753570</c:v>
                </c:pt>
                <c:pt idx="28">
                  <c:v>734140</c:v>
                </c:pt>
                <c:pt idx="29">
                  <c:v>754020</c:v>
                </c:pt>
                <c:pt idx="30">
                  <c:v>737611</c:v>
                </c:pt>
                <c:pt idx="31">
                  <c:v>726299</c:v>
                </c:pt>
                <c:pt idx="32">
                  <c:v>682394</c:v>
                </c:pt>
                <c:pt idx="33">
                  <c:v>681518</c:v>
                </c:pt>
                <c:pt idx="34">
                  <c:v>643870</c:v>
                </c:pt>
                <c:pt idx="35">
                  <c:v>634344</c:v>
                </c:pt>
                <c:pt idx="36">
                  <c:v>621453</c:v>
                </c:pt>
                <c:pt idx="37">
                  <c:v>615582</c:v>
                </c:pt>
                <c:pt idx="38">
                  <c:v>615599</c:v>
                </c:pt>
                <c:pt idx="39">
                  <c:v>561281</c:v>
                </c:pt>
                <c:pt idx="40">
                  <c:v>522261</c:v>
                </c:pt>
                <c:pt idx="41">
                  <c:v>575261</c:v>
                </c:pt>
                <c:pt idx="42">
                  <c:v>615780</c:v>
                </c:pt>
                <c:pt idx="43">
                  <c:v>629878</c:v>
                </c:pt>
                <c:pt idx="44">
                  <c:v>645899</c:v>
                </c:pt>
                <c:pt idx="45">
                  <c:v>843904</c:v>
                </c:pt>
                <c:pt idx="46">
                  <c:v>870472</c:v>
                </c:pt>
                <c:pt idx="47">
                  <c:v>870836</c:v>
                </c:pt>
                <c:pt idx="48">
                  <c:v>872661</c:v>
                </c:pt>
                <c:pt idx="49">
                  <c:v>862310</c:v>
                </c:pt>
                <c:pt idx="50">
                  <c:v>826722</c:v>
                </c:pt>
                <c:pt idx="51">
                  <c:v>822204</c:v>
                </c:pt>
                <c:pt idx="52">
                  <c:v>804696</c:v>
                </c:pt>
                <c:pt idx="53">
                  <c:v>810754</c:v>
                </c:pt>
                <c:pt idx="54">
                  <c:v>805917</c:v>
                </c:pt>
                <c:pt idx="55">
                  <c:v>806916</c:v>
                </c:pt>
                <c:pt idx="56">
                  <c:v>816467</c:v>
                </c:pt>
                <c:pt idx="57">
                  <c:v>812215</c:v>
                </c:pt>
                <c:pt idx="58">
                  <c:v>829249</c:v>
                </c:pt>
                <c:pt idx="59">
                  <c:v>819819</c:v>
                </c:pt>
                <c:pt idx="60">
                  <c:v>838633</c:v>
                </c:pt>
                <c:pt idx="61">
                  <c:v>832353</c:v>
                </c:pt>
                <c:pt idx="62">
                  <c:v>868876</c:v>
                </c:pt>
                <c:pt idx="63">
                  <c:v>877804</c:v>
                </c:pt>
                <c:pt idx="64">
                  <c:v>865688</c:v>
                </c:pt>
                <c:pt idx="65">
                  <c:v>863527</c:v>
                </c:pt>
                <c:pt idx="66">
                  <c:v>840568</c:v>
                </c:pt>
                <c:pt idx="67">
                  <c:v>835796</c:v>
                </c:pt>
                <c:pt idx="68">
                  <c:v>842245</c:v>
                </c:pt>
                <c:pt idx="69">
                  <c:v>850381</c:v>
                </c:pt>
                <c:pt idx="70">
                  <c:v>881284</c:v>
                </c:pt>
                <c:pt idx="71">
                  <c:v>877506</c:v>
                </c:pt>
                <c:pt idx="72">
                  <c:v>857186</c:v>
                </c:pt>
                <c:pt idx="73">
                  <c:v>801218</c:v>
                </c:pt>
                <c:pt idx="74">
                  <c:v>745065</c:v>
                </c:pt>
                <c:pt idx="75">
                  <c:v>720395</c:v>
                </c:pt>
                <c:pt idx="76">
                  <c:v>744744</c:v>
                </c:pt>
                <c:pt idx="77">
                  <c:v>737062</c:v>
                </c:pt>
                <c:pt idx="78">
                  <c:v>757354</c:v>
                </c:pt>
                <c:pt idx="79">
                  <c:v>800376</c:v>
                </c:pt>
                <c:pt idx="80">
                  <c:v>805483</c:v>
                </c:pt>
                <c:pt idx="81">
                  <c:v>797223</c:v>
                </c:pt>
                <c:pt idx="82">
                  <c:v>748525</c:v>
                </c:pt>
                <c:pt idx="83">
                  <c:v>759939</c:v>
                </c:pt>
                <c:pt idx="84">
                  <c:v>768431</c:v>
                </c:pt>
                <c:pt idx="85">
                  <c:v>778468</c:v>
                </c:pt>
                <c:pt idx="86">
                  <c:v>767828</c:v>
                </c:pt>
                <c:pt idx="87">
                  <c:v>771268</c:v>
                </c:pt>
                <c:pt idx="88">
                  <c:v>765473</c:v>
                </c:pt>
                <c:pt idx="89">
                  <c:v>762407</c:v>
                </c:pt>
                <c:pt idx="90">
                  <c:v>759056</c:v>
                </c:pt>
                <c:pt idx="91">
                  <c:v>743658</c:v>
                </c:pt>
                <c:pt idx="92">
                  <c:v>711610</c:v>
                </c:pt>
                <c:pt idx="93">
                  <c:v>710993</c:v>
                </c:pt>
                <c:pt idx="94">
                  <c:v>729609</c:v>
                </c:pt>
                <c:pt idx="95">
                  <c:v>734338</c:v>
                </c:pt>
                <c:pt idx="96">
                  <c:v>726768</c:v>
                </c:pt>
                <c:pt idx="97">
                  <c:v>738080</c:v>
                </c:pt>
                <c:pt idx="98">
                  <c:v>744791</c:v>
                </c:pt>
                <c:pt idx="99">
                  <c:v>774782</c:v>
                </c:pt>
                <c:pt idx="100">
                  <c:v>770945</c:v>
                </c:pt>
                <c:pt idx="101">
                  <c:v>761630</c:v>
                </c:pt>
                <c:pt idx="102">
                  <c:v>761464</c:v>
                </c:pt>
                <c:pt idx="103">
                  <c:v>767816</c:v>
                </c:pt>
                <c:pt idx="104">
                  <c:v>774355</c:v>
                </c:pt>
                <c:pt idx="105">
                  <c:v>796896</c:v>
                </c:pt>
                <c:pt idx="106">
                  <c:v>785985</c:v>
                </c:pt>
                <c:pt idx="107">
                  <c:v>796044</c:v>
                </c:pt>
                <c:pt idx="108">
                  <c:v>793420</c:v>
                </c:pt>
                <c:pt idx="109">
                  <c:v>802224</c:v>
                </c:pt>
                <c:pt idx="110">
                  <c:v>792996</c:v>
                </c:pt>
                <c:pt idx="111">
                  <c:v>790290</c:v>
                </c:pt>
                <c:pt idx="112">
                  <c:v>781621</c:v>
                </c:pt>
                <c:pt idx="113">
                  <c:v>781167</c:v>
                </c:pt>
              </c:numCache>
            </c:numRef>
          </c:val>
          <c:smooth val="0"/>
        </c:ser>
        <c:ser>
          <c:idx val="0"/>
          <c:order val="1"/>
          <c:tx>
            <c:strRef>
              <c:f>'Fig 1.3'!$B$5</c:f>
              <c:strCache>
                <c:ptCount val="1"/>
                <c:pt idx="0">
                  <c:v>Observé (provisoire)</c:v>
                </c:pt>
              </c:strCache>
            </c:strRef>
          </c:tx>
          <c:spPr>
            <a:ln w="12700">
              <a:solidFill>
                <a:srgbClr val="C00000"/>
              </a:solidFill>
            </a:ln>
          </c:spPr>
          <c:marker>
            <c:symbol val="circle"/>
            <c:size val="3"/>
            <c:spPr>
              <a:noFill/>
              <a:ln>
                <a:solidFill>
                  <a:srgbClr val="C00000"/>
                </a:solidFill>
              </a:ln>
            </c:spPr>
          </c:marker>
          <c:cat>
            <c:numRef>
              <c:f>'Fig 1.3'!$C$3:$FP$3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 1.3'!$C$5:$FP$5</c:f>
              <c:numCache>
                <c:formatCode>#,##0</c:formatCode>
                <c:ptCount val="170"/>
                <c:pt idx="114">
                  <c:v>760421</c:v>
                </c:pt>
                <c:pt idx="115">
                  <c:v>744697</c:v>
                </c:pt>
                <c:pt idx="116">
                  <c:v>730242</c:v>
                </c:pt>
                <c:pt idx="117">
                  <c:v>719000</c:v>
                </c:pt>
              </c:numCache>
            </c:numRef>
          </c:val>
          <c:smooth val="0"/>
        </c:ser>
        <c:ser>
          <c:idx val="2"/>
          <c:order val="2"/>
          <c:tx>
            <c:strRef>
              <c:f>'Fig 1.3'!$B$6</c:f>
              <c:strCache>
                <c:ptCount val="1"/>
                <c:pt idx="0">
                  <c:v>Projeté</c:v>
                </c:pt>
              </c:strCache>
            </c:strRef>
          </c:tx>
          <c:spPr>
            <a:ln w="9525">
              <a:solidFill>
                <a:schemeClr val="tx1"/>
              </a:solidFill>
            </a:ln>
          </c:spPr>
          <c:marker>
            <c:symbol val="none"/>
          </c:marker>
          <c:cat>
            <c:numRef>
              <c:f>'Fig 1.3'!$C$3:$FP$3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 1.3'!$C$6:$FP$6</c:f>
              <c:numCache>
                <c:formatCode>#,##0</c:formatCode>
                <c:ptCount val="170"/>
                <c:pt idx="112">
                  <c:v>791460</c:v>
                </c:pt>
                <c:pt idx="113">
                  <c:v>791595</c:v>
                </c:pt>
                <c:pt idx="114">
                  <c:v>795781</c:v>
                </c:pt>
                <c:pt idx="115">
                  <c:v>777480</c:v>
                </c:pt>
                <c:pt idx="116">
                  <c:v>771125</c:v>
                </c:pt>
                <c:pt idx="117">
                  <c:v>769027</c:v>
                </c:pt>
                <c:pt idx="118">
                  <c:v>766754</c:v>
                </c:pt>
                <c:pt idx="119">
                  <c:v>764384</c:v>
                </c:pt>
                <c:pt idx="120">
                  <c:v>762014</c:v>
                </c:pt>
                <c:pt idx="121">
                  <c:v>759769</c:v>
                </c:pt>
                <c:pt idx="122">
                  <c:v>757726</c:v>
                </c:pt>
                <c:pt idx="123">
                  <c:v>756015</c:v>
                </c:pt>
                <c:pt idx="124">
                  <c:v>755001</c:v>
                </c:pt>
                <c:pt idx="125">
                  <c:v>754959</c:v>
                </c:pt>
                <c:pt idx="126">
                  <c:v>755902</c:v>
                </c:pt>
                <c:pt idx="127">
                  <c:v>757636</c:v>
                </c:pt>
                <c:pt idx="128">
                  <c:v>760009</c:v>
                </c:pt>
                <c:pt idx="129">
                  <c:v>763011</c:v>
                </c:pt>
                <c:pt idx="130">
                  <c:v>766696</c:v>
                </c:pt>
                <c:pt idx="131">
                  <c:v>770753</c:v>
                </c:pt>
                <c:pt idx="132">
                  <c:v>774849</c:v>
                </c:pt>
                <c:pt idx="133">
                  <c:v>778798</c:v>
                </c:pt>
                <c:pt idx="134">
                  <c:v>782655</c:v>
                </c:pt>
                <c:pt idx="135">
                  <c:v>786566</c:v>
                </c:pt>
                <c:pt idx="136">
                  <c:v>790349</c:v>
                </c:pt>
                <c:pt idx="137">
                  <c:v>793703</c:v>
                </c:pt>
                <c:pt idx="138">
                  <c:v>796420</c:v>
                </c:pt>
                <c:pt idx="139">
                  <c:v>798489</c:v>
                </c:pt>
                <c:pt idx="140">
                  <c:v>799882</c:v>
                </c:pt>
                <c:pt idx="141">
                  <c:v>800040</c:v>
                </c:pt>
                <c:pt idx="142">
                  <c:v>799177</c:v>
                </c:pt>
                <c:pt idx="143">
                  <c:v>797477</c:v>
                </c:pt>
                <c:pt idx="144">
                  <c:v>795226</c:v>
                </c:pt>
                <c:pt idx="145">
                  <c:v>792591</c:v>
                </c:pt>
                <c:pt idx="146">
                  <c:v>789671</c:v>
                </c:pt>
                <c:pt idx="147">
                  <c:v>786578</c:v>
                </c:pt>
                <c:pt idx="148">
                  <c:v>783498</c:v>
                </c:pt>
                <c:pt idx="149">
                  <c:v>780580</c:v>
                </c:pt>
                <c:pt idx="150">
                  <c:v>777884</c:v>
                </c:pt>
                <c:pt idx="151">
                  <c:v>775412</c:v>
                </c:pt>
                <c:pt idx="152">
                  <c:v>773237</c:v>
                </c:pt>
                <c:pt idx="153">
                  <c:v>771435</c:v>
                </c:pt>
                <c:pt idx="154">
                  <c:v>770096</c:v>
                </c:pt>
                <c:pt idx="155">
                  <c:v>769252</c:v>
                </c:pt>
                <c:pt idx="156">
                  <c:v>768899</c:v>
                </c:pt>
                <c:pt idx="157">
                  <c:v>769054</c:v>
                </c:pt>
                <c:pt idx="158">
                  <c:v>769715</c:v>
                </c:pt>
                <c:pt idx="159">
                  <c:v>770845</c:v>
                </c:pt>
                <c:pt idx="160">
                  <c:v>772388</c:v>
                </c:pt>
                <c:pt idx="161">
                  <c:v>774305</c:v>
                </c:pt>
                <c:pt idx="162">
                  <c:v>776511</c:v>
                </c:pt>
                <c:pt idx="163">
                  <c:v>778939</c:v>
                </c:pt>
                <c:pt idx="164">
                  <c:v>781484</c:v>
                </c:pt>
                <c:pt idx="165">
                  <c:v>784084</c:v>
                </c:pt>
                <c:pt idx="166">
                  <c:v>786640</c:v>
                </c:pt>
                <c:pt idx="167">
                  <c:v>789078</c:v>
                </c:pt>
                <c:pt idx="168">
                  <c:v>791302</c:v>
                </c:pt>
                <c:pt idx="169">
                  <c:v>793240</c:v>
                </c:pt>
              </c:numCache>
            </c:numRef>
          </c:val>
          <c:smooth val="0"/>
        </c:ser>
        <c:dLbls>
          <c:showLegendKey val="0"/>
          <c:showVal val="0"/>
          <c:showCatName val="0"/>
          <c:showSerName val="0"/>
          <c:showPercent val="0"/>
          <c:showBubbleSize val="0"/>
        </c:dLbls>
        <c:marker val="1"/>
        <c:smooth val="0"/>
        <c:axId val="124660736"/>
        <c:axId val="124687104"/>
      </c:lineChart>
      <c:catAx>
        <c:axId val="124660736"/>
        <c:scaling>
          <c:orientation val="minMax"/>
        </c:scaling>
        <c:delete val="0"/>
        <c:axPos val="b"/>
        <c:numFmt formatCode="General" sourceLinked="1"/>
        <c:majorTickMark val="none"/>
        <c:minorTickMark val="none"/>
        <c:tickLblPos val="nextTo"/>
        <c:crossAx val="124687104"/>
        <c:crosses val="autoZero"/>
        <c:auto val="1"/>
        <c:lblAlgn val="ctr"/>
        <c:lblOffset val="100"/>
        <c:tickLblSkip val="7"/>
        <c:noMultiLvlLbl val="0"/>
      </c:catAx>
      <c:valAx>
        <c:axId val="124687104"/>
        <c:scaling>
          <c:orientation val="minMax"/>
          <c:min val="300000"/>
        </c:scaling>
        <c:delete val="0"/>
        <c:axPos val="l"/>
        <c:majorGridlines/>
        <c:numFmt formatCode="#,##0" sourceLinked="1"/>
        <c:majorTickMark val="none"/>
        <c:minorTickMark val="none"/>
        <c:tickLblPos val="nextTo"/>
        <c:spPr>
          <a:ln w="9525">
            <a:noFill/>
          </a:ln>
        </c:spPr>
        <c:crossAx val="1246607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4425656148186E-2"/>
          <c:y val="4.92441726436759E-2"/>
          <c:w val="0.92219803908067299"/>
          <c:h val="0.73023187773800169"/>
        </c:manualLayout>
      </c:layout>
      <c:lineChart>
        <c:grouping val="standard"/>
        <c:varyColors val="0"/>
        <c:ser>
          <c:idx val="0"/>
          <c:order val="0"/>
          <c:tx>
            <c:strRef>
              <c:f>'Fig 1.25'!$B$4</c:f>
              <c:strCache>
                <c:ptCount val="1"/>
                <c:pt idx="0">
                  <c:v>Emploi à temps complet</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1.25'!$C$4:$V$4</c:f>
              <c:numCache>
                <c:formatCode>_-* #,##0.0\ _€_-;\-* #,##0.0\ _€_-;_-* "-"??\ _€_-;_-@_-</c:formatCode>
                <c:ptCount val="20"/>
                <c:pt idx="0">
                  <c:v>66.58</c:v>
                </c:pt>
                <c:pt idx="1">
                  <c:v>67.08</c:v>
                </c:pt>
                <c:pt idx="2">
                  <c:v>64.5</c:v>
                </c:pt>
                <c:pt idx="3">
                  <c:v>63.5</c:v>
                </c:pt>
                <c:pt idx="4">
                  <c:v>61.98</c:v>
                </c:pt>
                <c:pt idx="5">
                  <c:v>61.39</c:v>
                </c:pt>
                <c:pt idx="6">
                  <c:v>59.07</c:v>
                </c:pt>
                <c:pt idx="7">
                  <c:v>56.57</c:v>
                </c:pt>
                <c:pt idx="8">
                  <c:v>53.44</c:v>
                </c:pt>
                <c:pt idx="9">
                  <c:v>48.97</c:v>
                </c:pt>
                <c:pt idx="10">
                  <c:v>33.450000000000003</c:v>
                </c:pt>
                <c:pt idx="11">
                  <c:v>26.04</c:v>
                </c:pt>
                <c:pt idx="12">
                  <c:v>17.02</c:v>
                </c:pt>
                <c:pt idx="13">
                  <c:v>11.99</c:v>
                </c:pt>
                <c:pt idx="14">
                  <c:v>8.41</c:v>
                </c:pt>
                <c:pt idx="15">
                  <c:v>4.83</c:v>
                </c:pt>
                <c:pt idx="16">
                  <c:v>2.38</c:v>
                </c:pt>
                <c:pt idx="17">
                  <c:v>1.51</c:v>
                </c:pt>
                <c:pt idx="18">
                  <c:v>1.01</c:v>
                </c:pt>
                <c:pt idx="19">
                  <c:v>0.5</c:v>
                </c:pt>
              </c:numCache>
            </c:numRef>
          </c:val>
          <c:smooth val="0"/>
        </c:ser>
        <c:ser>
          <c:idx val="6"/>
          <c:order val="1"/>
          <c:tx>
            <c:strRef>
              <c:f>'Fig 1.25'!$B$5</c:f>
              <c:strCache>
                <c:ptCount val="1"/>
                <c:pt idx="0">
                  <c:v>Emploi à temps partiel</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1.25'!$C$5:$V$5</c:f>
              <c:numCache>
                <c:formatCode>_-* #,##0.0\ _€_-;\-* #,##0.0\ _€_-;_-* "-"??\ _€_-;_-@_-</c:formatCode>
                <c:ptCount val="20"/>
                <c:pt idx="0">
                  <c:v>13.98</c:v>
                </c:pt>
                <c:pt idx="1">
                  <c:v>13.02</c:v>
                </c:pt>
                <c:pt idx="2">
                  <c:v>14.28</c:v>
                </c:pt>
                <c:pt idx="3">
                  <c:v>14.37</c:v>
                </c:pt>
                <c:pt idx="4">
                  <c:v>14.5</c:v>
                </c:pt>
                <c:pt idx="5">
                  <c:v>14.14</c:v>
                </c:pt>
                <c:pt idx="6">
                  <c:v>13.98</c:v>
                </c:pt>
                <c:pt idx="7">
                  <c:v>13.41</c:v>
                </c:pt>
                <c:pt idx="8">
                  <c:v>13.36</c:v>
                </c:pt>
                <c:pt idx="9">
                  <c:v>13.4</c:v>
                </c:pt>
                <c:pt idx="10">
                  <c:v>10.74</c:v>
                </c:pt>
                <c:pt idx="11">
                  <c:v>8.81</c:v>
                </c:pt>
                <c:pt idx="12">
                  <c:v>5.42</c:v>
                </c:pt>
                <c:pt idx="13">
                  <c:v>3.36</c:v>
                </c:pt>
                <c:pt idx="14">
                  <c:v>2.77</c:v>
                </c:pt>
                <c:pt idx="15">
                  <c:v>1.5</c:v>
                </c:pt>
                <c:pt idx="16">
                  <c:v>0.61</c:v>
                </c:pt>
                <c:pt idx="17">
                  <c:v>0.44</c:v>
                </c:pt>
                <c:pt idx="18">
                  <c:v>0.27</c:v>
                </c:pt>
                <c:pt idx="19">
                  <c:v>0.24</c:v>
                </c:pt>
              </c:numCache>
            </c:numRef>
          </c:val>
          <c:smooth val="0"/>
        </c:ser>
        <c:ser>
          <c:idx val="1"/>
          <c:order val="2"/>
          <c:tx>
            <c:strRef>
              <c:f>'Fig 1.25'!$B$7</c:f>
              <c:strCache>
                <c:ptCount val="1"/>
                <c:pt idx="0">
                  <c:v>Chômage et halo du chômage</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1.25'!$C$7:$V$7</c:f>
              <c:numCache>
                <c:formatCode>_-* #,##0.0\ _€_-;\-* #,##0.0\ _€_-;_-* "-"??\ _€_-;_-@_-</c:formatCode>
                <c:ptCount val="20"/>
                <c:pt idx="0">
                  <c:v>10.41</c:v>
                </c:pt>
                <c:pt idx="1">
                  <c:v>10.469999999999999</c:v>
                </c:pt>
                <c:pt idx="2">
                  <c:v>10.64</c:v>
                </c:pt>
                <c:pt idx="3">
                  <c:v>9.5500000000000007</c:v>
                </c:pt>
                <c:pt idx="4">
                  <c:v>10.119999999999999</c:v>
                </c:pt>
                <c:pt idx="5">
                  <c:v>9.14</c:v>
                </c:pt>
                <c:pt idx="6">
                  <c:v>9.1</c:v>
                </c:pt>
                <c:pt idx="7">
                  <c:v>8.84</c:v>
                </c:pt>
                <c:pt idx="8">
                  <c:v>8.1499999999999986</c:v>
                </c:pt>
                <c:pt idx="9">
                  <c:v>8.2800000000000011</c:v>
                </c:pt>
                <c:pt idx="10">
                  <c:v>6.98</c:v>
                </c:pt>
                <c:pt idx="11">
                  <c:v>5.16</c:v>
                </c:pt>
                <c:pt idx="12">
                  <c:v>2.61</c:v>
                </c:pt>
                <c:pt idx="13">
                  <c:v>1.85</c:v>
                </c:pt>
                <c:pt idx="14">
                  <c:v>1.4</c:v>
                </c:pt>
                <c:pt idx="15">
                  <c:v>0.54</c:v>
                </c:pt>
                <c:pt idx="16">
                  <c:v>0.16</c:v>
                </c:pt>
                <c:pt idx="17">
                  <c:v>7.0000000000000007E-2</c:v>
                </c:pt>
                <c:pt idx="18">
                  <c:v>0.11</c:v>
                </c:pt>
                <c:pt idx="19">
                  <c:v>7.0000000000000007E-2</c:v>
                </c:pt>
              </c:numCache>
            </c:numRef>
          </c:val>
          <c:smooth val="0"/>
        </c:ser>
        <c:ser>
          <c:idx val="3"/>
          <c:order val="3"/>
          <c:tx>
            <c:strRef>
              <c:f>'Fig 1.25'!$B$8</c:f>
              <c:strCache>
                <c:ptCount val="1"/>
                <c:pt idx="0">
                  <c:v>Inactifs sortis du marché du travail après 50 ans </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1.25'!$C$8:$V$8</c:f>
              <c:numCache>
                <c:formatCode>_-* #,##0.0\ _€_-;\-* #,##0.0\ _€_-;_-* "-"??\ _€_-;_-@_-</c:formatCode>
                <c:ptCount val="20"/>
                <c:pt idx="0">
                  <c:v>0.28000000000000003</c:v>
                </c:pt>
                <c:pt idx="1">
                  <c:v>0.77</c:v>
                </c:pt>
                <c:pt idx="2">
                  <c:v>1.73</c:v>
                </c:pt>
                <c:pt idx="3">
                  <c:v>2.02</c:v>
                </c:pt>
                <c:pt idx="4">
                  <c:v>2.58</c:v>
                </c:pt>
                <c:pt idx="5">
                  <c:v>3.66</c:v>
                </c:pt>
                <c:pt idx="6">
                  <c:v>4.7699999999999996</c:v>
                </c:pt>
                <c:pt idx="7">
                  <c:v>6</c:v>
                </c:pt>
                <c:pt idx="8">
                  <c:v>7.87</c:v>
                </c:pt>
                <c:pt idx="9">
                  <c:v>9.5299999999999994</c:v>
                </c:pt>
                <c:pt idx="10">
                  <c:v>11.33</c:v>
                </c:pt>
                <c:pt idx="11">
                  <c:v>11.73</c:v>
                </c:pt>
                <c:pt idx="12">
                  <c:v>4.6100000000000003</c:v>
                </c:pt>
                <c:pt idx="13">
                  <c:v>3.89</c:v>
                </c:pt>
                <c:pt idx="14">
                  <c:v>4.05</c:v>
                </c:pt>
                <c:pt idx="15">
                  <c:v>2.65</c:v>
                </c:pt>
                <c:pt idx="16">
                  <c:v>0.96</c:v>
                </c:pt>
                <c:pt idx="17">
                  <c:v>0.56000000000000005</c:v>
                </c:pt>
                <c:pt idx="18">
                  <c:v>0.67</c:v>
                </c:pt>
                <c:pt idx="19">
                  <c:v>0.77</c:v>
                </c:pt>
              </c:numCache>
            </c:numRef>
          </c:val>
          <c:smooth val="0"/>
        </c:ser>
        <c:ser>
          <c:idx val="5"/>
          <c:order val="4"/>
          <c:tx>
            <c:strRef>
              <c:f>'Fig 1.25'!$B$9</c:f>
              <c:strCache>
                <c:ptCount val="1"/>
                <c:pt idx="0">
                  <c:v>Inactifs avant 50 ans et n'ayant jamais travaillé</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1.25'!$C$9:$V$9</c:f>
              <c:numCache>
                <c:formatCode>_-* #,##0.0\ _€_-;\-* #,##0.0\ _€_-;_-* "-"??\ _€_-;_-@_-</c:formatCode>
                <c:ptCount val="20"/>
                <c:pt idx="0">
                  <c:v>8.75</c:v>
                </c:pt>
                <c:pt idx="1">
                  <c:v>8.67</c:v>
                </c:pt>
                <c:pt idx="2">
                  <c:v>8.85</c:v>
                </c:pt>
                <c:pt idx="3">
                  <c:v>8.83</c:v>
                </c:pt>
                <c:pt idx="4">
                  <c:v>8.66</c:v>
                </c:pt>
                <c:pt idx="5">
                  <c:v>8.34</c:v>
                </c:pt>
                <c:pt idx="6">
                  <c:v>8.6199999999999992</c:v>
                </c:pt>
                <c:pt idx="7">
                  <c:v>9.16</c:v>
                </c:pt>
                <c:pt idx="8">
                  <c:v>8.9</c:v>
                </c:pt>
                <c:pt idx="9">
                  <c:v>9.83</c:v>
                </c:pt>
                <c:pt idx="10">
                  <c:v>9.61</c:v>
                </c:pt>
                <c:pt idx="11">
                  <c:v>9.39</c:v>
                </c:pt>
                <c:pt idx="12">
                  <c:v>6.1199999999999992</c:v>
                </c:pt>
                <c:pt idx="13">
                  <c:v>5.27</c:v>
                </c:pt>
                <c:pt idx="14">
                  <c:v>5.35</c:v>
                </c:pt>
                <c:pt idx="15">
                  <c:v>4.09</c:v>
                </c:pt>
                <c:pt idx="16">
                  <c:v>2.0099999999999998</c:v>
                </c:pt>
                <c:pt idx="17">
                  <c:v>2.0099999999999998</c:v>
                </c:pt>
                <c:pt idx="18">
                  <c:v>1.92</c:v>
                </c:pt>
                <c:pt idx="19">
                  <c:v>2.13</c:v>
                </c:pt>
              </c:numCache>
            </c:numRef>
          </c:val>
          <c:smooth val="0"/>
        </c:ser>
        <c:ser>
          <c:idx val="4"/>
          <c:order val="5"/>
          <c:tx>
            <c:strRef>
              <c:f>'Fig 1.25'!$B$11</c:f>
              <c:strCache>
                <c:ptCount val="1"/>
                <c:pt idx="0">
                  <c:v>Retraite et pré-retraite (hors CER)</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1.25'!$C$11:$V$11</c:f>
              <c:numCache>
                <c:formatCode>_-* #,##0.0\ _€_-;\-* #,##0.0\ _€_-;_-* "-"??\ _€_-;_-@_-</c:formatCode>
                <c:ptCount val="20"/>
                <c:pt idx="0">
                  <c:v>0</c:v>
                </c:pt>
                <c:pt idx="1">
                  <c:v>0</c:v>
                </c:pt>
                <c:pt idx="2">
                  <c:v>0</c:v>
                </c:pt>
                <c:pt idx="3">
                  <c:v>0.83000000000000007</c:v>
                </c:pt>
                <c:pt idx="4">
                  <c:v>1.3</c:v>
                </c:pt>
                <c:pt idx="5">
                  <c:v>2.02</c:v>
                </c:pt>
                <c:pt idx="6">
                  <c:v>3.14</c:v>
                </c:pt>
                <c:pt idx="7">
                  <c:v>4.6999999999999993</c:v>
                </c:pt>
                <c:pt idx="8">
                  <c:v>6.9300000000000006</c:v>
                </c:pt>
                <c:pt idx="9">
                  <c:v>8.58</c:v>
                </c:pt>
                <c:pt idx="10">
                  <c:v>25.799999999999997</c:v>
                </c:pt>
                <c:pt idx="11">
                  <c:v>36.019999999999996</c:v>
                </c:pt>
                <c:pt idx="12">
                  <c:v>60.279999999999994</c:v>
                </c:pt>
                <c:pt idx="13">
                  <c:v>68.66</c:v>
                </c:pt>
                <c:pt idx="14">
                  <c:v>73.350000000000009</c:v>
                </c:pt>
                <c:pt idx="15">
                  <c:v>81.649999999999991</c:v>
                </c:pt>
                <c:pt idx="16">
                  <c:v>89.33</c:v>
                </c:pt>
                <c:pt idx="17">
                  <c:v>91.21</c:v>
                </c:pt>
                <c:pt idx="18">
                  <c:v>92.2</c:v>
                </c:pt>
                <c:pt idx="19">
                  <c:v>92.86</c:v>
                </c:pt>
              </c:numCache>
            </c:numRef>
          </c:val>
          <c:smooth val="0"/>
        </c:ser>
        <c:ser>
          <c:idx val="2"/>
          <c:order val="6"/>
          <c:tx>
            <c:strRef>
              <c:f>'Fig 1.25'!$B$6</c:f>
              <c:strCache>
                <c:ptCount val="1"/>
                <c:pt idx="0">
                  <c:v>Cumul emploi-retraite</c:v>
                </c:pt>
              </c:strCache>
            </c:strRef>
          </c:tx>
          <c:marker>
            <c:symbol val="none"/>
          </c:marker>
          <c:cat>
            <c:strRef>
              <c:f>'Fig 1.25'!$C$3:$V$3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1.25'!$C$6:$V$6</c:f>
              <c:numCache>
                <c:formatCode>_-* #,##0.0\ _€_-;\-* #,##0.0\ _€_-;_-* "-"??\ _€_-;_-@_-</c:formatCode>
                <c:ptCount val="20"/>
                <c:pt idx="0">
                  <c:v>0</c:v>
                </c:pt>
                <c:pt idx="1">
                  <c:v>0</c:v>
                </c:pt>
                <c:pt idx="2">
                  <c:v>0</c:v>
                </c:pt>
                <c:pt idx="3">
                  <c:v>0.9</c:v>
                </c:pt>
                <c:pt idx="4">
                  <c:v>0.86</c:v>
                </c:pt>
                <c:pt idx="5">
                  <c:v>1.32</c:v>
                </c:pt>
                <c:pt idx="6">
                  <c:v>1.33</c:v>
                </c:pt>
                <c:pt idx="7">
                  <c:v>1.31</c:v>
                </c:pt>
                <c:pt idx="8">
                  <c:v>1.34</c:v>
                </c:pt>
                <c:pt idx="9">
                  <c:v>1.41</c:v>
                </c:pt>
                <c:pt idx="10">
                  <c:v>2.0699999999999998</c:v>
                </c:pt>
                <c:pt idx="11">
                  <c:v>2.85</c:v>
                </c:pt>
                <c:pt idx="12">
                  <c:v>3.93</c:v>
                </c:pt>
                <c:pt idx="13">
                  <c:v>4.97</c:v>
                </c:pt>
                <c:pt idx="14">
                  <c:v>4.66</c:v>
                </c:pt>
                <c:pt idx="15">
                  <c:v>4.72</c:v>
                </c:pt>
                <c:pt idx="16">
                  <c:v>4.55</c:v>
                </c:pt>
                <c:pt idx="17">
                  <c:v>4.1900000000000004</c:v>
                </c:pt>
                <c:pt idx="18">
                  <c:v>3.82</c:v>
                </c:pt>
                <c:pt idx="19">
                  <c:v>3.44</c:v>
                </c:pt>
              </c:numCache>
            </c:numRef>
          </c:val>
          <c:smooth val="0"/>
        </c:ser>
        <c:dLbls>
          <c:showLegendKey val="0"/>
          <c:showVal val="0"/>
          <c:showCatName val="0"/>
          <c:showSerName val="0"/>
          <c:showPercent val="0"/>
          <c:showBubbleSize val="0"/>
        </c:dLbls>
        <c:marker val="1"/>
        <c:smooth val="0"/>
        <c:axId val="161156096"/>
        <c:axId val="161157888"/>
      </c:lineChart>
      <c:catAx>
        <c:axId val="161156096"/>
        <c:scaling>
          <c:orientation val="minMax"/>
        </c:scaling>
        <c:delete val="0"/>
        <c:axPos val="b"/>
        <c:numFmt formatCode="General" sourceLinked="1"/>
        <c:majorTickMark val="out"/>
        <c:minorTickMark val="none"/>
        <c:tickLblPos val="nextTo"/>
        <c:crossAx val="161157888"/>
        <c:crosses val="autoZero"/>
        <c:auto val="1"/>
        <c:lblAlgn val="ctr"/>
        <c:lblOffset val="100"/>
        <c:noMultiLvlLbl val="0"/>
      </c:catAx>
      <c:valAx>
        <c:axId val="161157888"/>
        <c:scaling>
          <c:orientation val="minMax"/>
          <c:max val="100"/>
        </c:scaling>
        <c:delete val="0"/>
        <c:axPos val="l"/>
        <c:majorGridlines/>
        <c:numFmt formatCode="_-* #,##0.0\ _€_-;\-* #,##0.0\ _€_-;_-* &quot;-&quot;??\ _€_-;_-@_-" sourceLinked="1"/>
        <c:majorTickMark val="out"/>
        <c:minorTickMark val="none"/>
        <c:tickLblPos val="nextTo"/>
        <c:crossAx val="161156096"/>
        <c:crosses val="autoZero"/>
        <c:crossBetween val="between"/>
        <c:majorUnit val="10"/>
      </c:valAx>
    </c:plotArea>
    <c:legend>
      <c:legendPos val="b"/>
      <c:layout>
        <c:manualLayout>
          <c:xMode val="edge"/>
          <c:yMode val="edge"/>
          <c:x val="6.997137670161393E-3"/>
          <c:y val="0.86656897845265779"/>
          <c:w val="0.9906538077609226"/>
          <c:h val="0.1265563984336685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'Fig 1.25'!$C$12:$V$12</c:f>
              <c:numCache>
                <c:formatCode>_-* #,##0.0\ _€_-;\-* #,##0.0\ _€_-;_-* "-"??\ _€_-;_-@_-</c:formatCode>
                <c:ptCount val="20"/>
                <c:pt idx="0">
                  <c:v>19.439999999999998</c:v>
                </c:pt>
                <c:pt idx="1">
                  <c:v>19.909999999999997</c:v>
                </c:pt>
                <c:pt idx="2">
                  <c:v>21.22</c:v>
                </c:pt>
                <c:pt idx="3">
                  <c:v>20.399999999999999</c:v>
                </c:pt>
                <c:pt idx="4">
                  <c:v>21.36</c:v>
                </c:pt>
                <c:pt idx="5">
                  <c:v>21.14</c:v>
                </c:pt>
                <c:pt idx="6">
                  <c:v>22.49</c:v>
                </c:pt>
                <c:pt idx="7">
                  <c:v>24</c:v>
                </c:pt>
                <c:pt idx="8">
                  <c:v>24.92</c:v>
                </c:pt>
                <c:pt idx="9">
                  <c:v>27.64</c:v>
                </c:pt>
                <c:pt idx="10">
                  <c:v>27.92</c:v>
                </c:pt>
                <c:pt idx="11">
                  <c:v>26.28</c:v>
                </c:pt>
                <c:pt idx="12">
                  <c:v>13.34</c:v>
                </c:pt>
                <c:pt idx="13">
                  <c:v>11.01</c:v>
                </c:pt>
                <c:pt idx="14">
                  <c:v>10.799999999999999</c:v>
                </c:pt>
                <c:pt idx="15">
                  <c:v>7.2799999999999994</c:v>
                </c:pt>
                <c:pt idx="16">
                  <c:v>3.13</c:v>
                </c:pt>
                <c:pt idx="17">
                  <c:v>2.6399999999999997</c:v>
                </c:pt>
                <c:pt idx="18">
                  <c:v>2.7</c:v>
                </c:pt>
                <c:pt idx="19">
                  <c:v>2.9699999999999998</c:v>
                </c:pt>
              </c:numCache>
            </c:numRef>
          </c:val>
          <c:smooth val="0"/>
        </c:ser>
        <c:dLbls>
          <c:showLegendKey val="0"/>
          <c:showVal val="0"/>
          <c:showCatName val="0"/>
          <c:showSerName val="0"/>
          <c:showPercent val="0"/>
          <c:showBubbleSize val="0"/>
        </c:dLbls>
        <c:marker val="1"/>
        <c:smooth val="0"/>
        <c:axId val="161182464"/>
        <c:axId val="161184000"/>
      </c:lineChart>
      <c:catAx>
        <c:axId val="161182464"/>
        <c:scaling>
          <c:orientation val="minMax"/>
        </c:scaling>
        <c:delete val="0"/>
        <c:axPos val="b"/>
        <c:majorTickMark val="out"/>
        <c:minorTickMark val="none"/>
        <c:tickLblPos val="nextTo"/>
        <c:crossAx val="161184000"/>
        <c:crosses val="autoZero"/>
        <c:auto val="1"/>
        <c:lblAlgn val="ctr"/>
        <c:lblOffset val="100"/>
        <c:noMultiLvlLbl val="0"/>
      </c:catAx>
      <c:valAx>
        <c:axId val="161184000"/>
        <c:scaling>
          <c:orientation val="minMax"/>
        </c:scaling>
        <c:delete val="0"/>
        <c:axPos val="l"/>
        <c:majorGridlines/>
        <c:numFmt formatCode="_-* #,##0.0\ _€_-;\-* #,##0.0\ _€_-;_-* &quot;-&quot;??\ _€_-;_-@_-" sourceLinked="1"/>
        <c:majorTickMark val="out"/>
        <c:minorTickMark val="none"/>
        <c:tickLblPos val="nextTo"/>
        <c:crossAx val="161182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4"/>
          <c:y val="8.0426727561891717E-2"/>
          <c:w val="0.86010154658216853"/>
          <c:h val="0.70994864772338273"/>
        </c:manualLayout>
      </c:layout>
      <c:lineChart>
        <c:grouping val="standard"/>
        <c:varyColors val="0"/>
        <c:ser>
          <c:idx val="0"/>
          <c:order val="0"/>
          <c:tx>
            <c:strRef>
              <c:f>'Fig 1.26'!$B$5</c:f>
              <c:strCache>
                <c:ptCount val="1"/>
                <c:pt idx="0">
                  <c:v>En emploi</c:v>
                </c:pt>
              </c:strCache>
            </c:strRef>
          </c:tx>
          <c:spPr>
            <a:ln w="38100">
              <a:solidFill>
                <a:schemeClr val="bg1">
                  <a:lumMod val="65000"/>
                </a:schemeClr>
              </a:solidFill>
            </a:ln>
          </c:spPr>
          <c:marker>
            <c:symbol val="none"/>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1.26'!$C$5:$N$5</c:f>
              <c:numCache>
                <c:formatCode>0.0</c:formatCode>
                <c:ptCount val="12"/>
                <c:pt idx="0">
                  <c:v>8.6548145904678506</c:v>
                </c:pt>
                <c:pt idx="1">
                  <c:v>8.5874026663196013</c:v>
                </c:pt>
                <c:pt idx="2">
                  <c:v>8.6406229143402431</c:v>
                </c:pt>
                <c:pt idx="3">
                  <c:v>8.6773971638578331</c:v>
                </c:pt>
                <c:pt idx="4">
                  <c:v>8.8377421660674962</c:v>
                </c:pt>
                <c:pt idx="5">
                  <c:v>8.9725644971996132</c:v>
                </c:pt>
                <c:pt idx="6">
                  <c:v>9.0716815822582308</c:v>
                </c:pt>
                <c:pt idx="7">
                  <c:v>9.2823856472922088</c:v>
                </c:pt>
                <c:pt idx="8">
                  <c:v>9.5687733901531793</c:v>
                </c:pt>
                <c:pt idx="9">
                  <c:v>9.9197049123702623</c:v>
                </c:pt>
                <c:pt idx="10">
                  <c:v>10.000488272371868</c:v>
                </c:pt>
                <c:pt idx="11">
                  <c:v>10.150292418471642</c:v>
                </c:pt>
              </c:numCache>
            </c:numRef>
          </c:val>
          <c:smooth val="0"/>
        </c:ser>
        <c:ser>
          <c:idx val="1"/>
          <c:order val="1"/>
          <c:tx>
            <c:strRef>
              <c:f>'Fig 1.26'!$B$6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1.26'!$C$6:$N$6</c:f>
              <c:numCache>
                <c:formatCode>0.0</c:formatCode>
                <c:ptCount val="12"/>
                <c:pt idx="0">
                  <c:v>9.1046906651559354</c:v>
                </c:pt>
                <c:pt idx="1">
                  <c:v>9.05162201217518</c:v>
                </c:pt>
                <c:pt idx="2">
                  <c:v>9.0916429754159722</c:v>
                </c:pt>
                <c:pt idx="3">
                  <c:v>9.1457590182778397</c:v>
                </c:pt>
                <c:pt idx="4">
                  <c:v>9.2642283328594175</c:v>
                </c:pt>
                <c:pt idx="5">
                  <c:v>9.373658486161796</c:v>
                </c:pt>
                <c:pt idx="6">
                  <c:v>9.5704361251547567</c:v>
                </c:pt>
                <c:pt idx="7">
                  <c:v>9.8193784998745741</c:v>
                </c:pt>
                <c:pt idx="8">
                  <c:v>10.127049342396933</c:v>
                </c:pt>
                <c:pt idx="9">
                  <c:v>10.547241661005211</c:v>
                </c:pt>
                <c:pt idx="10">
                  <c:v>10.706358735511577</c:v>
                </c:pt>
                <c:pt idx="11">
                  <c:v>10.885475492207638</c:v>
                </c:pt>
              </c:numCache>
            </c:numRef>
          </c:val>
          <c:smooth val="0"/>
        </c:ser>
        <c:ser>
          <c:idx val="2"/>
          <c:order val="2"/>
          <c:tx>
            <c:strRef>
              <c:f>'Fig 1.26'!$B$7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1.26'!$C$4:$N$4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1.26'!$C$7:$N$7</c:f>
              <c:numCache>
                <c:formatCode>0.0</c:formatCode>
                <c:ptCount val="12"/>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numCache>
            </c:numRef>
          </c:val>
          <c:smooth val="0"/>
        </c:ser>
        <c:dLbls>
          <c:showLegendKey val="0"/>
          <c:showVal val="0"/>
          <c:showCatName val="0"/>
          <c:showSerName val="0"/>
          <c:showPercent val="0"/>
          <c:showBubbleSize val="0"/>
        </c:dLbls>
        <c:marker val="1"/>
        <c:smooth val="0"/>
        <c:axId val="161284480"/>
        <c:axId val="161286784"/>
      </c:lineChart>
      <c:catAx>
        <c:axId val="161284480"/>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161286784"/>
        <c:crosses val="autoZero"/>
        <c:auto val="1"/>
        <c:lblAlgn val="ctr"/>
        <c:lblOffset val="100"/>
        <c:tickLblSkip val="1"/>
        <c:noMultiLvlLbl val="0"/>
      </c:catAx>
      <c:valAx>
        <c:axId val="161286784"/>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61284480"/>
        <c:crosses val="autoZero"/>
        <c:crossBetween val="between"/>
        <c:majorUnit val="1"/>
      </c:valAx>
    </c:plotArea>
    <c:legend>
      <c:legendPos val="b"/>
      <c:layout>
        <c:manualLayout>
          <c:xMode val="edge"/>
          <c:yMode val="edge"/>
          <c:x val="8.7959184397832235E-3"/>
          <c:y val="0.90100563272287615"/>
          <c:w val="0.98144254556887278"/>
          <c:h val="6.1510925592132323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443074133806E-2"/>
          <c:y val="8.0426727561891717E-2"/>
          <c:w val="0.64591137955145161"/>
          <c:h val="0.70994864772338273"/>
        </c:manualLayout>
      </c:layout>
      <c:lineChart>
        <c:grouping val="standard"/>
        <c:varyColors val="0"/>
        <c:ser>
          <c:idx val="0"/>
          <c:order val="0"/>
          <c:tx>
            <c:strRef>
              <c:f>'Fig 1.26'!$B$5</c:f>
              <c:strCache>
                <c:ptCount val="1"/>
                <c:pt idx="0">
                  <c:v>En emploi</c:v>
                </c:pt>
              </c:strCache>
            </c:strRef>
          </c:tx>
          <c:spPr>
            <a:ln w="28575">
              <a:solidFill>
                <a:srgbClr val="00B050"/>
              </a:solidFill>
            </a:ln>
          </c:spPr>
          <c:marker>
            <c:symbol val="none"/>
          </c:marker>
          <c:dLbls>
            <c:delete val="1"/>
          </c:dLbls>
          <c:cat>
            <c:numRef>
              <c:f>'Fig 1.26'!$C$4:$R$4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'Fig 1.26'!$C$5:$R$5</c:f>
              <c:numCache>
                <c:formatCode>0.0</c:formatCode>
                <c:ptCount val="16"/>
                <c:pt idx="0">
                  <c:v>8.6548145904678506</c:v>
                </c:pt>
                <c:pt idx="1">
                  <c:v>8.5874026663196013</c:v>
                </c:pt>
                <c:pt idx="2">
                  <c:v>8.6406229143402431</c:v>
                </c:pt>
                <c:pt idx="3">
                  <c:v>8.6773971638578331</c:v>
                </c:pt>
                <c:pt idx="4">
                  <c:v>8.8377421660674962</c:v>
                </c:pt>
                <c:pt idx="5">
                  <c:v>8.9725644971996132</c:v>
                </c:pt>
                <c:pt idx="6">
                  <c:v>9.0716815822582308</c:v>
                </c:pt>
                <c:pt idx="7">
                  <c:v>9.2823856472922088</c:v>
                </c:pt>
                <c:pt idx="8">
                  <c:v>9.5687733901531793</c:v>
                </c:pt>
                <c:pt idx="9">
                  <c:v>9.9197049123702623</c:v>
                </c:pt>
                <c:pt idx="10">
                  <c:v>10.000488272371868</c:v>
                </c:pt>
                <c:pt idx="11">
                  <c:v>10.150292418471642</c:v>
                </c:pt>
                <c:pt idx="12">
                  <c:v>10.281097101562796</c:v>
                </c:pt>
                <c:pt idx="13">
                  <c:v>10.414617226850131</c:v>
                </c:pt>
                <c:pt idx="14">
                  <c:v>10.568815652541428</c:v>
                </c:pt>
                <c:pt idx="15">
                  <c:v>10.695970187400285</c:v>
                </c:pt>
              </c:numCache>
            </c:numRef>
          </c:val>
          <c:smooth val="0"/>
        </c:ser>
        <c:ser>
          <c:idx val="1"/>
          <c:order val="1"/>
          <c:tx>
            <c:strRef>
              <c:f>'Fig 1.26'!$B$6</c:f>
              <c:strCache>
                <c:ptCount val="1"/>
                <c:pt idx="0">
                  <c:v>En activité (emploi ou chômage BIT)</c:v>
                </c:pt>
              </c:strCache>
            </c:strRef>
          </c:tx>
          <c:spPr>
            <a:ln w="28575">
              <a:solidFill>
                <a:schemeClr val="accent5">
                  <a:lumMod val="75000"/>
                </a:schemeClr>
              </a:solidFill>
              <a:prstDash val="solid"/>
            </a:ln>
          </c:spPr>
          <c:marker>
            <c:symbol val="none"/>
          </c:marker>
          <c:dLbls>
            <c:delete val="1"/>
          </c:dLbls>
          <c:cat>
            <c:numRef>
              <c:f>'Fig 1.26'!$C$4:$R$4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'Fig 1.26'!$C$6:$R$6</c:f>
              <c:numCache>
                <c:formatCode>0.0</c:formatCode>
                <c:ptCount val="16"/>
                <c:pt idx="0">
                  <c:v>9.1046906651559354</c:v>
                </c:pt>
                <c:pt idx="1">
                  <c:v>9.05162201217518</c:v>
                </c:pt>
                <c:pt idx="2">
                  <c:v>9.0916429754159722</c:v>
                </c:pt>
                <c:pt idx="3">
                  <c:v>9.1457590182778397</c:v>
                </c:pt>
                <c:pt idx="4">
                  <c:v>9.2642283328594175</c:v>
                </c:pt>
                <c:pt idx="5">
                  <c:v>9.373658486161796</c:v>
                </c:pt>
                <c:pt idx="6">
                  <c:v>9.5704361251547567</c:v>
                </c:pt>
                <c:pt idx="7">
                  <c:v>9.8193784998745741</c:v>
                </c:pt>
                <c:pt idx="8">
                  <c:v>10.127049342396933</c:v>
                </c:pt>
                <c:pt idx="9">
                  <c:v>10.547241661005211</c:v>
                </c:pt>
                <c:pt idx="10">
                  <c:v>10.706358735511577</c:v>
                </c:pt>
                <c:pt idx="11">
                  <c:v>10.885475492207638</c:v>
                </c:pt>
                <c:pt idx="12">
                  <c:v>11.036439908479213</c:v>
                </c:pt>
                <c:pt idx="13">
                  <c:v>11.167628565163799</c:v>
                </c:pt>
                <c:pt idx="14">
                  <c:v>11.292984511906351</c:v>
                </c:pt>
                <c:pt idx="15">
                  <c:v>11.411006165997335</c:v>
                </c:pt>
              </c:numCache>
            </c:numRef>
          </c:val>
          <c:smooth val="0"/>
        </c:ser>
        <c:ser>
          <c:idx val="2"/>
          <c:order val="2"/>
          <c:tx>
            <c:strRef>
              <c:f>'Fig 1.26'!$B$7</c:f>
              <c:strCache>
                <c:ptCount val="1"/>
                <c:pt idx="0">
                  <c:v>Avant la retraite</c:v>
                </c:pt>
              </c:strCache>
            </c:strRef>
          </c:tx>
          <c:spPr>
            <a:ln w="28575">
              <a:solidFill>
                <a:schemeClr val="accent6">
                  <a:lumMod val="75000"/>
                </a:schemeClr>
              </a:solidFill>
              <a:prstDash val="solid"/>
            </a:ln>
          </c:spPr>
          <c:marker>
            <c:symbol val="none"/>
          </c:marker>
          <c:dLbls>
            <c:delete val="1"/>
          </c:dLbls>
          <c:cat>
            <c:numRef>
              <c:f>'Fig 1.26'!$C$4:$R$4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'Fig 1.26'!$C$7:$R$7</c:f>
              <c:numCache>
                <c:formatCode>0.0</c:formatCode>
                <c:ptCount val="16"/>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pt idx="12">
                  <c:v>11.603704298014698</c:v>
                </c:pt>
                <c:pt idx="13">
                  <c:v>11.917795535739167</c:v>
                </c:pt>
                <c:pt idx="14">
                  <c:v>12.062633477979361</c:v>
                </c:pt>
              </c:numCache>
            </c:numRef>
          </c:val>
          <c:smooth val="0"/>
        </c:ser>
        <c:dLbls>
          <c:dLblPos val="t"/>
          <c:showLegendKey val="0"/>
          <c:showVal val="1"/>
          <c:showCatName val="0"/>
          <c:showSerName val="0"/>
          <c:showPercent val="0"/>
          <c:showBubbleSize val="0"/>
        </c:dLbls>
        <c:marker val="1"/>
        <c:smooth val="0"/>
        <c:axId val="161342208"/>
        <c:axId val="161344128"/>
      </c:lineChart>
      <c:catAx>
        <c:axId val="161342208"/>
        <c:scaling>
          <c:orientation val="minMax"/>
        </c:scaling>
        <c:delete val="0"/>
        <c:axPos val="b"/>
        <c:title>
          <c:tx>
            <c:rich>
              <a:bodyPr/>
              <a:lstStyle/>
              <a:p>
                <a:pPr>
                  <a:defRPr/>
                </a:pPr>
                <a:r>
                  <a:rPr lang="en-US"/>
                  <a:t>année</a:t>
                </a:r>
              </a:p>
            </c:rich>
          </c:tx>
          <c:layout>
            <c:manualLayout>
              <c:xMode val="edge"/>
              <c:yMode val="edge"/>
              <c:x val="0.64283854578418664"/>
              <c:y val="0.69444316807879125"/>
            </c:manualLayout>
          </c:layout>
          <c:overlay val="0"/>
        </c:title>
        <c:numFmt formatCode="General" sourceLinked="1"/>
        <c:majorTickMark val="out"/>
        <c:minorTickMark val="none"/>
        <c:tickLblPos val="nextTo"/>
        <c:txPr>
          <a:bodyPr/>
          <a:lstStyle/>
          <a:p>
            <a:pPr>
              <a:defRPr sz="900"/>
            </a:pPr>
            <a:endParaRPr lang="fr-FR"/>
          </a:p>
        </c:txPr>
        <c:crossAx val="161344128"/>
        <c:crosses val="autoZero"/>
        <c:auto val="1"/>
        <c:lblAlgn val="ctr"/>
        <c:lblOffset val="100"/>
        <c:tickLblSkip val="1"/>
        <c:noMultiLvlLbl val="0"/>
      </c:catAx>
      <c:valAx>
        <c:axId val="161344128"/>
        <c:scaling>
          <c:orientation val="minMax"/>
          <c:max val="12.5"/>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61342208"/>
        <c:crosses val="autoZero"/>
        <c:crossBetween val="between"/>
        <c:majorUnit val="1"/>
      </c:valAx>
    </c:plotArea>
    <c:legend>
      <c:legendPos val="r"/>
      <c:layout>
        <c:manualLayout>
          <c:xMode val="edge"/>
          <c:yMode val="edge"/>
          <c:x val="0.75220725421370527"/>
          <c:y val="0.18546428380802529"/>
          <c:w val="0.23440586492953441"/>
          <c:h val="0.58191552315907458"/>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8378931447128"/>
          <c:y val="3.2097401295790418E-2"/>
          <c:w val="0.53925139018639623"/>
          <c:h val="0.79874537037037041"/>
        </c:manualLayout>
      </c:layout>
      <c:lineChart>
        <c:grouping val="standard"/>
        <c:varyColors val="0"/>
        <c:ser>
          <c:idx val="1"/>
          <c:order val="0"/>
          <c:tx>
            <c:strRef>
              <c:f>'Fig 1.32'!$B$5</c:f>
              <c:strCache>
                <c:ptCount val="1"/>
                <c:pt idx="0">
                  <c:v>CNAV, hors départs anticipés</c:v>
                </c:pt>
              </c:strCache>
            </c:strRef>
          </c:tx>
          <c:spPr>
            <a:ln w="28575">
              <a:solidFill>
                <a:srgbClr val="006600"/>
              </a:solidFill>
              <a:prstDash val="sysDash"/>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1.32'!$E$5:$S$5</c:f>
              <c:numCache>
                <c:formatCode>0.0</c:formatCode>
                <c:ptCount val="15"/>
                <c:pt idx="0">
                  <c:v>61.901009999999999</c:v>
                </c:pt>
                <c:pt idx="1">
                  <c:v>61.794240000000002</c:v>
                </c:pt>
                <c:pt idx="2">
                  <c:v>61.509619999999998</c:v>
                </c:pt>
                <c:pt idx="3">
                  <c:v>61.431350000000002</c:v>
                </c:pt>
                <c:pt idx="4">
                  <c:v>61.449219999999997</c:v>
                </c:pt>
                <c:pt idx="5">
                  <c:v>61.488779999999998</c:v>
                </c:pt>
                <c:pt idx="6">
                  <c:v>61.458599999999997</c:v>
                </c:pt>
                <c:pt idx="7">
                  <c:v>62.085529999999999</c:v>
                </c:pt>
                <c:pt idx="8">
                  <c:v>62.387479999999996</c:v>
                </c:pt>
                <c:pt idx="9">
                  <c:v>62.216610000000003</c:v>
                </c:pt>
                <c:pt idx="10">
                  <c:v>62.694330000000001</c:v>
                </c:pt>
                <c:pt idx="11">
                  <c:v>63.015639999999998</c:v>
                </c:pt>
                <c:pt idx="12">
                  <c:v>62.836799999999997</c:v>
                </c:pt>
                <c:pt idx="13">
                  <c:v>62.975439999999999</c:v>
                </c:pt>
                <c:pt idx="14">
                  <c:v>63.070740000000001</c:v>
                </c:pt>
              </c:numCache>
            </c:numRef>
          </c:val>
          <c:smooth val="0"/>
        </c:ser>
        <c:ser>
          <c:idx val="0"/>
          <c:order val="1"/>
          <c:tx>
            <c:strRef>
              <c:f>'Fig 1.32'!$B$4</c:f>
              <c:strCache>
                <c:ptCount val="1"/>
                <c:pt idx="0">
                  <c:v>CNAV, ensemble</c:v>
                </c:pt>
              </c:strCache>
            </c:strRef>
          </c:tx>
          <c:spPr>
            <a:ln w="28575">
              <a:solidFill>
                <a:srgbClr val="006600"/>
              </a:solidFill>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1.32'!$E$4:$S$4</c:f>
              <c:numCache>
                <c:formatCode>0.0</c:formatCode>
                <c:ptCount val="15"/>
                <c:pt idx="0">
                  <c:v>61.253900000000002</c:v>
                </c:pt>
                <c:pt idx="1">
                  <c:v>61.234450000000002</c:v>
                </c:pt>
                <c:pt idx="2">
                  <c:v>61.049109999999999</c:v>
                </c:pt>
                <c:pt idx="3">
                  <c:v>60.986150000000002</c:v>
                </c:pt>
                <c:pt idx="4">
                  <c:v>60.996110000000002</c:v>
                </c:pt>
                <c:pt idx="5">
                  <c:v>61.600349999999999</c:v>
                </c:pt>
                <c:pt idx="6">
                  <c:v>61.46302</c:v>
                </c:pt>
                <c:pt idx="7">
                  <c:v>61.979019999999998</c:v>
                </c:pt>
                <c:pt idx="8">
                  <c:v>62.21528</c:v>
                </c:pt>
                <c:pt idx="9">
                  <c:v>62.053269999999998</c:v>
                </c:pt>
                <c:pt idx="10">
                  <c:v>62.275820000000003</c:v>
                </c:pt>
                <c:pt idx="11">
                  <c:v>62.450749999999999</c:v>
                </c:pt>
                <c:pt idx="12">
                  <c:v>62.359499999999997</c:v>
                </c:pt>
                <c:pt idx="13">
                  <c:v>62.40869</c:v>
                </c:pt>
                <c:pt idx="14">
                  <c:v>62.622970000000002</c:v>
                </c:pt>
              </c:numCache>
            </c:numRef>
          </c:val>
          <c:smooth val="0"/>
        </c:ser>
        <c:ser>
          <c:idx val="3"/>
          <c:order val="2"/>
          <c:tx>
            <c:strRef>
              <c:f>'Fig 1.32'!$B$7</c:f>
              <c:strCache>
                <c:ptCount val="1"/>
                <c:pt idx="0">
                  <c:v>Fonction publique d'État civile (sédentaires)</c:v>
                </c:pt>
              </c:strCache>
            </c:strRef>
          </c:tx>
          <c:spPr>
            <a:ln w="28575">
              <a:solidFill>
                <a:schemeClr val="accent5">
                  <a:lumMod val="75000"/>
                </a:schemeClr>
              </a:solidFill>
              <a:prstDash val="sysDash"/>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1.32'!$E$7:$S$7</c:f>
              <c:numCache>
                <c:formatCode>0.0</c:formatCode>
                <c:ptCount val="15"/>
                <c:pt idx="0">
                  <c:v>60.6</c:v>
                </c:pt>
                <c:pt idx="1">
                  <c:v>60.7</c:v>
                </c:pt>
                <c:pt idx="2">
                  <c:v>60.5</c:v>
                </c:pt>
                <c:pt idx="3">
                  <c:v>60.6</c:v>
                </c:pt>
                <c:pt idx="4">
                  <c:v>60.7</c:v>
                </c:pt>
                <c:pt idx="5">
                  <c:v>60.8</c:v>
                </c:pt>
                <c:pt idx="6">
                  <c:v>61</c:v>
                </c:pt>
                <c:pt idx="7">
                  <c:v>61.4</c:v>
                </c:pt>
                <c:pt idx="8">
                  <c:v>61.8</c:v>
                </c:pt>
                <c:pt idx="9">
                  <c:v>61.8</c:v>
                </c:pt>
                <c:pt idx="10">
                  <c:v>62.1</c:v>
                </c:pt>
                <c:pt idx="11">
                  <c:v>62.3</c:v>
                </c:pt>
                <c:pt idx="12">
                  <c:v>62.3</c:v>
                </c:pt>
                <c:pt idx="13">
                  <c:v>62.6</c:v>
                </c:pt>
                <c:pt idx="14">
                  <c:v>62.7</c:v>
                </c:pt>
              </c:numCache>
            </c:numRef>
          </c:val>
          <c:smooth val="0"/>
        </c:ser>
        <c:ser>
          <c:idx val="2"/>
          <c:order val="3"/>
          <c:tx>
            <c:strRef>
              <c:f>'Fig 1.32'!$B$6</c:f>
              <c:strCache>
                <c:ptCount val="1"/>
                <c:pt idx="0">
                  <c:v>Fonction publique d'État civile (actifs)</c:v>
                </c:pt>
              </c:strCache>
            </c:strRef>
          </c:tx>
          <c:spPr>
            <a:ln w="28575">
              <a:solidFill>
                <a:schemeClr val="accent5">
                  <a:lumMod val="75000"/>
                </a:schemeClr>
              </a:solidFill>
              <a:prstDash val="solid"/>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1.32'!$E$6:$S$6</c:f>
              <c:numCache>
                <c:formatCode>0.0</c:formatCode>
                <c:ptCount val="15"/>
                <c:pt idx="0">
                  <c:v>55.7</c:v>
                </c:pt>
                <c:pt idx="1">
                  <c:v>55.8</c:v>
                </c:pt>
                <c:pt idx="2">
                  <c:v>55.9</c:v>
                </c:pt>
                <c:pt idx="3">
                  <c:v>56.1</c:v>
                </c:pt>
                <c:pt idx="4">
                  <c:v>56.2</c:v>
                </c:pt>
                <c:pt idx="5">
                  <c:v>56.5</c:v>
                </c:pt>
                <c:pt idx="6">
                  <c:v>56.6</c:v>
                </c:pt>
                <c:pt idx="7">
                  <c:v>56.9</c:v>
                </c:pt>
                <c:pt idx="8">
                  <c:v>57.4</c:v>
                </c:pt>
                <c:pt idx="9">
                  <c:v>57.6</c:v>
                </c:pt>
                <c:pt idx="10">
                  <c:v>58</c:v>
                </c:pt>
                <c:pt idx="11">
                  <c:v>58.4</c:v>
                </c:pt>
                <c:pt idx="12">
                  <c:v>58.7</c:v>
                </c:pt>
                <c:pt idx="13">
                  <c:v>59.1</c:v>
                </c:pt>
                <c:pt idx="14">
                  <c:v>59.4</c:v>
                </c:pt>
              </c:numCache>
            </c:numRef>
          </c:val>
          <c:smooth val="0"/>
        </c:ser>
        <c:ser>
          <c:idx val="5"/>
          <c:order val="4"/>
          <c:tx>
            <c:strRef>
              <c:f>'Fig 1.32'!$B$9</c:f>
              <c:strCache>
                <c:ptCount val="1"/>
                <c:pt idx="0">
                  <c:v>CNRACL (sédentaires)</c:v>
                </c:pt>
              </c:strCache>
            </c:strRef>
          </c:tx>
          <c:spPr>
            <a:ln w="28575">
              <a:solidFill>
                <a:schemeClr val="accent6">
                  <a:lumMod val="75000"/>
                </a:schemeClr>
              </a:solidFill>
              <a:prstDash val="sysDash"/>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1.32'!$E$9:$S$9</c:f>
              <c:numCache>
                <c:formatCode>0.0</c:formatCode>
                <c:ptCount val="15"/>
                <c:pt idx="0">
                  <c:v>60.6</c:v>
                </c:pt>
                <c:pt idx="1">
                  <c:v>60.7</c:v>
                </c:pt>
                <c:pt idx="2">
                  <c:v>60.6</c:v>
                </c:pt>
                <c:pt idx="3">
                  <c:v>60.8</c:v>
                </c:pt>
                <c:pt idx="4">
                  <c:v>60.9</c:v>
                </c:pt>
                <c:pt idx="5">
                  <c:v>60.9</c:v>
                </c:pt>
                <c:pt idx="6">
                  <c:v>61</c:v>
                </c:pt>
                <c:pt idx="7">
                  <c:v>61.4</c:v>
                </c:pt>
                <c:pt idx="8">
                  <c:v>62</c:v>
                </c:pt>
                <c:pt idx="9">
                  <c:v>62.1</c:v>
                </c:pt>
                <c:pt idx="10">
                  <c:v>62.8</c:v>
                </c:pt>
                <c:pt idx="11">
                  <c:v>63.1</c:v>
                </c:pt>
                <c:pt idx="12">
                  <c:v>63.1</c:v>
                </c:pt>
                <c:pt idx="13">
                  <c:v>63.1</c:v>
                </c:pt>
                <c:pt idx="14">
                  <c:v>63.2</c:v>
                </c:pt>
              </c:numCache>
            </c:numRef>
          </c:val>
          <c:smooth val="0"/>
        </c:ser>
        <c:ser>
          <c:idx val="4"/>
          <c:order val="5"/>
          <c:tx>
            <c:strRef>
              <c:f>'Fig 1.32'!$B$8</c:f>
              <c:strCache>
                <c:ptCount val="1"/>
                <c:pt idx="0">
                  <c:v>CNRACL (actifs)</c:v>
                </c:pt>
              </c:strCache>
            </c:strRef>
          </c:tx>
          <c:spPr>
            <a:ln w="28575">
              <a:solidFill>
                <a:schemeClr val="accent6">
                  <a:lumMod val="75000"/>
                </a:schemeClr>
              </a:solidFill>
            </a:ln>
          </c:spPr>
          <c:marker>
            <c:symbol val="none"/>
          </c:marker>
          <c:cat>
            <c:numRef>
              <c:f>'Fig 1.32'!$E$3:$S$3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1.32'!$E$8:$S$8</c:f>
              <c:numCache>
                <c:formatCode>0.0</c:formatCode>
                <c:ptCount val="15"/>
                <c:pt idx="0">
                  <c:v>56</c:v>
                </c:pt>
                <c:pt idx="1">
                  <c:v>56.2</c:v>
                </c:pt>
                <c:pt idx="2">
                  <c:v>56.4</c:v>
                </c:pt>
                <c:pt idx="3">
                  <c:v>56.5</c:v>
                </c:pt>
                <c:pt idx="4">
                  <c:v>56.5</c:v>
                </c:pt>
                <c:pt idx="5">
                  <c:v>56.9</c:v>
                </c:pt>
                <c:pt idx="6">
                  <c:v>56.9</c:v>
                </c:pt>
                <c:pt idx="7">
                  <c:v>57.2</c:v>
                </c:pt>
                <c:pt idx="8">
                  <c:v>57.8</c:v>
                </c:pt>
                <c:pt idx="9">
                  <c:v>58</c:v>
                </c:pt>
                <c:pt idx="10">
                  <c:v>58.5</c:v>
                </c:pt>
                <c:pt idx="11">
                  <c:v>58.9</c:v>
                </c:pt>
                <c:pt idx="12">
                  <c:v>59</c:v>
                </c:pt>
                <c:pt idx="13">
                  <c:v>59.1</c:v>
                </c:pt>
                <c:pt idx="14">
                  <c:v>59.3</c:v>
                </c:pt>
              </c:numCache>
            </c:numRef>
          </c:val>
          <c:smooth val="0"/>
        </c:ser>
        <c:dLbls>
          <c:showLegendKey val="0"/>
          <c:showVal val="0"/>
          <c:showCatName val="0"/>
          <c:showSerName val="0"/>
          <c:showPercent val="0"/>
          <c:showBubbleSize val="0"/>
        </c:dLbls>
        <c:marker val="1"/>
        <c:smooth val="0"/>
        <c:axId val="160550272"/>
        <c:axId val="160556544"/>
      </c:lineChart>
      <c:catAx>
        <c:axId val="160550272"/>
        <c:scaling>
          <c:orientation val="minMax"/>
        </c:scaling>
        <c:delete val="0"/>
        <c:axPos val="b"/>
        <c:title>
          <c:tx>
            <c:rich>
              <a:bodyPr/>
              <a:lstStyle/>
              <a:p>
                <a:pPr>
                  <a:defRPr/>
                </a:pPr>
                <a:r>
                  <a:rPr lang="fr-FR"/>
                  <a:t>année de départ à la retraite</a:t>
                </a:r>
              </a:p>
            </c:rich>
          </c:tx>
          <c:layout>
            <c:manualLayout>
              <c:xMode val="edge"/>
              <c:yMode val="edge"/>
              <c:x val="0.33139983928156069"/>
              <c:y val="0.76066536332567825"/>
            </c:manualLayout>
          </c:layout>
          <c:overlay val="0"/>
        </c:title>
        <c:numFmt formatCode="General" sourceLinked="1"/>
        <c:majorTickMark val="out"/>
        <c:minorTickMark val="none"/>
        <c:tickLblPos val="nextTo"/>
        <c:txPr>
          <a:bodyPr rot="-5400000" vert="horz"/>
          <a:lstStyle/>
          <a:p>
            <a:pPr>
              <a:defRPr/>
            </a:pPr>
            <a:endParaRPr lang="fr-FR"/>
          </a:p>
        </c:txPr>
        <c:crossAx val="160556544"/>
        <c:crosses val="autoZero"/>
        <c:auto val="1"/>
        <c:lblAlgn val="ctr"/>
        <c:lblOffset val="100"/>
        <c:noMultiLvlLbl val="0"/>
      </c:catAx>
      <c:valAx>
        <c:axId val="160556544"/>
        <c:scaling>
          <c:orientation val="minMax"/>
          <c:max val="64"/>
          <c:min val="55"/>
        </c:scaling>
        <c:delete val="0"/>
        <c:axPos val="l"/>
        <c:majorGridlines/>
        <c:title>
          <c:tx>
            <c:rich>
              <a:bodyPr rot="-5400000" vert="horz"/>
              <a:lstStyle/>
              <a:p>
                <a:pPr>
                  <a:defRPr/>
                </a:pPr>
                <a:r>
                  <a:rPr lang="fr-FR"/>
                  <a:t>Âge moyen à la liquidation</a:t>
                </a:r>
              </a:p>
            </c:rich>
          </c:tx>
          <c:layout>
            <c:manualLayout>
              <c:xMode val="edge"/>
              <c:yMode val="edge"/>
              <c:x val="8.5761822145113218E-3"/>
              <c:y val="5.027193044941828E-2"/>
            </c:manualLayout>
          </c:layout>
          <c:overlay val="0"/>
        </c:title>
        <c:numFmt formatCode="0" sourceLinked="0"/>
        <c:majorTickMark val="out"/>
        <c:minorTickMark val="none"/>
        <c:tickLblPos val="nextTo"/>
        <c:crossAx val="160550272"/>
        <c:crosses val="autoZero"/>
        <c:crossBetween val="between"/>
        <c:majorUnit val="1"/>
      </c:valAx>
    </c:plotArea>
    <c:legend>
      <c:legendPos val="r"/>
      <c:layout>
        <c:manualLayout>
          <c:xMode val="edge"/>
          <c:yMode val="edge"/>
          <c:x val="0.65690253125139009"/>
          <c:y val="2.0059322749885276E-2"/>
          <c:w val="0.33653041832814923"/>
          <c:h val="0.979940742293530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1976066551004"/>
          <c:y val="5.0925925925925923E-2"/>
          <c:w val="0.55641087236976738"/>
          <c:h val="0.85026975794692328"/>
        </c:manualLayout>
      </c:layout>
      <c:barChart>
        <c:barDir val="bar"/>
        <c:grouping val="stacked"/>
        <c:varyColors val="0"/>
        <c:ser>
          <c:idx val="0"/>
          <c:order val="0"/>
          <c:tx>
            <c:strRef>
              <c:f>'Fig 1.38'!$B$5</c:f>
              <c:strCache>
                <c:ptCount val="1"/>
                <c:pt idx="0">
                  <c:v>Départs au titre de la catégorie (hors motifs familiaux)</c:v>
                </c:pt>
              </c:strCache>
            </c:strRef>
          </c:tx>
          <c:spPr>
            <a:solidFill>
              <a:schemeClr val="accent5"/>
            </a:solidFill>
          </c:spPr>
          <c:invertIfNegative val="0"/>
          <c:cat>
            <c:strRef>
              <c:f>'Fig 1.38'!$D$4:$H$4</c:f>
              <c:strCache>
                <c:ptCount val="5"/>
                <c:pt idx="0">
                  <c:v>Régimes de base</c:v>
                </c:pt>
                <c:pt idx="1">
                  <c:v>Régimes complémentaires</c:v>
                </c:pt>
                <c:pt idx="3">
                  <c:v>Anciens salariés du secteur privé(1)</c:v>
                </c:pt>
                <c:pt idx="4">
                  <c:v>Anciens fonctionnaires(2)</c:v>
                </c:pt>
              </c:strCache>
            </c:strRef>
          </c:cat>
          <c:val>
            <c:numRef>
              <c:f>'Fig 1.38'!$D$5:$I$5</c:f>
              <c:numCache>
                <c:formatCode>0.0%</c:formatCode>
                <c:ptCount val="6"/>
                <c:pt idx="0">
                  <c:v>4.49438202247191E-2</c:v>
                </c:pt>
                <c:pt idx="1">
                  <c:v>2.3565289714444137E-3</c:v>
                </c:pt>
                <c:pt idx="3">
                  <c:v>2.4590163934426236E-3</c:v>
                </c:pt>
                <c:pt idx="4">
                  <c:v>9.3730308758664144E-2</c:v>
                </c:pt>
              </c:numCache>
            </c:numRef>
          </c:val>
        </c:ser>
        <c:ser>
          <c:idx val="1"/>
          <c:order val="1"/>
          <c:tx>
            <c:strRef>
              <c:f>'Fig 1.38'!$B$6</c:f>
              <c:strCache>
                <c:ptCount val="1"/>
                <c:pt idx="0">
                  <c:v>Droits familiaux </c:v>
                </c:pt>
              </c:strCache>
            </c:strRef>
          </c:tx>
          <c:spPr>
            <a:solidFill>
              <a:schemeClr val="accent6">
                <a:lumMod val="75000"/>
              </a:schemeClr>
            </a:solidFill>
          </c:spPr>
          <c:invertIfNegative val="0"/>
          <c:cat>
            <c:strRef>
              <c:f>'Fig 1.38'!$D$4:$H$4</c:f>
              <c:strCache>
                <c:ptCount val="5"/>
                <c:pt idx="0">
                  <c:v>Régimes de base</c:v>
                </c:pt>
                <c:pt idx="1">
                  <c:v>Régimes complémentaires</c:v>
                </c:pt>
                <c:pt idx="3">
                  <c:v>Anciens salariés du secteur privé(1)</c:v>
                </c:pt>
                <c:pt idx="4">
                  <c:v>Anciens fonctionnaires(2)</c:v>
                </c:pt>
              </c:strCache>
            </c:strRef>
          </c:cat>
          <c:val>
            <c:numRef>
              <c:f>'Fig 1.38'!$D$6:$I$6</c:f>
              <c:numCache>
                <c:formatCode>0.0%</c:formatCode>
                <c:ptCount val="6"/>
                <c:pt idx="0">
                  <c:v>8.9581205311542386E-2</c:v>
                </c:pt>
                <c:pt idx="1">
                  <c:v>2.578319933462711E-2</c:v>
                </c:pt>
                <c:pt idx="3">
                  <c:v>7.6229508196721321E-2</c:v>
                </c:pt>
                <c:pt idx="4">
                  <c:v>7.3881537492123506E-2</c:v>
                </c:pt>
              </c:numCache>
            </c:numRef>
          </c:val>
        </c:ser>
        <c:ser>
          <c:idx val="2"/>
          <c:order val="2"/>
          <c:tx>
            <c:strRef>
              <c:f>'Fig 1.38'!$B$7</c:f>
              <c:strCache>
                <c:ptCount val="1"/>
                <c:pt idx="0">
                  <c:v>Minima de pensions</c:v>
                </c:pt>
              </c:strCache>
            </c:strRef>
          </c:tx>
          <c:spPr>
            <a:solidFill>
              <a:srgbClr val="92D050"/>
            </a:solidFill>
          </c:spPr>
          <c:invertIfNegative val="0"/>
          <c:cat>
            <c:strRef>
              <c:f>'Fig 1.38'!$D$4:$H$4</c:f>
              <c:strCache>
                <c:ptCount val="5"/>
                <c:pt idx="0">
                  <c:v>Régimes de base</c:v>
                </c:pt>
                <c:pt idx="1">
                  <c:v>Régimes complémentaires</c:v>
                </c:pt>
                <c:pt idx="3">
                  <c:v>Anciens salariés du secteur privé(1)</c:v>
                </c:pt>
                <c:pt idx="4">
                  <c:v>Anciens fonctionnaires(2)</c:v>
                </c:pt>
              </c:strCache>
            </c:strRef>
          </c:cat>
          <c:val>
            <c:numRef>
              <c:f>'Fig 1.38'!$D$7:$I$7</c:f>
              <c:numCache>
                <c:formatCode>0.0%</c:formatCode>
                <c:ptCount val="6"/>
                <c:pt idx="0">
                  <c:v>4.3564862104187939E-2</c:v>
                </c:pt>
                <c:pt idx="1">
                  <c:v>0</c:v>
                </c:pt>
                <c:pt idx="3">
                  <c:v>3.9168618266978927E-2</c:v>
                </c:pt>
                <c:pt idx="4">
                  <c:v>2.3944549464398234E-2</c:v>
                </c:pt>
              </c:numCache>
            </c:numRef>
          </c:val>
        </c:ser>
        <c:ser>
          <c:idx val="3"/>
          <c:order val="3"/>
          <c:tx>
            <c:strRef>
              <c:f>'Fig 1.38'!$B$8</c:f>
              <c:strCache>
                <c:ptCount val="1"/>
                <c:pt idx="0">
                  <c:v>Autres dispositifs de solidarité</c:v>
                </c:pt>
              </c:strCache>
            </c:strRef>
          </c:tx>
          <c:spPr>
            <a:solidFill>
              <a:schemeClr val="accent4">
                <a:lumMod val="75000"/>
              </a:schemeClr>
            </a:solidFill>
          </c:spPr>
          <c:invertIfNegative val="0"/>
          <c:cat>
            <c:strRef>
              <c:f>'Fig 1.38'!$D$4:$H$4</c:f>
              <c:strCache>
                <c:ptCount val="5"/>
                <c:pt idx="0">
                  <c:v>Régimes de base</c:v>
                </c:pt>
                <c:pt idx="1">
                  <c:v>Régimes complémentaires</c:v>
                </c:pt>
                <c:pt idx="3">
                  <c:v>Anciens salariés du secteur privé(1)</c:v>
                </c:pt>
                <c:pt idx="4">
                  <c:v>Anciens fonctionnaires(2)</c:v>
                </c:pt>
              </c:strCache>
            </c:strRef>
          </c:cat>
          <c:val>
            <c:numRef>
              <c:f>'Fig 1.38'!$D$8:$I$8</c:f>
              <c:numCache>
                <c:formatCode>0.0%</c:formatCode>
                <c:ptCount val="6"/>
                <c:pt idx="0">
                  <c:v>7.2778345250255352E-2</c:v>
                </c:pt>
                <c:pt idx="1">
                  <c:v>5.0596063210424182E-2</c:v>
                </c:pt>
                <c:pt idx="3">
                  <c:v>8.3196721311475416E-2</c:v>
                </c:pt>
                <c:pt idx="4">
                  <c:v>3.560176433522369E-2</c:v>
                </c:pt>
              </c:numCache>
            </c:numRef>
          </c:val>
        </c:ser>
        <c:dLbls>
          <c:showLegendKey val="0"/>
          <c:showVal val="0"/>
          <c:showCatName val="0"/>
          <c:showSerName val="0"/>
          <c:showPercent val="0"/>
          <c:showBubbleSize val="0"/>
        </c:dLbls>
        <c:gapWidth val="150"/>
        <c:overlap val="100"/>
        <c:axId val="160013696"/>
        <c:axId val="160019584"/>
      </c:barChart>
      <c:catAx>
        <c:axId val="160013696"/>
        <c:scaling>
          <c:orientation val="minMax"/>
        </c:scaling>
        <c:delete val="0"/>
        <c:axPos val="l"/>
        <c:majorTickMark val="out"/>
        <c:minorTickMark val="none"/>
        <c:tickLblPos val="nextTo"/>
        <c:crossAx val="160019584"/>
        <c:crosses val="autoZero"/>
        <c:auto val="1"/>
        <c:lblAlgn val="ctr"/>
        <c:lblOffset val="100"/>
        <c:noMultiLvlLbl val="0"/>
      </c:catAx>
      <c:valAx>
        <c:axId val="160019584"/>
        <c:scaling>
          <c:orientation val="minMax"/>
        </c:scaling>
        <c:delete val="0"/>
        <c:axPos val="b"/>
        <c:majorGridlines/>
        <c:numFmt formatCode="0.0%" sourceLinked="1"/>
        <c:majorTickMark val="out"/>
        <c:minorTickMark val="none"/>
        <c:tickLblPos val="nextTo"/>
        <c:crossAx val="160013696"/>
        <c:crosses val="autoZero"/>
        <c:crossBetween val="between"/>
      </c:valAx>
    </c:plotArea>
    <c:legend>
      <c:legendPos val="r"/>
      <c:layout>
        <c:manualLayout>
          <c:xMode val="edge"/>
          <c:yMode val="edge"/>
          <c:x val="0.75532452511232706"/>
          <c:y val="0.24227179935841353"/>
          <c:w val="0.23111615285377463"/>
          <c:h val="0.56638232720909887"/>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1.40'!$B$5</c:f>
              <c:strCache>
                <c:ptCount val="1"/>
                <c:pt idx="0">
                  <c:v>Départs au titre de la catégorie(1)</c:v>
                </c:pt>
              </c:strCache>
            </c:strRef>
          </c:tx>
          <c:spPr>
            <a:solidFill>
              <a:schemeClr val="accent5"/>
            </a:solidFill>
          </c:spPr>
          <c:invertIfNegative val="0"/>
          <c:cat>
            <c:strRef>
              <c:f>'Fig 1.40'!$C$4:$F$4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1.40'!$C$5:$F$5</c:f>
              <c:numCache>
                <c:formatCode>0.0%</c:formatCode>
                <c:ptCount val="4"/>
                <c:pt idx="0">
                  <c:v>5.7544757033248075E-3</c:v>
                </c:pt>
                <c:pt idx="1">
                  <c:v>2.9360591561548497E-2</c:v>
                </c:pt>
                <c:pt idx="2">
                  <c:v>3.7516688918558076E-2</c:v>
                </c:pt>
                <c:pt idx="3">
                  <c:v>3.567649281934996E-2</c:v>
                </c:pt>
              </c:numCache>
            </c:numRef>
          </c:val>
        </c:ser>
        <c:ser>
          <c:idx val="1"/>
          <c:order val="1"/>
          <c:tx>
            <c:strRef>
              <c:f>'Fig 1.40'!$B$6</c:f>
              <c:strCache>
                <c:ptCount val="1"/>
                <c:pt idx="0">
                  <c:v>Droits familiaux </c:v>
                </c:pt>
              </c:strCache>
            </c:strRef>
          </c:tx>
          <c:spPr>
            <a:solidFill>
              <a:schemeClr val="accent6">
                <a:lumMod val="75000"/>
              </a:schemeClr>
            </a:solidFill>
          </c:spPr>
          <c:invertIfNegative val="0"/>
          <c:cat>
            <c:strRef>
              <c:f>'Fig 1.40'!$C$4:$F$4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1.40'!$C$6:$F$6</c:f>
              <c:numCache>
                <c:formatCode>0.0%</c:formatCode>
                <c:ptCount val="4"/>
                <c:pt idx="0">
                  <c:v>0.20971867007672632</c:v>
                </c:pt>
                <c:pt idx="1">
                  <c:v>0.14006089604175728</c:v>
                </c:pt>
                <c:pt idx="2">
                  <c:v>5.7543391188251004E-2</c:v>
                </c:pt>
                <c:pt idx="3">
                  <c:v>4.0816326530612235E-2</c:v>
                </c:pt>
              </c:numCache>
            </c:numRef>
          </c:val>
        </c:ser>
        <c:ser>
          <c:idx val="2"/>
          <c:order val="2"/>
          <c:tx>
            <c:strRef>
              <c:f>'Fig 1.40'!$B$7</c:f>
              <c:strCache>
                <c:ptCount val="1"/>
                <c:pt idx="0">
                  <c:v>Minima de pensions</c:v>
                </c:pt>
              </c:strCache>
            </c:strRef>
          </c:tx>
          <c:spPr>
            <a:solidFill>
              <a:srgbClr val="92D050"/>
            </a:solidFill>
          </c:spPr>
          <c:invertIfNegative val="0"/>
          <c:cat>
            <c:strRef>
              <c:f>'Fig 1.40'!$C$4:$F$4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1.40'!$C$7:$F$7</c:f>
              <c:numCache>
                <c:formatCode>0.0%</c:formatCode>
                <c:ptCount val="4"/>
                <c:pt idx="0">
                  <c:v>0.23209718670076726</c:v>
                </c:pt>
                <c:pt idx="1">
                  <c:v>7.2422792518486309E-2</c:v>
                </c:pt>
                <c:pt idx="2">
                  <c:v>1.7089452603471295E-2</c:v>
                </c:pt>
                <c:pt idx="3">
                  <c:v>2.2675736961451243E-3</c:v>
                </c:pt>
              </c:numCache>
            </c:numRef>
          </c:val>
        </c:ser>
        <c:ser>
          <c:idx val="3"/>
          <c:order val="3"/>
          <c:tx>
            <c:strRef>
              <c:f>'Fig 1.40'!$B$8</c:f>
              <c:strCache>
                <c:ptCount val="1"/>
                <c:pt idx="0">
                  <c:v>Autres dispositifs de solidarité</c:v>
                </c:pt>
              </c:strCache>
            </c:strRef>
          </c:tx>
          <c:spPr>
            <a:solidFill>
              <a:schemeClr val="accent4">
                <a:lumMod val="75000"/>
              </a:schemeClr>
            </a:solidFill>
          </c:spPr>
          <c:invertIfNegative val="0"/>
          <c:cat>
            <c:strRef>
              <c:f>'Fig 1.40'!$C$4:$F$4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1.40'!$C$8:$F$8</c:f>
              <c:numCache>
                <c:formatCode>0.0%</c:formatCode>
                <c:ptCount val="4"/>
                <c:pt idx="0">
                  <c:v>9.718670076726342E-2</c:v>
                </c:pt>
                <c:pt idx="1">
                  <c:v>0.11222270552414094</c:v>
                </c:pt>
                <c:pt idx="2">
                  <c:v>6.2883845126835772E-2</c:v>
                </c:pt>
                <c:pt idx="3">
                  <c:v>4.9281934996220703E-2</c:v>
                </c:pt>
              </c:numCache>
            </c:numRef>
          </c:val>
        </c:ser>
        <c:dLbls>
          <c:showLegendKey val="0"/>
          <c:showVal val="0"/>
          <c:showCatName val="0"/>
          <c:showSerName val="0"/>
          <c:showPercent val="0"/>
          <c:showBubbleSize val="0"/>
        </c:dLbls>
        <c:gapWidth val="150"/>
        <c:overlap val="100"/>
        <c:axId val="163075584"/>
        <c:axId val="163077120"/>
      </c:barChart>
      <c:catAx>
        <c:axId val="163075584"/>
        <c:scaling>
          <c:orientation val="minMax"/>
        </c:scaling>
        <c:delete val="0"/>
        <c:axPos val="b"/>
        <c:majorTickMark val="out"/>
        <c:minorTickMark val="none"/>
        <c:tickLblPos val="nextTo"/>
        <c:txPr>
          <a:bodyPr/>
          <a:lstStyle/>
          <a:p>
            <a:pPr>
              <a:defRPr sz="800"/>
            </a:pPr>
            <a:endParaRPr lang="fr-FR"/>
          </a:p>
        </c:txPr>
        <c:crossAx val="163077120"/>
        <c:crosses val="autoZero"/>
        <c:auto val="1"/>
        <c:lblAlgn val="ctr"/>
        <c:lblOffset val="100"/>
        <c:noMultiLvlLbl val="0"/>
      </c:catAx>
      <c:valAx>
        <c:axId val="163077120"/>
        <c:scaling>
          <c:orientation val="minMax"/>
        </c:scaling>
        <c:delete val="0"/>
        <c:axPos val="l"/>
        <c:majorGridlines/>
        <c:numFmt formatCode="0.0%" sourceLinked="1"/>
        <c:majorTickMark val="out"/>
        <c:minorTickMark val="none"/>
        <c:tickLblPos val="nextTo"/>
        <c:crossAx val="163075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07209618599654E-2"/>
          <c:y val="4.9592468241926216E-2"/>
          <c:w val="0.89189037013937611"/>
          <c:h val="0.75827237102927991"/>
        </c:manualLayout>
      </c:layout>
      <c:barChart>
        <c:barDir val="col"/>
        <c:grouping val="stacked"/>
        <c:varyColors val="0"/>
        <c:ser>
          <c:idx val="0"/>
          <c:order val="0"/>
          <c:tx>
            <c:strRef>
              <c:f>'Fig 1.41'!$B$5</c:f>
              <c:strCache>
                <c:ptCount val="1"/>
                <c:pt idx="0">
                  <c:v>Cotisations sociales</c:v>
                </c:pt>
              </c:strCache>
            </c:strRef>
          </c:tx>
          <c:spPr>
            <a:solidFill>
              <a:srgbClr val="8BE9B6"/>
            </a:solidFill>
          </c:spPr>
          <c:invertIfNegative val="0"/>
          <c:dLbls>
            <c:spPr>
              <a:solidFill>
                <a:schemeClr val="bg1"/>
              </a:solid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1.41'!$C$5:$Q$5</c:f>
              <c:numCache>
                <c:formatCode>0%</c:formatCode>
                <c:ptCount val="15"/>
                <c:pt idx="0">
                  <c:v>0.8146034551308734</c:v>
                </c:pt>
                <c:pt idx="1">
                  <c:v>0.79783542656162054</c:v>
                </c:pt>
                <c:pt idx="2">
                  <c:v>0.79894419223569513</c:v>
                </c:pt>
                <c:pt idx="3">
                  <c:v>0.78888479616711282</c:v>
                </c:pt>
                <c:pt idx="4">
                  <c:v>0.77245225436221487</c:v>
                </c:pt>
                <c:pt idx="5">
                  <c:v>0.76647942582971795</c:v>
                </c:pt>
                <c:pt idx="6">
                  <c:v>0.76868051642965418</c:v>
                </c:pt>
                <c:pt idx="7">
                  <c:v>0.76170397826936853</c:v>
                </c:pt>
                <c:pt idx="8">
                  <c:v>0.75350728593695238</c:v>
                </c:pt>
                <c:pt idx="9">
                  <c:v>0.77215581141801881</c:v>
                </c:pt>
                <c:pt idx="10">
                  <c:v>0.77898168300704107</c:v>
                </c:pt>
                <c:pt idx="11">
                  <c:v>0.77882835910653392</c:v>
                </c:pt>
                <c:pt idx="12">
                  <c:v>0.78029400411287442</c:v>
                </c:pt>
                <c:pt idx="13">
                  <c:v>0.79828252953430134</c:v>
                </c:pt>
                <c:pt idx="14">
                  <c:v>0.79828252953430134</c:v>
                </c:pt>
              </c:numCache>
            </c:numRef>
          </c:val>
        </c:ser>
        <c:ser>
          <c:idx val="1"/>
          <c:order val="1"/>
          <c:tx>
            <c:strRef>
              <c:f>'Fig 1.41'!$B$6</c:f>
              <c:strCache>
                <c:ptCount val="1"/>
                <c:pt idx="0">
                  <c:v>ITAF </c:v>
                </c:pt>
              </c:strCache>
            </c:strRef>
          </c:tx>
          <c:spPr>
            <a:solidFill>
              <a:srgbClr val="A562E8"/>
            </a:solidFill>
          </c:spPr>
          <c:invertIfNegative val="0"/>
          <c:dLbls>
            <c:spPr>
              <a:solidFill>
                <a:schemeClr val="bg1"/>
              </a:solidFill>
            </c:spPr>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1.41'!$C$6:$Q$6</c:f>
              <c:numCache>
                <c:formatCode>0%</c:formatCode>
                <c:ptCount val="15"/>
                <c:pt idx="0">
                  <c:v>7.1797566820224673E-2</c:v>
                </c:pt>
                <c:pt idx="1">
                  <c:v>7.6898334571665602E-2</c:v>
                </c:pt>
                <c:pt idx="2">
                  <c:v>9.8865868667297352E-2</c:v>
                </c:pt>
                <c:pt idx="3">
                  <c:v>0.10157024729859142</c:v>
                </c:pt>
                <c:pt idx="4">
                  <c:v>0.10707218363101506</c:v>
                </c:pt>
                <c:pt idx="5">
                  <c:v>9.9410687481109719E-2</c:v>
                </c:pt>
                <c:pt idx="6">
                  <c:v>9.5396426779652307E-2</c:v>
                </c:pt>
                <c:pt idx="7">
                  <c:v>0.11105653824645584</c:v>
                </c:pt>
                <c:pt idx="8">
                  <c:v>0.11149884617575979</c:v>
                </c:pt>
                <c:pt idx="9">
                  <c:v>0.11915555523702985</c:v>
                </c:pt>
                <c:pt idx="10">
                  <c:v>0.11999213120568057</c:v>
                </c:pt>
                <c:pt idx="11">
                  <c:v>0.11927831622792771</c:v>
                </c:pt>
                <c:pt idx="12">
                  <c:v>0.12058610844083413</c:v>
                </c:pt>
                <c:pt idx="13">
                  <c:v>0.11412495191320819</c:v>
                </c:pt>
                <c:pt idx="14">
                  <c:v>0.11412495191320819</c:v>
                </c:pt>
              </c:numCache>
            </c:numRef>
          </c:val>
        </c:ser>
        <c:ser>
          <c:idx val="2"/>
          <c:order val="2"/>
          <c:tx>
            <c:strRef>
              <c:f>'Fig 1.41'!$B$7</c:f>
              <c:strCache>
                <c:ptCount val="1"/>
                <c:pt idx="0">
                  <c:v>Subventions d'équilibre</c:v>
                </c:pt>
              </c:strCache>
            </c:strRef>
          </c:tx>
          <c:spPr>
            <a:pattFill prst="solidDmnd">
              <a:fgClr>
                <a:srgbClr val="A562E8"/>
              </a:fgClr>
              <a:bgClr>
                <a:schemeClr val="bg1"/>
              </a:bgClr>
            </a:pattFill>
          </c:spPr>
          <c:invertIfNegative val="0"/>
          <c:dLbls>
            <c:spPr>
              <a:solidFill>
                <a:schemeClr val="bg1"/>
              </a:solidFill>
            </c:spPr>
            <c:txPr>
              <a:bodyPr/>
              <a:lstStyle/>
              <a:p>
                <a:pPr>
                  <a:defRPr sz="700" b="1"/>
                </a:pPr>
                <a:endParaRPr lang="fr-FR"/>
              </a:p>
            </c:txP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1.41'!$C$7:$Q$7</c:f>
              <c:numCache>
                <c:formatCode>0%</c:formatCode>
                <c:ptCount val="15"/>
                <c:pt idx="0">
                  <c:v>2.0915874358348647E-2</c:v>
                </c:pt>
                <c:pt idx="1">
                  <c:v>1.8628049020981651E-2</c:v>
                </c:pt>
                <c:pt idx="2">
                  <c:v>2.2739724269040553E-2</c:v>
                </c:pt>
                <c:pt idx="3">
                  <c:v>2.3085838461243461E-2</c:v>
                </c:pt>
                <c:pt idx="4">
                  <c:v>2.3315697360859554E-2</c:v>
                </c:pt>
                <c:pt idx="5">
                  <c:v>2.239567080939241E-2</c:v>
                </c:pt>
                <c:pt idx="6">
                  <c:v>2.3994470273095345E-2</c:v>
                </c:pt>
                <c:pt idx="7">
                  <c:v>2.4824482440965582E-2</c:v>
                </c:pt>
                <c:pt idx="8">
                  <c:v>2.5485836955415071E-2</c:v>
                </c:pt>
                <c:pt idx="9">
                  <c:v>2.5113446995662307E-2</c:v>
                </c:pt>
                <c:pt idx="10">
                  <c:v>2.4326528164165636E-2</c:v>
                </c:pt>
                <c:pt idx="11">
                  <c:v>2.4430412945431454E-2</c:v>
                </c:pt>
                <c:pt idx="12">
                  <c:v>2.8980757646352485E-2</c:v>
                </c:pt>
                <c:pt idx="13">
                  <c:v>2.285101295136344E-2</c:v>
                </c:pt>
                <c:pt idx="14">
                  <c:v>2.285101295136344E-2</c:v>
                </c:pt>
              </c:numCache>
            </c:numRef>
          </c:val>
        </c:ser>
        <c:ser>
          <c:idx val="3"/>
          <c:order val="3"/>
          <c:tx>
            <c:strRef>
              <c:f>'Fig 1.41'!$B$8</c:f>
              <c:strCache>
                <c:ptCount val="1"/>
                <c:pt idx="0">
                  <c:v>Transferts depuis organismes extérieurs</c:v>
                </c:pt>
              </c:strCache>
            </c:strRef>
          </c:tx>
          <c:spPr>
            <a:pattFill prst="plaid">
              <a:fgClr>
                <a:srgbClr val="FF9933"/>
              </a:fgClr>
              <a:bgClr>
                <a:schemeClr val="bg1"/>
              </a:bgClr>
            </a:pattFill>
          </c:spPr>
          <c:invertIfNegative val="0"/>
          <c:dLbls>
            <c:dLbl>
              <c:idx val="4"/>
              <c:layout>
                <c:manualLayout>
                  <c:x val="0"/>
                  <c:y val="2.6800655877468247E-2"/>
                </c:manualLayout>
              </c:layout>
              <c:showLegendKey val="0"/>
              <c:showVal val="1"/>
              <c:showCatName val="0"/>
              <c:showSerName val="0"/>
              <c:showPercent val="0"/>
              <c:showBubbleSize val="0"/>
            </c:dLbl>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1.41'!$C$8:$Q$8</c:f>
              <c:numCache>
                <c:formatCode>0%</c:formatCode>
                <c:ptCount val="15"/>
                <c:pt idx="0">
                  <c:v>7.6342956793680639E-2</c:v>
                </c:pt>
                <c:pt idx="1">
                  <c:v>7.5203805490047376E-2</c:v>
                </c:pt>
                <c:pt idx="2">
                  <c:v>5.0943760367847826E-2</c:v>
                </c:pt>
                <c:pt idx="3">
                  <c:v>4.7708320248196372E-2</c:v>
                </c:pt>
                <c:pt idx="4">
                  <c:v>5.3095845797186667E-2</c:v>
                </c:pt>
                <c:pt idx="5">
                  <c:v>5.2267174950660251E-2</c:v>
                </c:pt>
                <c:pt idx="6">
                  <c:v>4.8951876948727061E-2</c:v>
                </c:pt>
                <c:pt idx="7">
                  <c:v>4.7081853497155463E-2</c:v>
                </c:pt>
                <c:pt idx="8">
                  <c:v>4.7238938753113829E-2</c:v>
                </c:pt>
                <c:pt idx="9">
                  <c:v>4.7785600018253729E-2</c:v>
                </c:pt>
                <c:pt idx="10">
                  <c:v>4.7242380456552227E-2</c:v>
                </c:pt>
                <c:pt idx="11">
                  <c:v>4.8546478137508689E-2</c:v>
                </c:pt>
                <c:pt idx="12">
                  <c:v>4.5914599734460014E-2</c:v>
                </c:pt>
                <c:pt idx="13">
                  <c:v>4.7886201780149337E-2</c:v>
                </c:pt>
                <c:pt idx="14">
                  <c:v>4.7886201780149337E-2</c:v>
                </c:pt>
              </c:numCache>
            </c:numRef>
          </c:val>
        </c:ser>
        <c:ser>
          <c:idx val="4"/>
          <c:order val="4"/>
          <c:tx>
            <c:strRef>
              <c:f>'Fig 1.41'!$B$9</c:f>
              <c:strCache>
                <c:ptCount val="1"/>
                <c:pt idx="0">
                  <c:v>Produits de gestion</c:v>
                </c:pt>
              </c:strCache>
            </c:strRef>
          </c:tx>
          <c:spPr>
            <a:solidFill>
              <a:srgbClr val="FF9933"/>
            </a:solidFill>
          </c:spPr>
          <c:invertIfNegative val="0"/>
          <c:dLbls>
            <c:dLbl>
              <c:idx val="10"/>
              <c:delete val="1"/>
            </c:dLbl>
            <c:dLbl>
              <c:idx val="11"/>
              <c:delete val="1"/>
            </c:dLbl>
            <c:dLbl>
              <c:idx val="12"/>
              <c:delete val="1"/>
            </c:dLbl>
            <c:dLbl>
              <c:idx val="13"/>
              <c:delete val="1"/>
            </c:dLbl>
            <c:dLbl>
              <c:idx val="14"/>
              <c:delete val="1"/>
            </c:dLbl>
            <c:spPr>
              <a:solidFill>
                <a:schemeClr val="bg1"/>
              </a:solidFill>
              <a:ln>
                <a:noFill/>
              </a:ln>
            </c:spPr>
            <c:txPr>
              <a:bodyPr/>
              <a:lstStyle/>
              <a:p>
                <a:pPr>
                  <a:defRPr sz="700" b="1"/>
                </a:pPr>
                <a:endParaRPr lang="fr-FR"/>
              </a:p>
            </c:txP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1.41'!$C$9:$Q$9</c:f>
              <c:numCache>
                <c:formatCode>0%</c:formatCode>
                <c:ptCount val="15"/>
                <c:pt idx="0">
                  <c:v>1.2778691276356332E-2</c:v>
                </c:pt>
                <c:pt idx="1">
                  <c:v>1.1982048624870118E-2</c:v>
                </c:pt>
                <c:pt idx="2">
                  <c:v>1.2949457169901831E-2</c:v>
                </c:pt>
                <c:pt idx="3">
                  <c:v>1.9338965952154664E-2</c:v>
                </c:pt>
                <c:pt idx="4">
                  <c:v>7.5655004606004685E-3</c:v>
                </c:pt>
                <c:pt idx="5">
                  <c:v>1.1051634897131185E-2</c:v>
                </c:pt>
                <c:pt idx="6">
                  <c:v>3.9884458317376893E-3</c:v>
                </c:pt>
                <c:pt idx="7">
                  <c:v>4.217652919996166E-4</c:v>
                </c:pt>
                <c:pt idx="8">
                  <c:v>9.881310879570681E-3</c:v>
                </c:pt>
                <c:pt idx="9">
                  <c:v>7.9069887503697249E-3</c:v>
                </c:pt>
                <c:pt idx="10">
                  <c:v>2.7649113167965071E-3</c:v>
                </c:pt>
                <c:pt idx="11">
                  <c:v>6.1388327262552379E-4</c:v>
                </c:pt>
                <c:pt idx="12">
                  <c:v>4.8562835858396134E-4</c:v>
                </c:pt>
                <c:pt idx="13">
                  <c:v>2.5713904794020998E-3</c:v>
                </c:pt>
                <c:pt idx="14">
                  <c:v>2.5713904794020998E-3</c:v>
                </c:pt>
              </c:numCache>
            </c:numRef>
          </c:val>
        </c:ser>
        <c:ser>
          <c:idx val="5"/>
          <c:order val="5"/>
          <c:tx>
            <c:strRef>
              <c:f>'Fig 1.41'!$B$10</c:f>
              <c:strCache>
                <c:ptCount val="1"/>
                <c:pt idx="0">
                  <c:v>Besoin de financement</c:v>
                </c:pt>
              </c:strCache>
            </c:strRef>
          </c:tx>
          <c:spPr>
            <a:solidFill>
              <a:srgbClr val="FF0000"/>
            </a:solidFill>
          </c:spPr>
          <c:invertIfNegative val="0"/>
          <c:dLbls>
            <c:dLbl>
              <c:idx val="0"/>
              <c:delete val="1"/>
            </c:dLbl>
            <c:dLbl>
              <c:idx val="1"/>
              <c:delete val="1"/>
            </c:dLbl>
            <c:dLbl>
              <c:idx val="2"/>
              <c:layout>
                <c:manualLayout>
                  <c:x val="0"/>
                  <c:y val="-1.3400327938734123E-2"/>
                </c:manualLayout>
              </c:layout>
              <c:showLegendKey val="0"/>
              <c:showVal val="1"/>
              <c:showCatName val="0"/>
              <c:showSerName val="0"/>
              <c:showPercent val="0"/>
              <c:showBubbleSize val="0"/>
            </c:dLbl>
            <c:dLbl>
              <c:idx val="3"/>
              <c:layout>
                <c:manualLayout>
                  <c:x val="0"/>
                  <c:y val="-1.3400327938734132E-2"/>
                </c:manualLayout>
              </c:layout>
              <c:showLegendKey val="0"/>
              <c:showVal val="1"/>
              <c:showCatName val="0"/>
              <c:showSerName val="0"/>
              <c:showPercent val="0"/>
              <c:showBubbleSize val="0"/>
            </c:dLbl>
            <c:dLbl>
              <c:idx val="4"/>
              <c:layout>
                <c:manualLayout>
                  <c:x val="-2.2002200220022001E-3"/>
                  <c:y val="-1.7867103918312165E-2"/>
                </c:manualLayout>
              </c:layout>
              <c:showLegendKey val="0"/>
              <c:showVal val="1"/>
              <c:showCatName val="0"/>
              <c:showSerName val="0"/>
              <c:showPercent val="0"/>
              <c:showBubbleSize val="0"/>
            </c:dLbl>
            <c:dLbl>
              <c:idx val="5"/>
              <c:layout>
                <c:manualLayout>
                  <c:x val="0"/>
                  <c:y val="-2.2333879897890214E-2"/>
                </c:manualLayout>
              </c:layout>
              <c:showLegendKey val="0"/>
              <c:showVal val="1"/>
              <c:showCatName val="0"/>
              <c:showSerName val="0"/>
              <c:showPercent val="0"/>
              <c:showBubbleSize val="0"/>
            </c:dLbl>
            <c:dLbl>
              <c:idx val="6"/>
              <c:layout>
                <c:manualLayout>
                  <c:x val="0"/>
                  <c:y val="-8.9335519591560823E-3"/>
                </c:manualLayout>
              </c:layout>
              <c:showLegendKey val="0"/>
              <c:showVal val="1"/>
              <c:showCatName val="0"/>
              <c:showSerName val="0"/>
              <c:showPercent val="0"/>
              <c:showBubbleSize val="0"/>
            </c:dLbl>
            <c:dLbl>
              <c:idx val="7"/>
              <c:layout>
                <c:manualLayout>
                  <c:x val="0"/>
                  <c:y val="-1.3400327938734123E-2"/>
                </c:manualLayout>
              </c:layout>
              <c:showLegendKey val="0"/>
              <c:showVal val="1"/>
              <c:showCatName val="0"/>
              <c:showSerName val="0"/>
              <c:showPercent val="0"/>
              <c:showBubbleSize val="0"/>
            </c:dLbl>
            <c:dLbl>
              <c:idx val="8"/>
              <c:layout>
                <c:manualLayout>
                  <c:x val="8.0673802189433615E-17"/>
                  <c:y val="-2.6800655877468247E-2"/>
                </c:manualLayout>
              </c:layout>
              <c:showLegendKey val="0"/>
              <c:showVal val="1"/>
              <c:showCatName val="0"/>
              <c:showSerName val="0"/>
              <c:showPercent val="0"/>
              <c:showBubbleSize val="0"/>
            </c:dLbl>
            <c:dLbl>
              <c:idx val="9"/>
              <c:layout>
                <c:manualLayout>
                  <c:x val="0"/>
                  <c:y val="-1.7867103918312165E-2"/>
                </c:manualLayout>
              </c:layout>
              <c:showLegendKey val="0"/>
              <c:showVal val="1"/>
              <c:showCatName val="0"/>
              <c:showSerName val="0"/>
              <c:showPercent val="0"/>
              <c:showBubbleSize val="0"/>
            </c:dLbl>
            <c:dLbl>
              <c:idx val="10"/>
              <c:layout>
                <c:manualLayout>
                  <c:x val="0"/>
                  <c:y val="-2.2333879897890204E-2"/>
                </c:manualLayout>
              </c:layout>
              <c:showLegendKey val="0"/>
              <c:showVal val="1"/>
              <c:showCatName val="0"/>
              <c:showSerName val="0"/>
              <c:showPercent val="0"/>
              <c:showBubbleSize val="0"/>
            </c:dLbl>
            <c:dLbl>
              <c:idx val="11"/>
              <c:layout>
                <c:manualLayout>
                  <c:x val="0"/>
                  <c:y val="-4.4667759795780412E-3"/>
                </c:manualLayout>
              </c:layout>
              <c:showLegendKey val="0"/>
              <c:showVal val="1"/>
              <c:showCatName val="0"/>
              <c:showSerName val="0"/>
              <c:showPercent val="0"/>
              <c:showBubbleSize val="0"/>
            </c:dLbl>
            <c:dLbl>
              <c:idx val="12"/>
              <c:layout>
                <c:manualLayout>
                  <c:x val="0"/>
                  <c:y val="-1.3400327938734132E-2"/>
                </c:manualLayout>
              </c:layout>
              <c:showLegendKey val="0"/>
              <c:showVal val="1"/>
              <c:showCatName val="0"/>
              <c:showSerName val="0"/>
              <c:showPercent val="0"/>
              <c:showBubbleSize val="0"/>
            </c:dLbl>
            <c:spPr>
              <a:solidFill>
                <a:schemeClr val="bg1"/>
              </a:solidFill>
            </c:spPr>
            <c:txPr>
              <a:bodyPr/>
              <a:lstStyle/>
              <a:p>
                <a:pPr>
                  <a:defRPr sz="700" b="1"/>
                </a:pPr>
                <a:endParaRPr lang="fr-FR"/>
              </a:p>
            </c:txPr>
            <c:showLegendKey val="0"/>
            <c:showVal val="1"/>
            <c:showCatName val="0"/>
            <c:showSerName val="0"/>
            <c:showPercent val="0"/>
            <c:showBubbleSize val="0"/>
            <c:showLeaderLines val="0"/>
          </c:dLbls>
          <c:cat>
            <c:numRef>
              <c:f>'Fig 1.41'!$C$4:$Q$4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1.41'!$C$10:$Q$10</c:f>
              <c:numCache>
                <c:formatCode>0%</c:formatCode>
                <c:ptCount val="15"/>
                <c:pt idx="0">
                  <c:v>3.5614556205162931E-3</c:v>
                </c:pt>
                <c:pt idx="1">
                  <c:v>1.9452335730814722E-2</c:v>
                </c:pt>
                <c:pt idx="2">
                  <c:v>1.5556997290217315E-2</c:v>
                </c:pt>
                <c:pt idx="3">
                  <c:v>1.9411831872701232E-2</c:v>
                </c:pt>
                <c:pt idx="4">
                  <c:v>3.6498518388123326E-2</c:v>
                </c:pt>
                <c:pt idx="5">
                  <c:v>4.8395406031988351E-2</c:v>
                </c:pt>
                <c:pt idx="6">
                  <c:v>5.8988263737133416E-2</c:v>
                </c:pt>
                <c:pt idx="7">
                  <c:v>5.4911382254054807E-2</c:v>
                </c:pt>
                <c:pt idx="8">
                  <c:v>5.2387781299188196E-2</c:v>
                </c:pt>
                <c:pt idx="9">
                  <c:v>2.7882597580665469E-2</c:v>
                </c:pt>
                <c:pt idx="10">
                  <c:v>2.6692365849763925E-2</c:v>
                </c:pt>
                <c:pt idx="11">
                  <c:v>2.8302550309972759E-2</c:v>
                </c:pt>
                <c:pt idx="12">
                  <c:v>2.3738901706894928E-2</c:v>
                </c:pt>
                <c:pt idx="13">
                  <c:v>1.4283913341575714E-2</c:v>
                </c:pt>
                <c:pt idx="14">
                  <c:v>1.4283913341575714E-2</c:v>
                </c:pt>
              </c:numCache>
            </c:numRef>
          </c:val>
        </c:ser>
        <c:dLbls>
          <c:showLegendKey val="0"/>
          <c:showVal val="0"/>
          <c:showCatName val="0"/>
          <c:showSerName val="0"/>
          <c:showPercent val="0"/>
          <c:showBubbleSize val="0"/>
        </c:dLbls>
        <c:gapWidth val="60"/>
        <c:overlap val="100"/>
        <c:axId val="163088256"/>
        <c:axId val="163089792"/>
      </c:barChart>
      <c:catAx>
        <c:axId val="163088256"/>
        <c:scaling>
          <c:orientation val="minMax"/>
        </c:scaling>
        <c:delete val="0"/>
        <c:axPos val="b"/>
        <c:numFmt formatCode="General" sourceLinked="1"/>
        <c:majorTickMark val="out"/>
        <c:minorTickMark val="none"/>
        <c:tickLblPos val="nextTo"/>
        <c:crossAx val="163089792"/>
        <c:crosses val="autoZero"/>
        <c:auto val="1"/>
        <c:lblAlgn val="ctr"/>
        <c:lblOffset val="100"/>
        <c:noMultiLvlLbl val="0"/>
      </c:catAx>
      <c:valAx>
        <c:axId val="163089792"/>
        <c:scaling>
          <c:orientation val="minMax"/>
          <c:max val="1"/>
          <c:min val="0.70000000000000007"/>
        </c:scaling>
        <c:delete val="0"/>
        <c:axPos val="l"/>
        <c:majorGridlines/>
        <c:numFmt formatCode="0%" sourceLinked="0"/>
        <c:majorTickMark val="out"/>
        <c:minorTickMark val="none"/>
        <c:tickLblPos val="nextTo"/>
        <c:crossAx val="163088256"/>
        <c:crosses val="autoZero"/>
        <c:crossBetween val="between"/>
      </c:valAx>
    </c:plotArea>
    <c:legend>
      <c:legendPos val="b"/>
      <c:layout>
        <c:manualLayout>
          <c:xMode val="edge"/>
          <c:yMode val="edge"/>
          <c:x val="0"/>
          <c:y val="0.88598128171954571"/>
          <c:w val="0.99443621527507087"/>
          <c:h val="0.10955192080859316"/>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1.42'!$C$5</c:f>
              <c:strCache>
                <c:ptCount val="1"/>
                <c:pt idx="0">
                  <c:v>Cotisations sociales</c:v>
                </c:pt>
              </c:strCache>
            </c:strRef>
          </c:tx>
          <c:spPr>
            <a:solidFill>
              <a:srgbClr val="8BE9B6"/>
            </a:solidFill>
            <a:ln>
              <a:noFill/>
            </a:ln>
          </c:spPr>
          <c:invertIfNegative val="0"/>
          <c:dLbls>
            <c:dLbl>
              <c:idx val="7"/>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1.42'!$C$6:$C$20</c:f>
              <c:numCache>
                <c:formatCode>0%</c:formatCode>
                <c:ptCount val="15"/>
                <c:pt idx="0">
                  <c:v>0.50245603920427129</c:v>
                </c:pt>
                <c:pt idx="1">
                  <c:v>0.83844502908342722</c:v>
                </c:pt>
                <c:pt idx="2">
                  <c:v>0.74685043390363348</c:v>
                </c:pt>
                <c:pt idx="3">
                  <c:v>0.85137053890122416</c:v>
                </c:pt>
                <c:pt idx="4">
                  <c:v>0.88114882646794135</c:v>
                </c:pt>
                <c:pt idx="5">
                  <c:v>0.14813804949333248</c:v>
                </c:pt>
                <c:pt idx="6">
                  <c:v>0.93752900238365755</c:v>
                </c:pt>
                <c:pt idx="7">
                  <c:v>6.3846527212126315E-3</c:v>
                </c:pt>
                <c:pt idx="8">
                  <c:v>0.44701200397823815</c:v>
                </c:pt>
                <c:pt idx="9">
                  <c:v>0.40408438882759812</c:v>
                </c:pt>
                <c:pt idx="10">
                  <c:v>0.36693477924276335</c:v>
                </c:pt>
                <c:pt idx="11">
                  <c:v>0.94167924669440728</c:v>
                </c:pt>
                <c:pt idx="12">
                  <c:v>0.98723257470397596</c:v>
                </c:pt>
                <c:pt idx="13">
                  <c:v>0.43381228958017265</c:v>
                </c:pt>
                <c:pt idx="14">
                  <c:v>0.6497137517542021</c:v>
                </c:pt>
              </c:numCache>
            </c:numRef>
          </c:val>
        </c:ser>
        <c:ser>
          <c:idx val="1"/>
          <c:order val="1"/>
          <c:tx>
            <c:strRef>
              <c:f>'Fig 1.42'!$D$5</c:f>
              <c:strCache>
                <c:ptCount val="1"/>
                <c:pt idx="0">
                  <c:v>ITAF et prises en charge Etat</c:v>
                </c:pt>
              </c:strCache>
            </c:strRef>
          </c:tx>
          <c:spPr>
            <a:solidFill>
              <a:srgbClr val="A562E8"/>
            </a:solidFill>
            <a:ln>
              <a:noFill/>
            </a:ln>
          </c:spPr>
          <c:invertIfNegative val="0"/>
          <c:dLbls>
            <c:dLbl>
              <c:idx val="1"/>
              <c:delete val="1"/>
            </c:dLbl>
            <c:dLbl>
              <c:idx val="2"/>
              <c:delete val="1"/>
            </c:dLbl>
            <c:dLbl>
              <c:idx val="3"/>
              <c:delete val="1"/>
            </c:dLbl>
            <c:dLbl>
              <c:idx val="4"/>
              <c:delete val="1"/>
            </c:dLbl>
            <c:dLbl>
              <c:idx val="6"/>
              <c:delete val="1"/>
            </c:dLbl>
            <c:dLbl>
              <c:idx val="7"/>
              <c:delete val="1"/>
            </c:dLbl>
            <c:dLbl>
              <c:idx val="9"/>
              <c:delete val="1"/>
            </c:dLbl>
            <c:dLbl>
              <c:idx val="10"/>
              <c:delete val="1"/>
            </c:dLbl>
            <c:dLbl>
              <c:idx val="11"/>
              <c:delete val="1"/>
            </c:dLbl>
            <c:dLbl>
              <c:idx val="12"/>
              <c:delete val="1"/>
            </c:dLbl>
            <c:dLbl>
              <c:idx val="13"/>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1.42'!$D$6:$D$20</c:f>
              <c:numCache>
                <c:formatCode>0%</c:formatCode>
                <c:ptCount val="15"/>
                <c:pt idx="0">
                  <c:v>0.34800175428664409</c:v>
                </c:pt>
                <c:pt idx="1">
                  <c:v>0</c:v>
                </c:pt>
                <c:pt idx="2">
                  <c:v>0</c:v>
                </c:pt>
                <c:pt idx="3">
                  <c:v>0</c:v>
                </c:pt>
                <c:pt idx="4">
                  <c:v>0</c:v>
                </c:pt>
                <c:pt idx="5">
                  <c:v>0.3712452160146027</c:v>
                </c:pt>
                <c:pt idx="6">
                  <c:v>0</c:v>
                </c:pt>
                <c:pt idx="7">
                  <c:v>3.018304657524055E-3</c:v>
                </c:pt>
                <c:pt idx="8">
                  <c:v>0.19192607205441151</c:v>
                </c:pt>
                <c:pt idx="9">
                  <c:v>0</c:v>
                </c:pt>
                <c:pt idx="10">
                  <c:v>0</c:v>
                </c:pt>
                <c:pt idx="11">
                  <c:v>0</c:v>
                </c:pt>
                <c:pt idx="12">
                  <c:v>0</c:v>
                </c:pt>
                <c:pt idx="13">
                  <c:v>5.6006408425554545E-4</c:v>
                </c:pt>
                <c:pt idx="14">
                  <c:v>0.11198141681305743</c:v>
                </c:pt>
              </c:numCache>
            </c:numRef>
          </c:val>
        </c:ser>
        <c:ser>
          <c:idx val="2"/>
          <c:order val="2"/>
          <c:tx>
            <c:strRef>
              <c:f>'Fig 1.42'!$E$5</c:f>
              <c:strCache>
                <c:ptCount val="1"/>
                <c:pt idx="0">
                  <c:v>Compensation démographique</c:v>
                </c:pt>
              </c:strCache>
            </c:strRef>
          </c:tx>
          <c:spPr>
            <a:pattFill prst="wdDnDiag">
              <a:fgClr>
                <a:srgbClr val="3399FF"/>
              </a:fgClr>
              <a:bgClr>
                <a:schemeClr val="bg1"/>
              </a:bgClr>
            </a:pattFill>
            <a:ln>
              <a:noFill/>
            </a:ln>
          </c:spPr>
          <c:invertIfNegative val="0"/>
          <c:dLbls>
            <c:dLbl>
              <c:idx val="0"/>
              <c:delete val="1"/>
            </c:dLbl>
            <c:dLbl>
              <c:idx val="1"/>
              <c:delete val="1"/>
            </c:dLbl>
            <c:dLbl>
              <c:idx val="2"/>
              <c:delete val="1"/>
            </c:dLbl>
            <c:dLbl>
              <c:idx val="3"/>
              <c:delete val="1"/>
            </c:dLbl>
            <c:dLbl>
              <c:idx val="4"/>
              <c:delete val="1"/>
            </c:dLbl>
            <c:dLbl>
              <c:idx val="6"/>
              <c:delete val="1"/>
            </c:dLbl>
            <c:dLbl>
              <c:idx val="8"/>
              <c:delete val="1"/>
            </c:dLbl>
            <c:dLbl>
              <c:idx val="9"/>
              <c:delete val="1"/>
            </c:dLbl>
            <c:dLbl>
              <c:idx val="10"/>
              <c:delete val="1"/>
            </c:dLbl>
            <c:dLbl>
              <c:idx val="11"/>
              <c:delete val="1"/>
            </c:dLbl>
            <c:dLbl>
              <c:idx val="12"/>
              <c:delete val="1"/>
            </c:dLbl>
            <c:dLbl>
              <c:idx val="14"/>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1.42'!$E$6:$E$20</c:f>
              <c:numCache>
                <c:formatCode>0%</c:formatCode>
                <c:ptCount val="15"/>
                <c:pt idx="0">
                  <c:v>0</c:v>
                </c:pt>
                <c:pt idx="1">
                  <c:v>0</c:v>
                </c:pt>
                <c:pt idx="2">
                  <c:v>0</c:v>
                </c:pt>
                <c:pt idx="3">
                  <c:v>0</c:v>
                </c:pt>
                <c:pt idx="4">
                  <c:v>0</c:v>
                </c:pt>
                <c:pt idx="5">
                  <c:v>0.39832085645464421</c:v>
                </c:pt>
                <c:pt idx="6">
                  <c:v>0</c:v>
                </c:pt>
                <c:pt idx="7">
                  <c:v>0.16143433674212568</c:v>
                </c:pt>
                <c:pt idx="8">
                  <c:v>0</c:v>
                </c:pt>
                <c:pt idx="9">
                  <c:v>0</c:v>
                </c:pt>
                <c:pt idx="10">
                  <c:v>2.8528254110725352E-3</c:v>
                </c:pt>
                <c:pt idx="11">
                  <c:v>0</c:v>
                </c:pt>
                <c:pt idx="12">
                  <c:v>0</c:v>
                </c:pt>
                <c:pt idx="13">
                  <c:v>0.39248243652433173</c:v>
                </c:pt>
                <c:pt idx="14">
                  <c:v>0</c:v>
                </c:pt>
              </c:numCache>
            </c:numRef>
          </c:val>
        </c:ser>
        <c:ser>
          <c:idx val="3"/>
          <c:order val="3"/>
          <c:tx>
            <c:strRef>
              <c:f>'Fig 1.42'!$F$5</c:f>
              <c:strCache>
                <c:ptCount val="1"/>
                <c:pt idx="0">
                  <c:v>Prises en charge  FSV</c:v>
                </c:pt>
              </c:strCache>
            </c:strRef>
          </c:tx>
          <c:spPr>
            <a:pattFill prst="solidDmnd">
              <a:fgClr>
                <a:srgbClr val="A562E8"/>
              </a:fgClr>
              <a:bgClr>
                <a:schemeClr val="bg1"/>
              </a:bgClr>
            </a:pattFill>
            <a:ln>
              <a:noFill/>
            </a:ln>
          </c:spPr>
          <c:invertIfNegative val="0"/>
          <c:dLbls>
            <c:dLbl>
              <c:idx val="0"/>
              <c:delete val="1"/>
            </c:dLbl>
            <c:dLbl>
              <c:idx val="1"/>
              <c:delete val="1"/>
            </c:dLbl>
            <c:dLbl>
              <c:idx val="2"/>
              <c:delete val="1"/>
            </c:dLbl>
            <c:dLbl>
              <c:idx val="3"/>
              <c:delete val="1"/>
            </c:dLbl>
            <c:dLbl>
              <c:idx val="4"/>
              <c:delete val="1"/>
            </c:dLbl>
            <c:dLbl>
              <c:idx val="6"/>
              <c:delete val="1"/>
            </c:dLbl>
            <c:dLbl>
              <c:idx val="7"/>
              <c:delete val="1"/>
            </c:dLbl>
            <c:dLbl>
              <c:idx val="8"/>
              <c:delete val="1"/>
            </c:dLbl>
            <c:dLbl>
              <c:idx val="9"/>
              <c:delete val="1"/>
            </c:dLbl>
            <c:dLbl>
              <c:idx val="10"/>
              <c:delete val="1"/>
            </c:dLbl>
            <c:dLbl>
              <c:idx val="11"/>
              <c:delete val="1"/>
            </c:dLbl>
            <c:dLbl>
              <c:idx val="12"/>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1.42'!$F$6:$F$20</c:f>
              <c:numCache>
                <c:formatCode>0%</c:formatCode>
                <c:ptCount val="15"/>
                <c:pt idx="0">
                  <c:v>0</c:v>
                </c:pt>
                <c:pt idx="1">
                  <c:v>0</c:v>
                </c:pt>
                <c:pt idx="2">
                  <c:v>0</c:v>
                </c:pt>
                <c:pt idx="3">
                  <c:v>2.2542276263824504E-2</c:v>
                </c:pt>
                <c:pt idx="4">
                  <c:v>3.4776456780304973E-3</c:v>
                </c:pt>
                <c:pt idx="5">
                  <c:v>4.6806260863540547E-2</c:v>
                </c:pt>
                <c:pt idx="6">
                  <c:v>5.6650518873085074E-4</c:v>
                </c:pt>
                <c:pt idx="7">
                  <c:v>9.138915400857716E-3</c:v>
                </c:pt>
                <c:pt idx="8">
                  <c:v>9.4654072785761842E-7</c:v>
                </c:pt>
                <c:pt idx="9">
                  <c:v>4.2008713337596642E-5</c:v>
                </c:pt>
                <c:pt idx="10">
                  <c:v>5.2408319855111673E-5</c:v>
                </c:pt>
                <c:pt idx="11">
                  <c:v>1.4148130277325807E-5</c:v>
                </c:pt>
                <c:pt idx="12">
                  <c:v>2.2196558252969492E-5</c:v>
                </c:pt>
                <c:pt idx="13">
                  <c:v>0.11338200117841082</c:v>
                </c:pt>
                <c:pt idx="14">
                  <c:v>0.12606425956456915</c:v>
                </c:pt>
              </c:numCache>
            </c:numRef>
          </c:val>
        </c:ser>
        <c:ser>
          <c:idx val="4"/>
          <c:order val="4"/>
          <c:tx>
            <c:strRef>
              <c:f>'Fig 1.42'!$G$5</c:f>
              <c:strCache>
                <c:ptCount val="1"/>
                <c:pt idx="0">
                  <c:v>Transferts entre organismes (externes)</c:v>
                </c:pt>
              </c:strCache>
            </c:strRef>
          </c:tx>
          <c:spPr>
            <a:pattFill prst="plaid">
              <a:fgClr>
                <a:srgbClr val="FF9933"/>
              </a:fgClr>
              <a:bgClr>
                <a:schemeClr val="bg1"/>
              </a:bgClr>
            </a:pattFill>
            <a:ln>
              <a:noFill/>
            </a:ln>
          </c:spPr>
          <c:invertIfNegative val="0"/>
          <c:dLbls>
            <c:dLbl>
              <c:idx val="2"/>
              <c:delete val="1"/>
            </c:dLbl>
            <c:dLbl>
              <c:idx val="5"/>
              <c:delete val="1"/>
            </c:dLbl>
            <c:dLbl>
              <c:idx val="7"/>
              <c:delete val="1"/>
            </c:dLbl>
            <c:dLbl>
              <c:idx val="8"/>
              <c:delete val="1"/>
            </c:dLbl>
            <c:dLbl>
              <c:idx val="9"/>
              <c:delete val="1"/>
            </c:dLbl>
            <c:dLbl>
              <c:idx val="10"/>
              <c:delete val="1"/>
            </c:dLbl>
            <c:dLbl>
              <c:idx val="11"/>
              <c:delete val="1"/>
            </c:dLbl>
            <c:dLbl>
              <c:idx val="12"/>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1.42'!$G$6:$G$20</c:f>
              <c:numCache>
                <c:formatCode>0%</c:formatCode>
                <c:ptCount val="15"/>
                <c:pt idx="0">
                  <c:v>6.2934442447862587E-2</c:v>
                </c:pt>
                <c:pt idx="1">
                  <c:v>-1.8917195883405358E-3</c:v>
                </c:pt>
                <c:pt idx="2">
                  <c:v>0</c:v>
                </c:pt>
                <c:pt idx="3">
                  <c:v>3.148725767150979E-2</c:v>
                </c:pt>
                <c:pt idx="4">
                  <c:v>4.0228364343994474E-2</c:v>
                </c:pt>
                <c:pt idx="5">
                  <c:v>6.2471380281300688E-4</c:v>
                </c:pt>
                <c:pt idx="6">
                  <c:v>4.9856938993188819E-2</c:v>
                </c:pt>
                <c:pt idx="7">
                  <c:v>0</c:v>
                </c:pt>
                <c:pt idx="8">
                  <c:v>0</c:v>
                </c:pt>
                <c:pt idx="9">
                  <c:v>0</c:v>
                </c:pt>
                <c:pt idx="10">
                  <c:v>2.100920558956242E-3</c:v>
                </c:pt>
                <c:pt idx="11">
                  <c:v>2.0888699160059553E-3</c:v>
                </c:pt>
                <c:pt idx="12">
                  <c:v>0</c:v>
                </c:pt>
                <c:pt idx="13">
                  <c:v>3.2649047401214971E-2</c:v>
                </c:pt>
                <c:pt idx="14">
                  <c:v>8.6824954091705556E-2</c:v>
                </c:pt>
              </c:numCache>
            </c:numRef>
          </c:val>
        </c:ser>
        <c:ser>
          <c:idx val="5"/>
          <c:order val="5"/>
          <c:tx>
            <c:strRef>
              <c:f>'Fig 1.42'!$H$5</c:f>
              <c:strCache>
                <c:ptCount val="1"/>
                <c:pt idx="0">
                  <c:v>Subvention d'équilibre</c:v>
                </c:pt>
              </c:strCache>
            </c:strRef>
          </c:tx>
          <c:spPr>
            <a:pattFill prst="horzBrick">
              <a:fgClr>
                <a:srgbClr val="A562E8"/>
              </a:fgClr>
              <a:bgClr>
                <a:schemeClr val="bg1"/>
              </a:bgClr>
            </a:pattFill>
            <a:ln>
              <a:noFill/>
            </a:ln>
          </c:spPr>
          <c:invertIfNegative val="0"/>
          <c:dLbls>
            <c:dLbl>
              <c:idx val="0"/>
              <c:delete val="1"/>
            </c:dLbl>
            <c:dLbl>
              <c:idx val="1"/>
              <c:delete val="1"/>
            </c:dLbl>
            <c:dLbl>
              <c:idx val="2"/>
              <c:delete val="1"/>
            </c:dLbl>
            <c:dLbl>
              <c:idx val="3"/>
              <c:delete val="1"/>
            </c:dLbl>
            <c:dLbl>
              <c:idx val="4"/>
              <c:delete val="1"/>
            </c:dLbl>
            <c:dLbl>
              <c:idx val="5"/>
              <c:delete val="1"/>
            </c:dLbl>
            <c:dLbl>
              <c:idx val="6"/>
              <c:delete val="1"/>
            </c:dLbl>
            <c:dLbl>
              <c:idx val="8"/>
              <c:delete val="1"/>
            </c:dLbl>
            <c:dLbl>
              <c:idx val="11"/>
              <c:delete val="1"/>
            </c:dLbl>
            <c:dLbl>
              <c:idx val="12"/>
              <c:delete val="1"/>
            </c:dLbl>
            <c:dLbl>
              <c:idx val="13"/>
              <c:delete val="1"/>
            </c:dLbl>
            <c:dLbl>
              <c:idx val="14"/>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1.42'!$H$6:$H$20</c:f>
              <c:numCache>
                <c:formatCode>0%</c:formatCode>
                <c:ptCount val="15"/>
                <c:pt idx="0">
                  <c:v>0</c:v>
                </c:pt>
                <c:pt idx="1">
                  <c:v>0</c:v>
                </c:pt>
                <c:pt idx="2">
                  <c:v>0</c:v>
                </c:pt>
                <c:pt idx="3">
                  <c:v>0</c:v>
                </c:pt>
                <c:pt idx="4">
                  <c:v>0</c:v>
                </c:pt>
                <c:pt idx="5">
                  <c:v>0</c:v>
                </c:pt>
                <c:pt idx="6">
                  <c:v>0</c:v>
                </c:pt>
                <c:pt idx="7">
                  <c:v>0.81512201489470593</c:v>
                </c:pt>
                <c:pt idx="8">
                  <c:v>0</c:v>
                </c:pt>
                <c:pt idx="9">
                  <c:v>0.59084160000320052</c:v>
                </c:pt>
                <c:pt idx="10">
                  <c:v>0.61867122857892887</c:v>
                </c:pt>
                <c:pt idx="11">
                  <c:v>0</c:v>
                </c:pt>
                <c:pt idx="12">
                  <c:v>0</c:v>
                </c:pt>
                <c:pt idx="13">
                  <c:v>0</c:v>
                </c:pt>
                <c:pt idx="14">
                  <c:v>0</c:v>
                </c:pt>
              </c:numCache>
            </c:numRef>
          </c:val>
        </c:ser>
        <c:ser>
          <c:idx val="6"/>
          <c:order val="6"/>
          <c:tx>
            <c:strRef>
              <c:f>'Fig 1.42'!$I$5</c:f>
              <c:strCache>
                <c:ptCount val="1"/>
                <c:pt idx="0">
                  <c:v> Transferts entre organismes (internes)</c:v>
                </c:pt>
              </c:strCache>
            </c:strRef>
          </c:tx>
          <c:spPr>
            <a:solidFill>
              <a:schemeClr val="tx2">
                <a:lumMod val="60000"/>
                <a:lumOff val="40000"/>
              </a:schemeClr>
            </a:solidFill>
            <a:ln>
              <a:noFill/>
            </a:ln>
          </c:spPr>
          <c:invertIfNegative val="0"/>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9"/>
              <c:delete val="1"/>
            </c:dLbl>
            <c:dLbl>
              <c:idx val="10"/>
              <c:delete val="1"/>
            </c:dLbl>
            <c:dLbl>
              <c:idx val="11"/>
              <c:delete val="1"/>
            </c:dLbl>
            <c:dLbl>
              <c:idx val="12"/>
              <c:delete val="1"/>
            </c:dLbl>
            <c:dLbl>
              <c:idx val="13"/>
              <c:delete val="1"/>
            </c:dLbl>
            <c:dLbl>
              <c:idx val="14"/>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1.42'!$I$6:$I$20</c:f>
              <c:numCache>
                <c:formatCode>0%</c:formatCode>
                <c:ptCount val="15"/>
                <c:pt idx="0">
                  <c:v>0</c:v>
                </c:pt>
                <c:pt idx="1">
                  <c:v>0</c:v>
                </c:pt>
                <c:pt idx="2">
                  <c:v>0</c:v>
                </c:pt>
                <c:pt idx="3">
                  <c:v>0</c:v>
                </c:pt>
                <c:pt idx="4">
                  <c:v>1.5558374222989077E-2</c:v>
                </c:pt>
                <c:pt idx="5">
                  <c:v>0</c:v>
                </c:pt>
                <c:pt idx="6">
                  <c:v>0</c:v>
                </c:pt>
                <c:pt idx="7">
                  <c:v>0</c:v>
                </c:pt>
                <c:pt idx="8">
                  <c:v>0.35604129569362036</c:v>
                </c:pt>
                <c:pt idx="9">
                  <c:v>0</c:v>
                </c:pt>
                <c:pt idx="10">
                  <c:v>0</c:v>
                </c:pt>
                <c:pt idx="11">
                  <c:v>2.4783208932616024E-2</c:v>
                </c:pt>
                <c:pt idx="12">
                  <c:v>1.2258572463373394E-2</c:v>
                </c:pt>
                <c:pt idx="13">
                  <c:v>0</c:v>
                </c:pt>
                <c:pt idx="14">
                  <c:v>1.3668224988540506E-2</c:v>
                </c:pt>
              </c:numCache>
            </c:numRef>
          </c:val>
        </c:ser>
        <c:ser>
          <c:idx val="7"/>
          <c:order val="7"/>
          <c:tx>
            <c:strRef>
              <c:f>'Fig 1.42'!$J$5</c:f>
              <c:strCache>
                <c:ptCount val="1"/>
                <c:pt idx="0">
                  <c:v>Produits de gestion, financiers</c:v>
                </c:pt>
              </c:strCache>
            </c:strRef>
          </c:tx>
          <c:spPr>
            <a:solidFill>
              <a:srgbClr val="FF9933"/>
            </a:solidFill>
            <a:ln>
              <a:noFill/>
            </a:ln>
          </c:spPr>
          <c:invertIfNegative val="0"/>
          <c:dLbls>
            <c:dLbl>
              <c:idx val="6"/>
              <c:delete val="1"/>
            </c:dLbl>
            <c:dLbl>
              <c:idx val="7"/>
              <c:delete val="1"/>
            </c:dLbl>
            <c:dLbl>
              <c:idx val="8"/>
              <c:delete val="1"/>
            </c:dLbl>
            <c:dLbl>
              <c:idx val="9"/>
              <c:delete val="1"/>
            </c:dLbl>
            <c:dLbl>
              <c:idx val="10"/>
              <c:delete val="1"/>
            </c:dLbl>
            <c:dLbl>
              <c:idx val="11"/>
              <c:delete val="1"/>
            </c:dLbl>
            <c:dLbl>
              <c:idx val="12"/>
              <c:delete val="1"/>
            </c:dLbl>
            <c:dLbl>
              <c:idx val="14"/>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1.42'!$J$6:$J$20</c:f>
              <c:numCache>
                <c:formatCode>0%</c:formatCode>
                <c:ptCount val="15"/>
                <c:pt idx="0">
                  <c:v>8.6607764061221976E-2</c:v>
                </c:pt>
                <c:pt idx="1">
                  <c:v>0.16344669050491337</c:v>
                </c:pt>
                <c:pt idx="2">
                  <c:v>0.25314956609636646</c:v>
                </c:pt>
                <c:pt idx="3">
                  <c:v>9.4599927163441469E-2</c:v>
                </c:pt>
                <c:pt idx="4">
                  <c:v>3.9191600295484151E-2</c:v>
                </c:pt>
                <c:pt idx="5">
                  <c:v>3.4864903371067152E-2</c:v>
                </c:pt>
                <c:pt idx="6">
                  <c:v>1.2047553434422702E-2</c:v>
                </c:pt>
                <c:pt idx="7">
                  <c:v>4.9017755835740525E-3</c:v>
                </c:pt>
                <c:pt idx="8">
                  <c:v>3.8465447344990982E-3</c:v>
                </c:pt>
                <c:pt idx="9">
                  <c:v>5.0320024558637762E-3</c:v>
                </c:pt>
                <c:pt idx="10">
                  <c:v>9.3878378884238653E-3</c:v>
                </c:pt>
                <c:pt idx="11">
                  <c:v>5.4689140271620383E-3</c:v>
                </c:pt>
                <c:pt idx="12">
                  <c:v>4.8665627439766564E-4</c:v>
                </c:pt>
                <c:pt idx="13">
                  <c:v>2.7114161231614173E-2</c:v>
                </c:pt>
                <c:pt idx="14">
                  <c:v>1.1747392787925273E-2</c:v>
                </c:pt>
              </c:numCache>
            </c:numRef>
          </c:val>
        </c:ser>
        <c:ser>
          <c:idx val="8"/>
          <c:order val="8"/>
          <c:tx>
            <c:strRef>
              <c:f>'Fig 1.42'!$K$5</c:f>
              <c:strCache>
                <c:ptCount val="1"/>
                <c:pt idx="0">
                  <c:v>Besoin de financement</c:v>
                </c:pt>
              </c:strCache>
            </c:strRef>
          </c:tx>
          <c:spPr>
            <a:solidFill>
              <a:srgbClr val="FF0000"/>
            </a:solidFill>
            <a:ln>
              <a:noFill/>
            </a:ln>
          </c:spPr>
          <c:invertIfNegative val="0"/>
          <c:dLbls>
            <c:dLbl>
              <c:idx val="0"/>
              <c:delete val="1"/>
            </c:dLbl>
            <c:dLbl>
              <c:idx val="2"/>
              <c:delete val="1"/>
            </c:dLbl>
            <c:dLbl>
              <c:idx val="3"/>
              <c:delete val="1"/>
            </c:dLbl>
            <c:dLbl>
              <c:idx val="4"/>
              <c:layout>
                <c:manualLayout>
                  <c:x val="1.4904649363885735E-2"/>
                  <c:y val="0"/>
                </c:manualLayout>
              </c:layout>
              <c:dLblPos val="ct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layout>
                <c:manualLayout>
                  <c:x val="1.9872865818514312E-2"/>
                  <c:y val="-2.5638623119984817E-17"/>
                </c:manualLayout>
              </c:layout>
              <c:dLblPos val="ctr"/>
              <c:showLegendKey val="0"/>
              <c:showVal val="1"/>
              <c:showCatName val="0"/>
              <c:showSerName val="0"/>
              <c:showPercent val="0"/>
              <c:showBubbleSize val="0"/>
            </c:dLbl>
            <c:dLbl>
              <c:idx val="12"/>
              <c:delete val="1"/>
            </c:dLbl>
            <c:dLbl>
              <c:idx val="13"/>
              <c:delete val="1"/>
            </c:dLbl>
            <c:dLbl>
              <c:idx val="14"/>
              <c:delete val="1"/>
            </c:dLbl>
            <c:spPr>
              <a:solidFill>
                <a:schemeClr val="bg1"/>
              </a:solidFill>
              <a:ln>
                <a:solidFill>
                  <a:schemeClr val="tx2"/>
                </a:solidFill>
              </a:ln>
            </c:spPr>
            <c:txPr>
              <a:bodyPr/>
              <a:lstStyle/>
              <a:p>
                <a:pPr>
                  <a:defRPr sz="800"/>
                </a:pPr>
                <a:endParaRPr lang="fr-FR"/>
              </a:p>
            </c:txPr>
            <c:dLblPos val="ctr"/>
            <c:showLegendKey val="0"/>
            <c:showVal val="1"/>
            <c:showCatName val="0"/>
            <c:showSerName val="0"/>
            <c:showPercent val="0"/>
            <c:showBubbleSize val="0"/>
            <c:showLeaderLines val="0"/>
          </c:dLbls>
          <c:cat>
            <c:strRef>
              <c:f>'Fig 1.42'!$O$6:$O$20</c:f>
              <c:strCache>
                <c:ptCount val="15"/>
                <c:pt idx="0">
                  <c:v>NSA comp (0,9Md€)</c:v>
                </c:pt>
                <c:pt idx="1">
                  <c:v>RSI comp (2,6Md€)</c:v>
                </c:pt>
                <c:pt idx="2">
                  <c:v>CNAVPL comp (5,1Md€)</c:v>
                </c:pt>
                <c:pt idx="3">
                  <c:v>IRCANTEC (4,2Md€)</c:v>
                </c:pt>
                <c:pt idx="4">
                  <c:v>AGIRC+ARRCO (85,2Md€)</c:v>
                </c:pt>
                <c:pt idx="5">
                  <c:v>NSA base (7,6Md€)</c:v>
                </c:pt>
                <c:pt idx="6">
                  <c:v>CNAVPL (2,8Md€)</c:v>
                </c:pt>
                <c:pt idx="7">
                  <c:v>Mines (1,4Md€)</c:v>
                </c:pt>
                <c:pt idx="8">
                  <c:v>CNIEG (8Md€)</c:v>
                </c:pt>
                <c:pt idx="9">
                  <c:v>RATP (1,2Md€)</c:v>
                </c:pt>
                <c:pt idx="10">
                  <c:v>SNCF (5,3Md€)</c:v>
                </c:pt>
                <c:pt idx="11">
                  <c:v>CNRACL (22Md€)</c:v>
                </c:pt>
                <c:pt idx="12">
                  <c:v>Régime FPE  (54,1Md€)</c:v>
                </c:pt>
                <c:pt idx="13">
                  <c:v>MSA salariés (6,6Md€)</c:v>
                </c:pt>
                <c:pt idx="14">
                  <c:v>CNAVTS + SSI (135,2Md€)</c:v>
                </c:pt>
              </c:strCache>
            </c:strRef>
          </c:cat>
          <c:val>
            <c:numRef>
              <c:f>'Fig 1.42'!$K$6:$K$20</c:f>
              <c:numCache>
                <c:formatCode>0%</c:formatCode>
                <c:ptCount val="15"/>
                <c:pt idx="0">
                  <c:v>0</c:v>
                </c:pt>
                <c:pt idx="1">
                  <c:v>0</c:v>
                </c:pt>
                <c:pt idx="2">
                  <c:v>0</c:v>
                </c:pt>
                <c:pt idx="3">
                  <c:v>0</c:v>
                </c:pt>
                <c:pt idx="4">
                  <c:v>2.0395188991560308E-2</c:v>
                </c:pt>
                <c:pt idx="5">
                  <c:v>0</c:v>
                </c:pt>
                <c:pt idx="6">
                  <c:v>0</c:v>
                </c:pt>
                <c:pt idx="7">
                  <c:v>0</c:v>
                </c:pt>
                <c:pt idx="8">
                  <c:v>1.1731369985029248E-3</c:v>
                </c:pt>
                <c:pt idx="9">
                  <c:v>0</c:v>
                </c:pt>
                <c:pt idx="10">
                  <c:v>0</c:v>
                </c:pt>
                <c:pt idx="11">
                  <c:v>2.5965612299531302E-2</c:v>
                </c:pt>
                <c:pt idx="12">
                  <c:v>0</c:v>
                </c:pt>
                <c:pt idx="13">
                  <c:v>0</c:v>
                </c:pt>
                <c:pt idx="14">
                  <c:v>0</c:v>
                </c:pt>
              </c:numCache>
            </c:numRef>
          </c:val>
        </c:ser>
        <c:dLbls>
          <c:dLblPos val="ctr"/>
          <c:showLegendKey val="0"/>
          <c:showVal val="1"/>
          <c:showCatName val="0"/>
          <c:showSerName val="0"/>
          <c:showPercent val="0"/>
          <c:showBubbleSize val="0"/>
        </c:dLbls>
        <c:gapWidth val="150"/>
        <c:overlap val="100"/>
        <c:axId val="165030528"/>
        <c:axId val="165106048"/>
      </c:barChart>
      <c:catAx>
        <c:axId val="165030528"/>
        <c:scaling>
          <c:orientation val="minMax"/>
        </c:scaling>
        <c:delete val="0"/>
        <c:axPos val="l"/>
        <c:majorTickMark val="out"/>
        <c:minorTickMark val="none"/>
        <c:tickLblPos val="nextTo"/>
        <c:txPr>
          <a:bodyPr/>
          <a:lstStyle/>
          <a:p>
            <a:pPr>
              <a:defRPr sz="800"/>
            </a:pPr>
            <a:endParaRPr lang="fr-FR"/>
          </a:p>
        </c:txPr>
        <c:crossAx val="165106048"/>
        <c:crosses val="autoZero"/>
        <c:auto val="1"/>
        <c:lblAlgn val="ctr"/>
        <c:lblOffset val="100"/>
        <c:noMultiLvlLbl val="0"/>
      </c:catAx>
      <c:valAx>
        <c:axId val="165106048"/>
        <c:scaling>
          <c:orientation val="minMax"/>
          <c:max val="1"/>
          <c:min val="0"/>
        </c:scaling>
        <c:delete val="0"/>
        <c:axPos val="b"/>
        <c:majorGridlines/>
        <c:numFmt formatCode="0%" sourceLinked="1"/>
        <c:majorTickMark val="out"/>
        <c:minorTickMark val="none"/>
        <c:tickLblPos val="nextTo"/>
        <c:crossAx val="165030528"/>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9114147155446628"/>
        </c:manualLayout>
      </c:layout>
      <c:lineChart>
        <c:grouping val="standard"/>
        <c:varyColors val="0"/>
        <c:ser>
          <c:idx val="0"/>
          <c:order val="0"/>
          <c:tx>
            <c:strRef>
              <c:f>'Fig 1.4a'!$A$58</c:f>
              <c:strCache>
                <c:ptCount val="1"/>
                <c:pt idx="0">
                  <c:v>Projections: scénario central</c:v>
                </c:pt>
              </c:strCache>
            </c:strRef>
          </c:tx>
          <c:spPr>
            <a:ln w="31750">
              <a:solidFill>
                <a:schemeClr val="bg1">
                  <a:lumMod val="65000"/>
                </a:schemeClr>
              </a:solidFill>
            </a:ln>
          </c:spPr>
          <c:marker>
            <c:symbol val="none"/>
          </c:marker>
          <c:cat>
            <c:strRef>
              <c:f>'Fig 1.4a'!$B$3:$V$4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1.4a'!$B$58:$V$58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ser>
        <c:ser>
          <c:idx val="1"/>
          <c:order val="1"/>
          <c:tx>
            <c:strRef>
              <c:f>'Fig 1.4a'!$A$59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1.4a'!$B$3:$V$4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1.4a'!$B$59:$V$59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ser>
        <c:ser>
          <c:idx val="2"/>
          <c:order val="2"/>
          <c:tx>
            <c:strRef>
              <c:f>'Fig 1.4a'!$A$60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1.4a'!$B$3:$V$4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1.4a'!$B$60:$V$60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ser>
        <c:ser>
          <c:idx val="3"/>
          <c:order val="3"/>
          <c:tx>
            <c:strRef>
              <c:f>'Fig 1.4a'!$A$61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1.4a'!$B$3:$V$4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1.4a'!$B$61:$V$61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ser>
        <c:ser>
          <c:idx val="4"/>
          <c:order val="4"/>
          <c:tx>
            <c:strRef>
              <c:f>'Fig 1.4a'!$A$62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Ref>
              <c:f>'Fig 1.4a'!$B$3:$V$4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1.4a'!$B$62:$V$62</c:f>
              <c:numCache>
                <c:formatCode>General</c:formatCode>
                <c:ptCount val="21"/>
                <c:pt idx="12">
                  <c:v>27.2</c:v>
                </c:pt>
                <c:pt idx="13">
                  <c:v>27.3</c:v>
                </c:pt>
                <c:pt idx="14">
                  <c:v>27.7</c:v>
                </c:pt>
                <c:pt idx="15">
                  <c:v>27.3</c:v>
                </c:pt>
              </c:numCache>
            </c:numRef>
          </c:val>
          <c:smooth val="0"/>
        </c:ser>
        <c:dLbls>
          <c:showLegendKey val="0"/>
          <c:showVal val="0"/>
          <c:showCatName val="0"/>
          <c:showSerName val="0"/>
          <c:showPercent val="0"/>
          <c:showBubbleSize val="0"/>
        </c:dLbls>
        <c:marker val="1"/>
        <c:smooth val="0"/>
        <c:axId val="137071616"/>
        <c:axId val="137081984"/>
      </c:lineChart>
      <c:catAx>
        <c:axId val="137071616"/>
        <c:scaling>
          <c:orientation val="minMax"/>
        </c:scaling>
        <c:delete val="0"/>
        <c:axPos val="b"/>
        <c:title>
          <c:tx>
            <c:rich>
              <a:bodyPr/>
              <a:lstStyle/>
              <a:p>
                <a:pPr>
                  <a:defRPr/>
                </a:pPr>
                <a:r>
                  <a:rPr lang="en-US"/>
                  <a:t>année</a:t>
                </a:r>
              </a:p>
            </c:rich>
          </c:tx>
          <c:layout>
            <c:manualLayout>
              <c:xMode val="edge"/>
              <c:yMode val="edge"/>
              <c:x val="0.84372920626301018"/>
              <c:y val="0.5512418136231374"/>
            </c:manualLayout>
          </c:layout>
          <c:overlay val="0"/>
        </c:title>
        <c:numFmt formatCode="General" sourceLinked="1"/>
        <c:majorTickMark val="out"/>
        <c:minorTickMark val="none"/>
        <c:tickLblPos val="nextTo"/>
        <c:txPr>
          <a:bodyPr/>
          <a:lstStyle/>
          <a:p>
            <a:pPr>
              <a:defRPr sz="800"/>
            </a:pPr>
            <a:endParaRPr lang="fr-FR"/>
          </a:p>
        </c:txPr>
        <c:crossAx val="137081984"/>
        <c:crosses val="autoZero"/>
        <c:auto val="1"/>
        <c:lblAlgn val="ctr"/>
        <c:lblOffset val="100"/>
        <c:tickLblSkip val="1"/>
        <c:tickMarkSkip val="5"/>
        <c:noMultiLvlLbl val="0"/>
      </c:catAx>
      <c:valAx>
        <c:axId val="137081984"/>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37071616"/>
        <c:crosses val="autoZero"/>
        <c:crossBetween val="between"/>
        <c:majorUnit val="1"/>
      </c:valAx>
    </c:plotArea>
    <c:legend>
      <c:legendPos val="b"/>
      <c:layout>
        <c:manualLayout>
          <c:xMode val="edge"/>
          <c:yMode val="edge"/>
          <c:x val="0"/>
          <c:y val="0.78096678312561918"/>
          <c:w val="1"/>
          <c:h val="0.2174747805086664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1.4a'!$A$58</c:f>
              <c:strCache>
                <c:ptCount val="1"/>
                <c:pt idx="0">
                  <c:v>Projections: scénario central</c:v>
                </c:pt>
              </c:strCache>
            </c:strRef>
          </c:tx>
          <c:spPr>
            <a:ln w="31750">
              <a:solidFill>
                <a:schemeClr val="bg1">
                  <a:lumMod val="65000"/>
                </a:schemeClr>
              </a:solidFill>
            </a:ln>
          </c:spPr>
          <c:marker>
            <c:symbol val="none"/>
          </c:marker>
          <c:cat>
            <c:strRef>
              <c:f>'Fig 1.4a'!$X$3:$AR$4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1.4a'!$X$58:$AR$58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ser>
        <c:ser>
          <c:idx val="1"/>
          <c:order val="1"/>
          <c:tx>
            <c:strRef>
              <c:f>'Fig 1.4a'!$A$59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1.4a'!$X$3:$AR$4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1.4a'!$X$59:$AR$59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ser>
        <c:ser>
          <c:idx val="2"/>
          <c:order val="2"/>
          <c:tx>
            <c:strRef>
              <c:f>'Fig 1.4a'!$A$60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1.4a'!$X$3:$AR$4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1.4a'!$X$60:$AR$60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ser>
        <c:ser>
          <c:idx val="3"/>
          <c:order val="3"/>
          <c:tx>
            <c:strRef>
              <c:f>'Fig 1.4a'!$A$61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1.4a'!$X$3:$AR$4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1.4a'!$X$61:$AR$61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ser>
        <c:ser>
          <c:idx val="4"/>
          <c:order val="4"/>
          <c:tx>
            <c:strRef>
              <c:f>'Fig 1.4a'!$A$62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Ref>
              <c:f>'Fig 1.4a'!$X$3:$AR$4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1.4a'!$X$62:$AR$62</c:f>
              <c:numCache>
                <c:formatCode>General</c:formatCode>
                <c:ptCount val="21"/>
                <c:pt idx="12">
                  <c:v>22.6</c:v>
                </c:pt>
                <c:pt idx="13">
                  <c:v>22.8</c:v>
                </c:pt>
                <c:pt idx="14">
                  <c:v>23.1</c:v>
                </c:pt>
                <c:pt idx="15">
                  <c:v>22.9</c:v>
                </c:pt>
              </c:numCache>
            </c:numRef>
          </c:val>
          <c:smooth val="0"/>
        </c:ser>
        <c:dLbls>
          <c:showLegendKey val="0"/>
          <c:showVal val="0"/>
          <c:showCatName val="0"/>
          <c:showSerName val="0"/>
          <c:showPercent val="0"/>
          <c:showBubbleSize val="0"/>
        </c:dLbls>
        <c:marker val="1"/>
        <c:smooth val="0"/>
        <c:axId val="160453760"/>
        <c:axId val="160455680"/>
      </c:lineChart>
      <c:catAx>
        <c:axId val="160453760"/>
        <c:scaling>
          <c:orientation val="minMax"/>
        </c:scaling>
        <c:delete val="0"/>
        <c:axPos val="b"/>
        <c:title>
          <c:tx>
            <c:rich>
              <a:bodyPr/>
              <a:lstStyle/>
              <a:p>
                <a:pPr>
                  <a:defRPr/>
                </a:pPr>
                <a:r>
                  <a:rPr lang="en-US"/>
                  <a:t>année</a:t>
                </a:r>
              </a:p>
            </c:rich>
          </c:tx>
          <c:layout>
            <c:manualLayout>
              <c:xMode val="edge"/>
              <c:yMode val="edge"/>
              <c:x val="0.83453370370370372"/>
              <c:y val="0.55192204808264778"/>
            </c:manualLayout>
          </c:layout>
          <c:overlay val="0"/>
        </c:title>
        <c:numFmt formatCode="General" sourceLinked="1"/>
        <c:majorTickMark val="out"/>
        <c:minorTickMark val="none"/>
        <c:tickLblPos val="nextTo"/>
        <c:txPr>
          <a:bodyPr/>
          <a:lstStyle/>
          <a:p>
            <a:pPr>
              <a:defRPr sz="800"/>
            </a:pPr>
            <a:endParaRPr lang="fr-FR"/>
          </a:p>
        </c:txPr>
        <c:crossAx val="160455680"/>
        <c:crosses val="autoZero"/>
        <c:auto val="1"/>
        <c:lblAlgn val="ctr"/>
        <c:lblOffset val="100"/>
        <c:tickLblSkip val="1"/>
        <c:noMultiLvlLbl val="0"/>
      </c:catAx>
      <c:valAx>
        <c:axId val="160455680"/>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60453760"/>
        <c:crosses val="autoZero"/>
        <c:crossBetween val="between"/>
        <c:majorUnit val="1"/>
      </c:valAx>
    </c:plotArea>
    <c:legend>
      <c:legendPos val="b"/>
      <c:layout>
        <c:manualLayout>
          <c:xMode val="edge"/>
          <c:yMode val="edge"/>
          <c:x val="0"/>
          <c:y val="0.77515530757330831"/>
          <c:w val="1"/>
          <c:h val="0.22100745684935078"/>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1.4a'!$B$5</c:f>
              <c:strCache>
                <c:ptCount val="1"/>
                <c:pt idx="0">
                  <c:v>Projections: scénario central</c:v>
                </c:pt>
              </c:strCache>
            </c:strRef>
          </c:tx>
          <c:spPr>
            <a:ln w="31750">
              <a:solidFill>
                <a:schemeClr val="accent4">
                  <a:lumMod val="60000"/>
                  <a:lumOff val="40000"/>
                </a:schemeClr>
              </a:solidFill>
            </a:ln>
          </c:spPr>
          <c:marker>
            <c:symbol val="none"/>
          </c:marker>
          <c:cat>
            <c:numRef>
              <c:f>'Fig 1.4a'!$H$4:$BU$4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1.4a'!$H$5:$AB$5</c:f>
              <c:numCache>
                <c:formatCode>General</c:formatCode>
                <c:ptCount val="21"/>
                <c:pt idx="8" formatCode="0.0">
                  <c:v>27.297216679376476</c:v>
                </c:pt>
                <c:pt idx="9" formatCode="0.0">
                  <c:v>27.616871143273588</c:v>
                </c:pt>
                <c:pt idx="10" formatCode="0.0">
                  <c:v>27.261476129429738</c:v>
                </c:pt>
                <c:pt idx="11" formatCode="0.0">
                  <c:v>27.762605663687907</c:v>
                </c:pt>
                <c:pt idx="12" formatCode="0.0">
                  <c:v>27.875986328409677</c:v>
                </c:pt>
                <c:pt idx="13" formatCode="0.0">
                  <c:v>27.987731081150709</c:v>
                </c:pt>
                <c:pt idx="14" formatCode="0.0">
                  <c:v>28.097708028955861</c:v>
                </c:pt>
                <c:pt idx="15" formatCode="0.0">
                  <c:v>28.205798885140808</c:v>
                </c:pt>
                <c:pt idx="16" formatCode="0.0">
                  <c:v>28.311915862509206</c:v>
                </c:pt>
                <c:pt idx="17" formatCode="0.0">
                  <c:v>28.415956075716156</c:v>
                </c:pt>
                <c:pt idx="18" formatCode="0.0">
                  <c:v>28.51783554696388</c:v>
                </c:pt>
                <c:pt idx="19" formatCode="0.0">
                  <c:v>28.617564302740771</c:v>
                </c:pt>
                <c:pt idx="20" formatCode="0.0">
                  <c:v>28.715186642761086</c:v>
                </c:pt>
              </c:numCache>
            </c:numRef>
          </c:val>
          <c:smooth val="0"/>
        </c:ser>
        <c:ser>
          <c:idx val="1"/>
          <c:order val="1"/>
          <c:tx>
            <c:strRef>
              <c:f>'Fig 1.4a'!$B$6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1.4a'!$H$4:$BU$4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1.4a'!$H$6:$AB$6</c:f>
              <c:numCache>
                <c:formatCode>General</c:formatCode>
                <c:ptCount val="21"/>
                <c:pt idx="8" formatCode="0.0">
                  <c:v>27.297216679376476</c:v>
                </c:pt>
                <c:pt idx="9" formatCode="0.0">
                  <c:v>27.616871143273588</c:v>
                </c:pt>
                <c:pt idx="10" formatCode="0.0">
                  <c:v>27.261476129429738</c:v>
                </c:pt>
                <c:pt idx="11" formatCode="0.0">
                  <c:v>27.552703402458611</c:v>
                </c:pt>
                <c:pt idx="12" formatCode="0.0">
                  <c:v>27.617982394603061</c:v>
                </c:pt>
                <c:pt idx="13" formatCode="0.0">
                  <c:v>27.682610536820537</c:v>
                </c:pt>
                <c:pt idx="14" formatCode="0.0">
                  <c:v>27.746515503584284</c:v>
                </c:pt>
                <c:pt idx="15" formatCode="0.0">
                  <c:v>27.809632539538484</c:v>
                </c:pt>
                <c:pt idx="16" formatCode="0.0">
                  <c:v>27.871915825146981</c:v>
                </c:pt>
                <c:pt idx="17" formatCode="0.0">
                  <c:v>27.933311099394942</c:v>
                </c:pt>
                <c:pt idx="18" formatCode="0.0">
                  <c:v>27.993776914126258</c:v>
                </c:pt>
                <c:pt idx="19" formatCode="0.0">
                  <c:v>28.053328197294608</c:v>
                </c:pt>
                <c:pt idx="20" formatCode="0.0">
                  <c:v>28.112004921397546</c:v>
                </c:pt>
              </c:numCache>
            </c:numRef>
          </c:val>
          <c:smooth val="0"/>
        </c:ser>
        <c:ser>
          <c:idx val="2"/>
          <c:order val="2"/>
          <c:tx>
            <c:strRef>
              <c:f>'Fig 1.4a'!$B$7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1.4a'!$H$4:$BU$4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1.4a'!$H$7:$AB$7</c:f>
              <c:numCache>
                <c:formatCode>General</c:formatCode>
                <c:ptCount val="21"/>
                <c:pt idx="8" formatCode="0.0">
                  <c:v>27.297216679376476</c:v>
                </c:pt>
                <c:pt idx="9" formatCode="0.0">
                  <c:v>27.616871143273588</c:v>
                </c:pt>
                <c:pt idx="10" formatCode="0.0">
                  <c:v>27.261476129429738</c:v>
                </c:pt>
                <c:pt idx="11" formatCode="0.0">
                  <c:v>28.03325635860746</c:v>
                </c:pt>
                <c:pt idx="12" formatCode="0.0">
                  <c:v>28.217068814953869</c:v>
                </c:pt>
                <c:pt idx="13" formatCode="0.0">
                  <c:v>28.400942106262018</c:v>
                </c:pt>
                <c:pt idx="14" formatCode="0.0">
                  <c:v>28.584642085507266</c:v>
                </c:pt>
                <c:pt idx="15" formatCode="0.0">
                  <c:v>28.767888411684606</c:v>
                </c:pt>
                <c:pt idx="16" formatCode="0.0">
                  <c:v>28.950414233630898</c:v>
                </c:pt>
                <c:pt idx="17" formatCode="0.0">
                  <c:v>29.131993302640414</c:v>
                </c:pt>
                <c:pt idx="18" formatCode="0.0">
                  <c:v>29.312365401087181</c:v>
                </c:pt>
                <c:pt idx="19" formatCode="0.0">
                  <c:v>29.491288186287875</c:v>
                </c:pt>
                <c:pt idx="20" formatCode="0.0">
                  <c:v>29.668544501635264</c:v>
                </c:pt>
              </c:numCache>
            </c:numRef>
          </c:val>
          <c:smooth val="0"/>
        </c:ser>
        <c:ser>
          <c:idx val="4"/>
          <c:order val="3"/>
          <c:tx>
            <c:strRef>
              <c:f>'Fig 1.4a'!$B$9</c:f>
              <c:strCache>
                <c:ptCount val="1"/>
                <c:pt idx="0">
                  <c:v>Observé (provisoire)</c:v>
                </c:pt>
              </c:strCache>
            </c:strRef>
          </c:tx>
          <c:spPr>
            <a:ln>
              <a:solidFill>
                <a:srgbClr val="FF0000"/>
              </a:solidFill>
            </a:ln>
          </c:spPr>
          <c:marker>
            <c:symbol val="none"/>
          </c:marker>
          <c:dPt>
            <c:idx val="12"/>
            <c:bubble3D val="0"/>
          </c:dPt>
          <c:cat>
            <c:numRef>
              <c:f>'Fig 1.4a'!$H$4:$BU$4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1.4a'!$H$9:$AB$9</c:f>
              <c:numCache>
                <c:formatCode>General</c:formatCode>
                <c:ptCount val="21"/>
                <c:pt idx="10">
                  <c:v>27.4</c:v>
                </c:pt>
                <c:pt idx="11">
                  <c:v>27.5</c:v>
                </c:pt>
                <c:pt idx="12">
                  <c:v>27.5</c:v>
                </c:pt>
                <c:pt idx="13">
                  <c:v>27.6</c:v>
                </c:pt>
              </c:numCache>
            </c:numRef>
          </c:val>
          <c:smooth val="0"/>
        </c:ser>
        <c:ser>
          <c:idx val="3"/>
          <c:order val="4"/>
          <c:tx>
            <c:strRef>
              <c:f>'Fig 1.4a'!$B$8</c:f>
              <c:strCache>
                <c:ptCount val="1"/>
                <c:pt idx="0">
                  <c:v>Observé (définitif)</c:v>
                </c:pt>
              </c:strCache>
            </c:strRef>
          </c:tx>
          <c:spPr>
            <a:ln>
              <a:solidFill>
                <a:schemeClr val="accent4">
                  <a:lumMod val="75000"/>
                </a:schemeClr>
              </a:solidFill>
            </a:ln>
          </c:spPr>
          <c:marker>
            <c:symbol val="none"/>
          </c:marker>
          <c:cat>
            <c:numRef>
              <c:f>'Fig 1.4a'!$H$4:$BU$4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1.4a'!$H$8:$AB$8</c:f>
              <c:numCache>
                <c:formatCode>General</c:formatCode>
                <c:ptCount val="21"/>
                <c:pt idx="0">
                  <c:v>26.4</c:v>
                </c:pt>
                <c:pt idx="1">
                  <c:v>26.7</c:v>
                </c:pt>
                <c:pt idx="2">
                  <c:v>26.9</c:v>
                </c:pt>
                <c:pt idx="3">
                  <c:v>26.8</c:v>
                </c:pt>
                <c:pt idx="4">
                  <c:v>27</c:v>
                </c:pt>
                <c:pt idx="5">
                  <c:v>27.1</c:v>
                </c:pt>
                <c:pt idx="6">
                  <c:v>27.4</c:v>
                </c:pt>
                <c:pt idx="7">
                  <c:v>27.2</c:v>
                </c:pt>
                <c:pt idx="8">
                  <c:v>27.4</c:v>
                </c:pt>
                <c:pt idx="9">
                  <c:v>27.7</c:v>
                </c:pt>
                <c:pt idx="10">
                  <c:v>27.4</c:v>
                </c:pt>
              </c:numCache>
            </c:numRef>
          </c:val>
          <c:smooth val="0"/>
        </c:ser>
        <c:dLbls>
          <c:showLegendKey val="0"/>
          <c:showVal val="0"/>
          <c:showCatName val="0"/>
          <c:showSerName val="0"/>
          <c:showPercent val="0"/>
          <c:showBubbleSize val="0"/>
        </c:dLbls>
        <c:marker val="1"/>
        <c:smooth val="0"/>
        <c:axId val="160495872"/>
        <c:axId val="160846208"/>
      </c:lineChart>
      <c:catAx>
        <c:axId val="16049587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60846208"/>
        <c:crosses val="autoZero"/>
        <c:auto val="1"/>
        <c:lblAlgn val="ctr"/>
        <c:lblOffset val="100"/>
        <c:tickLblSkip val="2"/>
        <c:tickMarkSkip val="5"/>
        <c:noMultiLvlLbl val="0"/>
      </c:catAx>
      <c:valAx>
        <c:axId val="160846208"/>
        <c:scaling>
          <c:orientation val="minMax"/>
          <c:max val="31"/>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60495872"/>
        <c:crosses val="autoZero"/>
        <c:crossBetween val="between"/>
        <c:majorUnit val="1"/>
      </c:valAx>
    </c:plotArea>
    <c:legend>
      <c:legendPos val="b"/>
      <c:layout>
        <c:manualLayout>
          <c:xMode val="edge"/>
          <c:yMode val="edge"/>
          <c:x val="0"/>
          <c:y val="0.71032660652517776"/>
          <c:w val="0.83437745546433928"/>
          <c:h val="0.28967339347482229"/>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1.4a'!$B$5</c:f>
              <c:strCache>
                <c:ptCount val="1"/>
                <c:pt idx="0">
                  <c:v>Projections: scénario central</c:v>
                </c:pt>
              </c:strCache>
            </c:strRef>
          </c:tx>
          <c:spPr>
            <a:ln w="31750">
              <a:solidFill>
                <a:schemeClr val="accent6">
                  <a:lumMod val="60000"/>
                  <a:lumOff val="40000"/>
                </a:schemeClr>
              </a:solidFill>
            </a:ln>
          </c:spPr>
          <c:marker>
            <c:symbol val="none"/>
          </c:marker>
          <c:cat>
            <c:numRef>
              <c:f>'Fig 1.4a'!$CC$4:$EP$4</c:f>
              <c:numCache>
                <c:formatCode>General</c:formatCod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numCache>
            </c:numRef>
          </c:cat>
          <c:val>
            <c:numRef>
              <c:f>'Fig 1.4a'!$CC$5:$EP$5</c:f>
              <c:numCache>
                <c:formatCode>General</c:formatCode>
                <c:ptCount val="24"/>
                <c:pt idx="8" formatCode="0.0">
                  <c:v>22.672683081561786</c:v>
                </c:pt>
                <c:pt idx="9" formatCode="0.0">
                  <c:v>23.022905224190751</c:v>
                </c:pt>
                <c:pt idx="10" formatCode="0.0">
                  <c:v>22.758525533787211</c:v>
                </c:pt>
                <c:pt idx="11" formatCode="0.0">
                  <c:v>23.182369446315416</c:v>
                </c:pt>
                <c:pt idx="12" formatCode="0.0">
                  <c:v>23.324501741242436</c:v>
                </c:pt>
                <c:pt idx="13" formatCode="0.0">
                  <c:v>23.466270561884254</c:v>
                </c:pt>
                <c:pt idx="14" formatCode="0.0">
                  <c:v>23.607751172804061</c:v>
                </c:pt>
                <c:pt idx="15" formatCode="0.0">
                  <c:v>23.749012506790098</c:v>
                </c:pt>
                <c:pt idx="16" formatCode="0.0">
                  <c:v>23.890119417797326</c:v>
                </c:pt>
                <c:pt idx="17" formatCode="0.0">
                  <c:v>24.031159938300057</c:v>
                </c:pt>
                <c:pt idx="18" formatCode="0.0">
                  <c:v>24.17227917366376</c:v>
                </c:pt>
                <c:pt idx="19" formatCode="0.0">
                  <c:v>24.31361010216137</c:v>
                </c:pt>
                <c:pt idx="20" formatCode="0.0">
                  <c:v>24.455316484267495</c:v>
                </c:pt>
                <c:pt idx="21" formatCode="0.0">
                  <c:v>24.597507975174025</c:v>
                </c:pt>
                <c:pt idx="22" formatCode="0.0">
                  <c:v>24.740327525624533</c:v>
                </c:pt>
                <c:pt idx="23" formatCode="0.0">
                  <c:v>24.883928005607864</c:v>
                </c:pt>
              </c:numCache>
            </c:numRef>
          </c:val>
          <c:smooth val="0"/>
        </c:ser>
        <c:ser>
          <c:idx val="1"/>
          <c:order val="1"/>
          <c:tx>
            <c:strRef>
              <c:f>'Fig 1.4a'!$B$6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1.4a'!$CC$4:$EP$4</c:f>
              <c:numCache>
                <c:formatCode>General</c:formatCod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numCache>
            </c:numRef>
          </c:cat>
          <c:val>
            <c:numRef>
              <c:f>'Fig 1.4a'!$CC$6:$EP$6</c:f>
              <c:numCache>
                <c:formatCode>General</c:formatCode>
                <c:ptCount val="24"/>
                <c:pt idx="8" formatCode="0.0">
                  <c:v>22.672683081561786</c:v>
                </c:pt>
                <c:pt idx="9" formatCode="0.0">
                  <c:v>23.022905224190751</c:v>
                </c:pt>
                <c:pt idx="10" formatCode="0.0">
                  <c:v>22.758525533787211</c:v>
                </c:pt>
                <c:pt idx="11" formatCode="0.0">
                  <c:v>23.014974306799783</c:v>
                </c:pt>
                <c:pt idx="12" formatCode="0.0">
                  <c:v>23.115998925507181</c:v>
                </c:pt>
                <c:pt idx="13" formatCode="0.0">
                  <c:v>23.216920753123475</c:v>
                </c:pt>
                <c:pt idx="14" formatCode="0.0">
                  <c:v>23.317795690350643</c:v>
                </c:pt>
                <c:pt idx="15" formatCode="0.0">
                  <c:v>23.418685416360464</c:v>
                </c:pt>
                <c:pt idx="16" formatCode="0.0">
                  <c:v>23.519646941744828</c:v>
                </c:pt>
                <c:pt idx="17" formatCode="0.0">
                  <c:v>23.620753420794294</c:v>
                </c:pt>
                <c:pt idx="18" formatCode="0.0">
                  <c:v>23.722117155281044</c:v>
                </c:pt>
                <c:pt idx="19" formatCode="0.0">
                  <c:v>23.823850031198997</c:v>
                </c:pt>
                <c:pt idx="20" formatCode="0.0">
                  <c:v>23.926079087846386</c:v>
                </c:pt>
                <c:pt idx="21" formatCode="0.0">
                  <c:v>24.02892164495082</c:v>
                </c:pt>
                <c:pt idx="22" formatCode="0.0">
                  <c:v>24.132516073819996</c:v>
                </c:pt>
                <c:pt idx="23" formatCode="0.0">
                  <c:v>24.236993662064656</c:v>
                </c:pt>
              </c:numCache>
            </c:numRef>
          </c:val>
          <c:smooth val="0"/>
        </c:ser>
        <c:ser>
          <c:idx val="2"/>
          <c:order val="2"/>
          <c:tx>
            <c:strRef>
              <c:f>'Fig 1.4a'!$B$7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1.4a'!$CC$4:$EP$4</c:f>
              <c:numCache>
                <c:formatCode>General</c:formatCod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numCache>
            </c:numRef>
          </c:cat>
          <c:val>
            <c:numRef>
              <c:f>'Fig 1.4a'!$CC$7:$EP$7</c:f>
              <c:numCache>
                <c:formatCode>General</c:formatCode>
                <c:ptCount val="24"/>
                <c:pt idx="8" formatCode="0.0">
                  <c:v>22.672683081561786</c:v>
                </c:pt>
                <c:pt idx="9" formatCode="0.0">
                  <c:v>23.022905224190751</c:v>
                </c:pt>
                <c:pt idx="10" formatCode="0.0">
                  <c:v>22.758525533787211</c:v>
                </c:pt>
                <c:pt idx="11" formatCode="0.0">
                  <c:v>23.53240109958627</c:v>
                </c:pt>
                <c:pt idx="12" formatCode="0.0">
                  <c:v>23.766076455713016</c:v>
                </c:pt>
                <c:pt idx="13" formatCode="0.0">
                  <c:v>23.999950420367369</c:v>
                </c:pt>
                <c:pt idx="14" formatCode="0.0">
                  <c:v>24.23354245904255</c:v>
                </c:pt>
                <c:pt idx="15" formatCode="0.0">
                  <c:v>24.466399606635559</c:v>
                </c:pt>
                <c:pt idx="16" formatCode="0.0">
                  <c:v>24.698069774730229</c:v>
                </c:pt>
                <c:pt idx="17" formatCode="0.0">
                  <c:v>24.928216669714136</c:v>
                </c:pt>
                <c:pt idx="18" formatCode="0.0">
                  <c:v>25.156557757338437</c:v>
                </c:pt>
                <c:pt idx="19" formatCode="0.0">
                  <c:v>25.382841289361174</c:v>
                </c:pt>
                <c:pt idx="20" formatCode="0.0">
                  <c:v>25.606901313919199</c:v>
                </c:pt>
                <c:pt idx="21" formatCode="0.0">
                  <c:v>25.828613118110546</c:v>
                </c:pt>
                <c:pt idx="22" formatCode="0.0">
                  <c:v>26.047896964665732</c:v>
                </c:pt>
                <c:pt idx="23" formatCode="0.0">
                  <c:v>26.264720116887325</c:v>
                </c:pt>
              </c:numCache>
            </c:numRef>
          </c:val>
          <c:smooth val="0"/>
        </c:ser>
        <c:ser>
          <c:idx val="4"/>
          <c:order val="3"/>
          <c:tx>
            <c:strRef>
              <c:f>'Fig 1.4a'!$B$9</c:f>
              <c:strCache>
                <c:ptCount val="1"/>
                <c:pt idx="0">
                  <c:v>Observé (provisoire)</c:v>
                </c:pt>
              </c:strCache>
            </c:strRef>
          </c:tx>
          <c:spPr>
            <a:ln>
              <a:solidFill>
                <a:srgbClr val="FF0000"/>
              </a:solidFill>
            </a:ln>
          </c:spPr>
          <c:marker>
            <c:symbol val="none"/>
          </c:marker>
          <c:dPt>
            <c:idx val="12"/>
            <c:bubble3D val="0"/>
          </c:dPt>
          <c:cat>
            <c:numRef>
              <c:f>'Fig 1.4a'!$CC$4:$EP$4</c:f>
              <c:numCache>
                <c:formatCode>General</c:formatCod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numCache>
            </c:numRef>
          </c:cat>
          <c:val>
            <c:numRef>
              <c:f>'Fig 1.4a'!$CC$9:$CP$9</c:f>
              <c:numCache>
                <c:formatCode>General</c:formatCode>
                <c:ptCount val="14"/>
                <c:pt idx="10">
                  <c:v>22.9</c:v>
                </c:pt>
                <c:pt idx="11">
                  <c:v>23.1</c:v>
                </c:pt>
                <c:pt idx="12">
                  <c:v>23.2</c:v>
                </c:pt>
                <c:pt idx="13">
                  <c:v>23.2</c:v>
                </c:pt>
              </c:numCache>
            </c:numRef>
          </c:val>
          <c:smooth val="0"/>
        </c:ser>
        <c:ser>
          <c:idx val="3"/>
          <c:order val="4"/>
          <c:tx>
            <c:strRef>
              <c:f>'Fig 1.4a'!$B$8</c:f>
              <c:strCache>
                <c:ptCount val="1"/>
                <c:pt idx="0">
                  <c:v>Observé (définitif)</c:v>
                </c:pt>
              </c:strCache>
            </c:strRef>
          </c:tx>
          <c:spPr>
            <a:ln>
              <a:solidFill>
                <a:schemeClr val="accent6">
                  <a:lumMod val="75000"/>
                </a:schemeClr>
              </a:solidFill>
            </a:ln>
          </c:spPr>
          <c:marker>
            <c:symbol val="none"/>
          </c:marker>
          <c:cat>
            <c:numRef>
              <c:f>'Fig 1.4a'!$CC$4:$EP$4</c:f>
              <c:numCache>
                <c:formatCode>General</c:formatCod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numCache>
            </c:numRef>
          </c:cat>
          <c:val>
            <c:numRef>
              <c:f>'Fig 1.4a'!$CC$8:$CW$8</c:f>
              <c:numCache>
                <c:formatCode>General</c:formatCode>
                <c:ptCount val="21"/>
                <c:pt idx="0">
                  <c:v>21.4</c:v>
                </c:pt>
                <c:pt idx="1">
                  <c:v>21.8</c:v>
                </c:pt>
                <c:pt idx="2">
                  <c:v>21.9</c:v>
                </c:pt>
                <c:pt idx="3">
                  <c:v>22</c:v>
                </c:pt>
                <c:pt idx="4">
                  <c:v>22.2</c:v>
                </c:pt>
                <c:pt idx="5">
                  <c:v>22.4</c:v>
                </c:pt>
                <c:pt idx="6">
                  <c:v>22.7</c:v>
                </c:pt>
                <c:pt idx="7">
                  <c:v>22.6</c:v>
                </c:pt>
                <c:pt idx="8">
                  <c:v>22.8</c:v>
                </c:pt>
                <c:pt idx="9">
                  <c:v>23.1</c:v>
                </c:pt>
                <c:pt idx="10">
                  <c:v>22.9</c:v>
                </c:pt>
              </c:numCache>
            </c:numRef>
          </c:val>
          <c:smooth val="0"/>
        </c:ser>
        <c:dLbls>
          <c:showLegendKey val="0"/>
          <c:showVal val="0"/>
          <c:showCatName val="0"/>
          <c:showSerName val="0"/>
          <c:showPercent val="0"/>
          <c:showBubbleSize val="0"/>
        </c:dLbls>
        <c:marker val="1"/>
        <c:smooth val="0"/>
        <c:axId val="160879744"/>
        <c:axId val="160881664"/>
      </c:lineChart>
      <c:catAx>
        <c:axId val="160879744"/>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60881664"/>
        <c:crosses val="autoZero"/>
        <c:auto val="1"/>
        <c:lblAlgn val="ctr"/>
        <c:lblOffset val="100"/>
        <c:tickLblSkip val="2"/>
        <c:tickMarkSkip val="5"/>
        <c:noMultiLvlLbl val="0"/>
      </c:catAx>
      <c:valAx>
        <c:axId val="160881664"/>
        <c:scaling>
          <c:orientation val="minMax"/>
          <c:max val="31"/>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60879744"/>
        <c:crosses val="autoZero"/>
        <c:crossBetween val="between"/>
        <c:majorUnit val="1"/>
        <c:minorUnit val="0.2"/>
      </c:valAx>
    </c:plotArea>
    <c:legend>
      <c:legendPos val="b"/>
      <c:layout>
        <c:manualLayout>
          <c:xMode val="edge"/>
          <c:yMode val="edge"/>
          <c:x val="0"/>
          <c:y val="0.69708157341259491"/>
          <c:w val="0.85609116374854566"/>
          <c:h val="0.30291842658740503"/>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9114147155446628"/>
        </c:manualLayout>
      </c:layout>
      <c:lineChart>
        <c:grouping val="standard"/>
        <c:varyColors val="0"/>
        <c:ser>
          <c:idx val="0"/>
          <c:order val="0"/>
          <c:tx>
            <c:v>Projections: scénario central</c:v>
          </c:tx>
          <c:spPr>
            <a:ln w="31750">
              <a:solidFill>
                <a:schemeClr val="bg1">
                  <a:lumMod val="65000"/>
                </a:schemeClr>
              </a:solidFill>
            </a:ln>
          </c:spPr>
          <c:marker>
            <c:symbol val="none"/>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Lit>
          </c:val>
          <c:smooth val="0"/>
        </c:ser>
        <c:ser>
          <c:idx val="1"/>
          <c:order val="1"/>
          <c:tx>
            <c:v>Projections: mortalité basse</c:v>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Lit>
          </c:val>
          <c:smooth val="0"/>
        </c:ser>
        <c:ser>
          <c:idx val="2"/>
          <c:order val="2"/>
          <c:tx>
            <c:v>Projections: mortalité haute</c:v>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Lit>
          </c:val>
          <c:smooth val="0"/>
        </c:ser>
        <c:ser>
          <c:idx val="3"/>
          <c:order val="3"/>
          <c:tx>
            <c:v>Observé (définitif)</c:v>
          </c:tx>
          <c:spPr>
            <a:ln>
              <a:solidFill>
                <a:schemeClr val="tx1"/>
              </a:solidFill>
            </a:ln>
          </c:spPr>
          <c:marker>
            <c:symbol val="circle"/>
            <c:size val="5"/>
            <c:spPr>
              <a:solidFill>
                <a:schemeClr val="bg1"/>
              </a:solidFill>
              <a:ln>
                <a:solidFill>
                  <a:schemeClr val="tx1"/>
                </a:solidFill>
              </a:ln>
            </c:spPr>
          </c:marker>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Lit>
          </c:val>
          <c:smooth val="0"/>
        </c:ser>
        <c:ser>
          <c:idx val="4"/>
          <c:order val="4"/>
          <c:tx>
            <c:v>Observé (provisoire)</c:v>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Lit>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Lit>
          </c:cat>
          <c:val>
            <c:numLit>
              <c:formatCode>General</c:formatCode>
              <c:ptCount val="21"/>
              <c:pt idx="12">
                <c:v>27.2</c:v>
              </c:pt>
              <c:pt idx="13">
                <c:v>27.3</c:v>
              </c:pt>
              <c:pt idx="14">
                <c:v>27.7</c:v>
              </c:pt>
              <c:pt idx="15">
                <c:v>27.3</c:v>
              </c:pt>
            </c:numLit>
          </c:val>
          <c:smooth val="0"/>
        </c:ser>
        <c:dLbls>
          <c:showLegendKey val="0"/>
          <c:showVal val="0"/>
          <c:showCatName val="0"/>
          <c:showSerName val="0"/>
          <c:showPercent val="0"/>
          <c:showBubbleSize val="0"/>
        </c:dLbls>
        <c:marker val="1"/>
        <c:smooth val="0"/>
        <c:axId val="163256576"/>
        <c:axId val="163271040"/>
      </c:lineChart>
      <c:catAx>
        <c:axId val="163256576"/>
        <c:scaling>
          <c:orientation val="minMax"/>
        </c:scaling>
        <c:delete val="0"/>
        <c:axPos val="b"/>
        <c:title>
          <c:tx>
            <c:rich>
              <a:bodyPr/>
              <a:lstStyle/>
              <a:p>
                <a:pPr>
                  <a:defRPr/>
                </a:pPr>
                <a:r>
                  <a:rPr lang="en-US"/>
                  <a:t>année</a:t>
                </a:r>
              </a:p>
            </c:rich>
          </c:tx>
          <c:layout>
            <c:manualLayout>
              <c:xMode val="edge"/>
              <c:yMode val="edge"/>
              <c:x val="0.84372920626301018"/>
              <c:y val="0.5512418136231374"/>
            </c:manualLayout>
          </c:layout>
          <c:overlay val="0"/>
        </c:title>
        <c:numFmt formatCode="General" sourceLinked="1"/>
        <c:majorTickMark val="out"/>
        <c:minorTickMark val="none"/>
        <c:tickLblPos val="nextTo"/>
        <c:txPr>
          <a:bodyPr/>
          <a:lstStyle/>
          <a:p>
            <a:pPr>
              <a:defRPr sz="800"/>
            </a:pPr>
            <a:endParaRPr lang="fr-FR"/>
          </a:p>
        </c:txPr>
        <c:crossAx val="163271040"/>
        <c:crosses val="autoZero"/>
        <c:auto val="1"/>
        <c:lblAlgn val="ctr"/>
        <c:lblOffset val="100"/>
        <c:tickLblSkip val="1"/>
        <c:tickMarkSkip val="5"/>
        <c:noMultiLvlLbl val="0"/>
      </c:catAx>
      <c:valAx>
        <c:axId val="163271040"/>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63256576"/>
        <c:crosses val="autoZero"/>
        <c:crossBetween val="between"/>
        <c:majorUnit val="1"/>
      </c:valAx>
    </c:plotArea>
    <c:legend>
      <c:legendPos val="b"/>
      <c:layout>
        <c:manualLayout>
          <c:xMode val="edge"/>
          <c:yMode val="edge"/>
          <c:x val="0"/>
          <c:y val="0.78096678312561918"/>
          <c:w val="1"/>
          <c:h val="0.2174747805086664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v>Projections: scénario central</c:v>
          </c:tx>
          <c:spPr>
            <a:ln w="31750">
              <a:solidFill>
                <a:schemeClr val="bg1">
                  <a:lumMod val="65000"/>
                </a:schemeClr>
              </a:solidFill>
            </a:ln>
          </c:spPr>
          <c:marker>
            <c:symbol val="none"/>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22.213133250802041</c:v>
              </c:pt>
              <c:pt idx="11">
                <c:v>22.340794553505493</c:v>
              </c:pt>
              <c:pt idx="12">
                <c:v>22.468111346652112</c:v>
              </c:pt>
              <c:pt idx="13">
                <c:v>22.595075071099888</c:v>
              </c:pt>
              <c:pt idx="14">
                <c:v>22.721677335416377</c:v>
              </c:pt>
              <c:pt idx="15">
                <c:v>22.847909918268247</c:v>
              </c:pt>
              <c:pt idx="16">
                <c:v>22.973764770695592</c:v>
              </c:pt>
              <c:pt idx="17">
                <c:v>23.099234023821666</c:v>
              </c:pt>
              <c:pt idx="18">
                <c:v>23.224309975235837</c:v>
              </c:pt>
              <c:pt idx="19">
                <c:v>23.348985104991137</c:v>
              </c:pt>
              <c:pt idx="20">
                <c:v>23.473252072959223</c:v>
              </c:pt>
            </c:numLit>
          </c:val>
          <c:smooth val="0"/>
        </c:ser>
        <c:ser>
          <c:idx val="1"/>
          <c:order val="1"/>
          <c:tx>
            <c:v>Projections: mortalité basse</c:v>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22.049751029434859</c:v>
              </c:pt>
              <c:pt idx="11">
                <c:v>22.137014879516606</c:v>
              </c:pt>
              <c:pt idx="12">
                <c:v>22.224125445049363</c:v>
              </c:pt>
              <c:pt idx="13">
                <c:v>22.311079936053972</c:v>
              </c:pt>
              <c:pt idx="14">
                <c:v>22.397875589424942</c:v>
              </c:pt>
              <c:pt idx="15">
                <c:v>22.48450968141092</c:v>
              </c:pt>
              <c:pt idx="16">
                <c:v>22.570979524011065</c:v>
              </c:pt>
              <c:pt idx="17">
                <c:v>22.657282465354115</c:v>
              </c:pt>
              <c:pt idx="18">
                <c:v>22.743415890058802</c:v>
              </c:pt>
              <c:pt idx="19">
                <c:v>22.829377219576401</c:v>
              </c:pt>
              <c:pt idx="20">
                <c:v>22.91516391251492</c:v>
              </c:pt>
            </c:numLit>
          </c:val>
          <c:smooth val="0"/>
        </c:ser>
        <c:ser>
          <c:idx val="2"/>
          <c:order val="2"/>
          <c:tx>
            <c:v>Projections: mortalité haute</c:v>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7">
                <c:v>21.828170348900972</c:v>
              </c:pt>
              <c:pt idx="8">
                <c:v>21.956812186333913</c:v>
              </c:pt>
              <c:pt idx="9">
                <c:v>22.085136168829965</c:v>
              </c:pt>
              <c:pt idx="10">
                <c:v>22.391938011893405</c:v>
              </c:pt>
              <c:pt idx="11">
                <c:v>22.56392196528094</c:v>
              </c:pt>
              <c:pt idx="12">
                <c:v>22.735390084458793</c:v>
              </c:pt>
              <c:pt idx="13">
                <c:v>22.906324298732599</c:v>
              </c:pt>
              <c:pt idx="14">
                <c:v>23.076706964668908</c:v>
              </c:pt>
              <c:pt idx="15">
                <c:v>23.246520871243781</c:v>
              </c:pt>
              <c:pt idx="16">
                <c:v>23.415749256834339</c:v>
              </c:pt>
              <c:pt idx="17">
                <c:v>23.58437581655549</c:v>
              </c:pt>
              <c:pt idx="18">
                <c:v>23.75238470087897</c:v>
              </c:pt>
              <c:pt idx="19">
                <c:v>23.919760523461875</c:v>
              </c:pt>
              <c:pt idx="20">
                <c:v>24.086488369984639</c:v>
              </c:pt>
            </c:numLit>
          </c:val>
          <c:smooth val="0"/>
        </c:ser>
        <c:ser>
          <c:idx val="3"/>
          <c:order val="3"/>
          <c:tx>
            <c:v>Observé (définitif)</c:v>
          </c:tx>
          <c:spPr>
            <a:ln>
              <a:solidFill>
                <a:schemeClr val="tx1"/>
              </a:solidFill>
            </a:ln>
          </c:spPr>
          <c:marker>
            <c:symbol val="circle"/>
            <c:size val="5"/>
            <c:spPr>
              <a:solidFill>
                <a:schemeClr val="bg1"/>
              </a:solidFill>
              <a:ln>
                <a:solidFill>
                  <a:schemeClr val="tx1"/>
                </a:solidFill>
              </a:ln>
            </c:spPr>
          </c:marker>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Lit>
          </c:val>
          <c:smooth val="0"/>
        </c:ser>
        <c:ser>
          <c:idx val="4"/>
          <c:order val="4"/>
          <c:tx>
            <c:v>Observé (provisoire)</c:v>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Lit>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Lit>
          </c:cat>
          <c:val>
            <c:numLit>
              <c:formatCode>General</c:formatCode>
              <c:ptCount val="21"/>
              <c:pt idx="12">
                <c:v>22.6</c:v>
              </c:pt>
              <c:pt idx="13">
                <c:v>22.8</c:v>
              </c:pt>
              <c:pt idx="14">
                <c:v>23.1</c:v>
              </c:pt>
              <c:pt idx="15">
                <c:v>22.9</c:v>
              </c:pt>
            </c:numLit>
          </c:val>
          <c:smooth val="0"/>
        </c:ser>
        <c:dLbls>
          <c:showLegendKey val="0"/>
          <c:showVal val="0"/>
          <c:showCatName val="0"/>
          <c:showSerName val="0"/>
          <c:showPercent val="0"/>
          <c:showBubbleSize val="0"/>
        </c:dLbls>
        <c:marker val="1"/>
        <c:smooth val="0"/>
        <c:axId val="163381632"/>
        <c:axId val="163383552"/>
      </c:lineChart>
      <c:catAx>
        <c:axId val="163381632"/>
        <c:scaling>
          <c:orientation val="minMax"/>
        </c:scaling>
        <c:delete val="0"/>
        <c:axPos val="b"/>
        <c:title>
          <c:tx>
            <c:rich>
              <a:bodyPr/>
              <a:lstStyle/>
              <a:p>
                <a:pPr>
                  <a:defRPr/>
                </a:pPr>
                <a:r>
                  <a:rPr lang="en-US"/>
                  <a:t>année</a:t>
                </a:r>
              </a:p>
            </c:rich>
          </c:tx>
          <c:layout>
            <c:manualLayout>
              <c:xMode val="edge"/>
              <c:yMode val="edge"/>
              <c:x val="0.83453370370370372"/>
              <c:y val="0.55192204808264778"/>
            </c:manualLayout>
          </c:layout>
          <c:overlay val="0"/>
        </c:title>
        <c:numFmt formatCode="General" sourceLinked="1"/>
        <c:majorTickMark val="out"/>
        <c:minorTickMark val="none"/>
        <c:tickLblPos val="nextTo"/>
        <c:txPr>
          <a:bodyPr/>
          <a:lstStyle/>
          <a:p>
            <a:pPr>
              <a:defRPr sz="800"/>
            </a:pPr>
            <a:endParaRPr lang="fr-FR"/>
          </a:p>
        </c:txPr>
        <c:crossAx val="163383552"/>
        <c:crosses val="autoZero"/>
        <c:auto val="1"/>
        <c:lblAlgn val="ctr"/>
        <c:lblOffset val="100"/>
        <c:tickLblSkip val="1"/>
        <c:noMultiLvlLbl val="0"/>
      </c:catAx>
      <c:valAx>
        <c:axId val="163383552"/>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63381632"/>
        <c:crosses val="autoZero"/>
        <c:crossBetween val="between"/>
        <c:majorUnit val="1"/>
      </c:valAx>
    </c:plotArea>
    <c:legend>
      <c:legendPos val="b"/>
      <c:layout>
        <c:manualLayout>
          <c:xMode val="edge"/>
          <c:yMode val="edge"/>
          <c:x val="0"/>
          <c:y val="0.77515530757330831"/>
          <c:w val="1"/>
          <c:h val="0.22100745684935078"/>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3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emf"/></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emf"/></Relationships>
</file>

<file path=xl/drawings/_rels/drawing41.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png"/><Relationship Id="rId1" Type="http://schemas.openxmlformats.org/officeDocument/2006/relationships/image" Target="../media/image14.png"/></Relationships>
</file>

<file path=xl/drawings/_rels/drawing4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9524</xdr:rowOff>
    </xdr:from>
    <xdr:to>
      <xdr:col>5</xdr:col>
      <xdr:colOff>386175</xdr:colOff>
      <xdr:row>27</xdr:row>
      <xdr:rowOff>74025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2018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1</xdr:row>
      <xdr:rowOff>76200</xdr:rowOff>
    </xdr:from>
    <xdr:to>
      <xdr:col>5</xdr:col>
      <xdr:colOff>28575</xdr:colOff>
      <xdr:row>21</xdr:row>
      <xdr:rowOff>114300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171450</xdr:colOff>
      <xdr:row>22</xdr:row>
      <xdr:rowOff>142875</xdr:rowOff>
    </xdr:from>
    <xdr:ext cx="5962650" cy="428625"/>
    <xdr:sp macro="" textlink="">
      <xdr:nvSpPr>
        <xdr:cNvPr id="3" name="ZoneTexte 2"/>
        <xdr:cNvSpPr txBox="1"/>
      </xdr:nvSpPr>
      <xdr:spPr>
        <a:xfrm>
          <a:off x="171450" y="3752850"/>
          <a:ext cx="5962650" cy="428625"/>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estimations de population pour 2018 et projections de population 2013-2070.</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10</xdr:row>
      <xdr:rowOff>0</xdr:rowOff>
    </xdr:from>
    <xdr:to>
      <xdr:col>16</xdr:col>
      <xdr:colOff>104775</xdr:colOff>
      <xdr:row>13</xdr:row>
      <xdr:rowOff>171450</xdr:rowOff>
    </xdr:to>
    <xdr:sp macro="" textlink="">
      <xdr:nvSpPr>
        <xdr:cNvPr id="3" name="ZoneTexte 2"/>
        <xdr:cNvSpPr txBox="1"/>
      </xdr:nvSpPr>
      <xdr:spPr>
        <a:xfrm>
          <a:off x="761999" y="1876425"/>
          <a:ext cx="9220201"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Notes : la durée de vie sans limitation d’activité (ou espérance de vie « sans incapacité ») présentée ici exclut les périodes avec des limitations d’activité sévères ou modérées</a:t>
          </a:r>
          <a:r>
            <a:rPr lang="fr-FR" sz="1000" i="1" baseline="0">
              <a:solidFill>
                <a:schemeClr val="dk1"/>
              </a:solidFill>
              <a:latin typeface="Times New Roman" panose="02020603050405020304" pitchFamily="18" charset="0"/>
              <a:ea typeface="+mn-ea"/>
              <a:cs typeface="Times New Roman" panose="02020603050405020304" pitchFamily="18" charset="0"/>
            </a:rPr>
            <a:t>; il existe une rupture de série en 2008.</a:t>
          </a:r>
          <a:endParaRPr lang="fr-FR" sz="1000" i="1">
            <a:solidFill>
              <a:schemeClr val="dk1"/>
            </a:solidFill>
            <a:latin typeface="Times New Roman" panose="02020603050405020304" pitchFamily="18" charset="0"/>
            <a:ea typeface="+mn-ea"/>
            <a:cs typeface="Times New Roman" panose="02020603050405020304" pitchFamily="18" charset="0"/>
          </a:endParaRPr>
        </a:p>
        <a:p>
          <a:r>
            <a:rPr lang="fr-FR" sz="1000" i="1">
              <a:solidFill>
                <a:schemeClr val="dk1"/>
              </a:solidFill>
              <a:latin typeface="Times New Roman" panose="02020603050405020304" pitchFamily="18" charset="0"/>
              <a:ea typeface="+mn-ea"/>
              <a:cs typeface="Times New Roman" panose="02020603050405020304" pitchFamily="18" charset="0"/>
            </a:rPr>
            <a:t>Champ</a:t>
          </a:r>
          <a:r>
            <a:rPr lang="fr-FR" sz="1000" i="1" baseline="0">
              <a:solidFill>
                <a:schemeClr val="dk1"/>
              </a:solidFill>
              <a:latin typeface="Times New Roman" panose="02020603050405020304" pitchFamily="18" charset="0"/>
              <a:ea typeface="+mn-ea"/>
              <a:cs typeface="Times New Roman" panose="02020603050405020304" pitchFamily="18" charset="0"/>
            </a:rPr>
            <a:t> : France entière.</a:t>
          </a:r>
          <a:endParaRPr lang="fr-FR" sz="1000" i="1">
            <a:solidFill>
              <a:schemeClr val="dk1"/>
            </a:solidFill>
            <a:latin typeface="Times New Roman" panose="02020603050405020304" pitchFamily="18" charset="0"/>
            <a:ea typeface="+mn-ea"/>
            <a:cs typeface="Times New Roman" panose="02020603050405020304" pitchFamily="18" charset="0"/>
          </a:endParaRPr>
        </a:p>
        <a:p>
          <a:r>
            <a:rPr lang="fr-FR" sz="1000" i="1">
              <a:solidFill>
                <a:schemeClr val="dk1"/>
              </a:solidFill>
              <a:latin typeface="Times New Roman" panose="02020603050405020304" pitchFamily="18" charset="0"/>
              <a:ea typeface="+mn-ea"/>
              <a:cs typeface="Times New Roman" panose="02020603050405020304" pitchFamily="18" charset="0"/>
            </a:rPr>
            <a:t>Source : calcul</a:t>
          </a:r>
          <a:r>
            <a:rPr lang="fr-FR" sz="1000" i="1" baseline="0">
              <a:solidFill>
                <a:schemeClr val="dk1"/>
              </a:solidFill>
              <a:latin typeface="Times New Roman" panose="02020603050405020304" pitchFamily="18" charset="0"/>
              <a:ea typeface="+mn-ea"/>
              <a:cs typeface="Times New Roman" panose="02020603050405020304" pitchFamily="18" charset="0"/>
            </a:rPr>
            <a:t> DREES à partir des données de l'enquête SILC réalisée par l'INSEE pour la mesure des incapacités.</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10</xdr:col>
      <xdr:colOff>9525</xdr:colOff>
      <xdr:row>16</xdr:row>
      <xdr:rowOff>0</xdr:rowOff>
    </xdr:from>
    <xdr:to>
      <xdr:col>16</xdr:col>
      <xdr:colOff>104775</xdr:colOff>
      <xdr:row>28</xdr:row>
      <xdr:rowOff>104776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733425</xdr:colOff>
      <xdr:row>14</xdr:row>
      <xdr:rowOff>23812</xdr:rowOff>
    </xdr:from>
    <xdr:to>
      <xdr:col>6</xdr:col>
      <xdr:colOff>385425</xdr:colOff>
      <xdr:row>28</xdr:row>
      <xdr:rowOff>56812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13</xdr:row>
      <xdr:rowOff>180975</xdr:rowOff>
    </xdr:from>
    <xdr:to>
      <xdr:col>1</xdr:col>
      <xdr:colOff>2709525</xdr:colOff>
      <xdr:row>28</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38100</xdr:colOff>
      <xdr:row>29</xdr:row>
      <xdr:rowOff>171450</xdr:rowOff>
    </xdr:from>
    <xdr:ext cx="6267450" cy="977191"/>
    <xdr:sp macro="" textlink="">
      <xdr:nvSpPr>
        <xdr:cNvPr id="4" name="ZoneTexte 3"/>
        <xdr:cNvSpPr txBox="1"/>
      </xdr:nvSpPr>
      <xdr:spPr>
        <a:xfrm>
          <a:off x="400050" y="5705475"/>
          <a:ext cx="6267450"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 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0.21637</cdr:x>
      <cdr:y>0.15993</cdr:y>
    </cdr:from>
    <cdr:to>
      <cdr:x>0.43509</cdr:x>
      <cdr:y>0.23754</cdr:y>
    </cdr:to>
    <cdr:sp macro="" textlink="">
      <cdr:nvSpPr>
        <cdr:cNvPr id="2" name="ZoneTexte 1"/>
        <cdr:cNvSpPr txBox="1"/>
      </cdr:nvSpPr>
      <cdr:spPr>
        <a:xfrm xmlns:a="http://schemas.openxmlformats.org/drawingml/2006/main">
          <a:off x="584200" y="431800"/>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18,3</a:t>
          </a:r>
        </a:p>
      </cdr:txBody>
    </cdr:sp>
  </cdr:relSizeAnchor>
  <cdr:relSizeAnchor xmlns:cdr="http://schemas.openxmlformats.org/drawingml/2006/chartDrawing">
    <cdr:from>
      <cdr:x>0.63618</cdr:x>
      <cdr:y>0.12818</cdr:y>
    </cdr:from>
    <cdr:to>
      <cdr:x>0.8549</cdr:x>
      <cdr:y>0.20579</cdr:y>
    </cdr:to>
    <cdr:sp macro="" textlink="">
      <cdr:nvSpPr>
        <cdr:cNvPr id="3" name="ZoneTexte 1"/>
        <cdr:cNvSpPr txBox="1"/>
      </cdr:nvSpPr>
      <cdr:spPr>
        <a:xfrm xmlns:a="http://schemas.openxmlformats.org/drawingml/2006/main">
          <a:off x="1717675" y="3460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19,4</a:t>
          </a:r>
        </a:p>
      </cdr:txBody>
    </cdr:sp>
  </cdr:relSizeAnchor>
</c:userShapes>
</file>

<file path=xl/drawings/drawing14.xml><?xml version="1.0" encoding="utf-8"?>
<c:userShapes xmlns:c="http://schemas.openxmlformats.org/drawingml/2006/chart">
  <cdr:relSizeAnchor xmlns:cdr="http://schemas.openxmlformats.org/drawingml/2006/chartDrawing">
    <cdr:from>
      <cdr:x>0.21519</cdr:x>
      <cdr:y>0.03881</cdr:y>
    </cdr:from>
    <cdr:to>
      <cdr:x>0.43392</cdr:x>
      <cdr:y>0.11642</cdr:y>
    </cdr:to>
    <cdr:sp macro="" textlink="">
      <cdr:nvSpPr>
        <cdr:cNvPr id="2" name="ZoneTexte 1"/>
        <cdr:cNvSpPr txBox="1"/>
      </cdr:nvSpPr>
      <cdr:spPr>
        <a:xfrm xmlns:a="http://schemas.openxmlformats.org/drawingml/2006/main">
          <a:off x="581026" y="104774"/>
          <a:ext cx="590550"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22,5</a:t>
          </a:r>
        </a:p>
      </cdr:txBody>
    </cdr:sp>
  </cdr:relSizeAnchor>
  <cdr:relSizeAnchor xmlns:cdr="http://schemas.openxmlformats.org/drawingml/2006/chartDrawing">
    <cdr:from>
      <cdr:x>0.62559</cdr:x>
      <cdr:y>0.01529</cdr:y>
    </cdr:from>
    <cdr:to>
      <cdr:x>0.84431</cdr:x>
      <cdr:y>0.0929</cdr:y>
    </cdr:to>
    <cdr:sp macro="" textlink="">
      <cdr:nvSpPr>
        <cdr:cNvPr id="3" name="ZoneTexte 1"/>
        <cdr:cNvSpPr txBox="1"/>
      </cdr:nvSpPr>
      <cdr:spPr>
        <a:xfrm xmlns:a="http://schemas.openxmlformats.org/drawingml/2006/main">
          <a:off x="1689100" y="412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733425</xdr:colOff>
      <xdr:row>18</xdr:row>
      <xdr:rowOff>9525</xdr:rowOff>
    </xdr:from>
    <xdr:to>
      <xdr:col>16</xdr:col>
      <xdr:colOff>47625</xdr:colOff>
      <xdr:row>20</xdr:row>
      <xdr:rowOff>161925</xdr:rowOff>
    </xdr:to>
    <xdr:sp macro="" textlink="">
      <xdr:nvSpPr>
        <xdr:cNvPr id="2" name="ZoneTexte 1"/>
        <xdr:cNvSpPr txBox="1"/>
      </xdr:nvSpPr>
      <xdr:spPr>
        <a:xfrm>
          <a:off x="733425" y="3657600"/>
          <a:ext cx="133921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rupture de série en 2008.</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France métropolitaine.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calcul</a:t>
          </a:r>
          <a:r>
            <a:rPr lang="fr-FR" sz="1000" i="1" baseline="0">
              <a:solidFill>
                <a:schemeClr val="dk1"/>
              </a:solidFill>
              <a:effectLst/>
              <a:latin typeface="Times New Roman" panose="02020603050405020304" pitchFamily="18" charset="0"/>
              <a:ea typeface="+mn-ea"/>
              <a:cs typeface="Times New Roman" panose="02020603050405020304" pitchFamily="18" charset="0"/>
            </a:rPr>
            <a:t> DREES à partir des données de l'enquête SILC réalisée par l'INSEE pour la mesure des incapacités.</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76200</xdr:colOff>
      <xdr:row>24</xdr:row>
      <xdr:rowOff>61912</xdr:rowOff>
    </xdr:from>
    <xdr:to>
      <xdr:col>5</xdr:col>
      <xdr:colOff>670200</xdr:colOff>
      <xdr:row>37</xdr:row>
      <xdr:rowOff>161587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24</xdr:row>
      <xdr:rowOff>57151</xdr:rowOff>
    </xdr:from>
    <xdr:to>
      <xdr:col>9</xdr:col>
      <xdr:colOff>594000</xdr:colOff>
      <xdr:row>37</xdr:row>
      <xdr:rowOff>156826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704851</xdr:colOff>
      <xdr:row>8</xdr:row>
      <xdr:rowOff>180975</xdr:rowOff>
    </xdr:from>
    <xdr:to>
      <xdr:col>6</xdr:col>
      <xdr:colOff>12710</xdr:colOff>
      <xdr:row>10</xdr:row>
      <xdr:rowOff>164941</xdr:rowOff>
    </xdr:to>
    <xdr:sp macro="" textlink="">
      <xdr:nvSpPr>
        <xdr:cNvPr id="2" name="ZoneTexte 1"/>
        <xdr:cNvSpPr txBox="1"/>
      </xdr:nvSpPr>
      <xdr:spPr>
        <a:xfrm>
          <a:off x="704851" y="2558415"/>
          <a:ext cx="7171699" cy="342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11</xdr:row>
      <xdr:rowOff>161925</xdr:rowOff>
    </xdr:from>
    <xdr:to>
      <xdr:col>10</xdr:col>
      <xdr:colOff>504825</xdr:colOff>
      <xdr:row>16</xdr:row>
      <xdr:rowOff>38101</xdr:rowOff>
    </xdr:to>
    <xdr:sp macro="" textlink="">
      <xdr:nvSpPr>
        <xdr:cNvPr id="2" name="ZoneTexte 1"/>
        <xdr:cNvSpPr txBox="1"/>
      </xdr:nvSpPr>
      <xdr:spPr>
        <a:xfrm>
          <a:off x="746760" y="3339465"/>
          <a:ext cx="9077325"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 PIB potentiel correspond au PIB qui résulte du seul jeu des facteurs d'offre : il dépend à la fois des quantités de facteurs de production (travail et capital) et des gains d'efficacité réalisés par les entreprises (progrès techniques et/ou organisationnels). L’écart de production (ou « output gap ») est la mesure de l’écart entre ces deux grandeurs, il s’explique par l’utilisation partielle (en cas d’écart négatif) ou par une surutilisation (en cas d’écart positif) des facteurs de production disponibles.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Programmes de stabilité 2018-2022 et 2019-2022 ; comptes nationaux INSEE.</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20</xdr:row>
      <xdr:rowOff>97155</xdr:rowOff>
    </xdr:from>
    <xdr:to>
      <xdr:col>14</xdr:col>
      <xdr:colOff>9525</xdr:colOff>
      <xdr:row>47</xdr:row>
      <xdr:rowOff>7620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12</xdr:row>
      <xdr:rowOff>142874</xdr:rowOff>
    </xdr:from>
    <xdr:to>
      <xdr:col>12</xdr:col>
      <xdr:colOff>350520</xdr:colOff>
      <xdr:row>16</xdr:row>
      <xdr:rowOff>68580</xdr:rowOff>
    </xdr:to>
    <xdr:sp macro="" textlink="">
      <xdr:nvSpPr>
        <xdr:cNvPr id="3" name="ZoneTexte 2"/>
        <xdr:cNvSpPr txBox="1"/>
      </xdr:nvSpPr>
      <xdr:spPr>
        <a:xfrm>
          <a:off x="657225" y="2314574"/>
          <a:ext cx="8227695" cy="626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à partir de 2032, la croissance de la productivité du travail est supposée constante jusqu’en 2070 dans tous les scénarios et variantes.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2019.</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1362075</xdr:colOff>
      <xdr:row>14</xdr:row>
      <xdr:rowOff>66674</xdr:rowOff>
    </xdr:from>
    <xdr:to>
      <xdr:col>13</xdr:col>
      <xdr:colOff>390525</xdr:colOff>
      <xdr:row>35</xdr:row>
      <xdr:rowOff>57149</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175259</xdr:rowOff>
    </xdr:from>
    <xdr:to>
      <xdr:col>8</xdr:col>
      <xdr:colOff>352425</xdr:colOff>
      <xdr:row>13</xdr:row>
      <xdr:rowOff>144780</xdr:rowOff>
    </xdr:to>
    <xdr:sp macro="" textlink="">
      <xdr:nvSpPr>
        <xdr:cNvPr id="3" name="ZoneTexte 2"/>
        <xdr:cNvSpPr txBox="1"/>
      </xdr:nvSpPr>
      <xdr:spPr>
        <a:xfrm>
          <a:off x="746760" y="1645919"/>
          <a:ext cx="5823585" cy="845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2032, les taux de chômage sont supposés constants jusqu’en 2070 dans tous les scénarios et variantes.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scénarios DG Trésor pour les hypothèses COR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14</xdr:row>
      <xdr:rowOff>180974</xdr:rowOff>
    </xdr:from>
    <xdr:to>
      <xdr:col>5</xdr:col>
      <xdr:colOff>395699</xdr:colOff>
      <xdr:row>26</xdr:row>
      <xdr:rowOff>54974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9525</xdr:rowOff>
    </xdr:to>
    <xdr:sp macro="" textlink="">
      <xdr:nvSpPr>
        <xdr:cNvPr id="3" name="ZoneTexte 2"/>
        <xdr:cNvSpPr txBox="1"/>
      </xdr:nvSpPr>
      <xdr:spPr>
        <a:xfrm>
          <a:off x="762000" y="1952625"/>
          <a:ext cx="781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2018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419064</xdr:colOff>
      <xdr:row>11</xdr:row>
      <xdr:rowOff>167640</xdr:rowOff>
    </xdr:to>
    <xdr:sp macro="" textlink="">
      <xdr:nvSpPr>
        <xdr:cNvPr id="2" name="ZoneTexte 1"/>
        <xdr:cNvSpPr txBox="1"/>
      </xdr:nvSpPr>
      <xdr:spPr>
        <a:xfrm>
          <a:off x="253365" y="2131695"/>
          <a:ext cx="8364819"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2019.</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9526</xdr:colOff>
      <xdr:row>5</xdr:row>
      <xdr:rowOff>104774</xdr:rowOff>
    </xdr:from>
    <xdr:to>
      <xdr:col>6</xdr:col>
      <xdr:colOff>9526</xdr:colOff>
      <xdr:row>8</xdr:row>
      <xdr:rowOff>171449</xdr:rowOff>
    </xdr:to>
    <xdr:sp macro="" textlink="">
      <xdr:nvSpPr>
        <xdr:cNvPr id="2" name="ZoneTexte 1"/>
        <xdr:cNvSpPr txBox="1"/>
      </xdr:nvSpPr>
      <xdr:spPr>
        <a:xfrm>
          <a:off x="291466" y="1384934"/>
          <a:ext cx="6004560" cy="615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41 % supérieur dans le scénario 1,8 % par rapport au scénario 1 % mais il y aurait le même nombre d'emplois dans l’économie (même taux de chômage).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733425</xdr:colOff>
      <xdr:row>7</xdr:row>
      <xdr:rowOff>161925</xdr:rowOff>
    </xdr:from>
    <xdr:to>
      <xdr:col>5</xdr:col>
      <xdr:colOff>742950</xdr:colOff>
      <xdr:row>11</xdr:row>
      <xdr:rowOff>161924</xdr:rowOff>
    </xdr:to>
    <xdr:sp macro="" textlink="">
      <xdr:nvSpPr>
        <xdr:cNvPr id="2" name="ZoneTexte 1"/>
        <xdr:cNvSpPr txBox="1"/>
      </xdr:nvSpPr>
      <xdr:spPr>
        <a:xfrm>
          <a:off x="283845" y="2127885"/>
          <a:ext cx="5960745" cy="731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à 4,5 % (associée à des gains annuels de productivité de 1,8 %) par rapport au scénario 1,8 % (avec taux de chômage à 7 %) et il y aurait 730 000 emplois de plus dans l’économie.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1440180</xdr:colOff>
      <xdr:row>8</xdr:row>
      <xdr:rowOff>188595</xdr:rowOff>
    </xdr:from>
    <xdr:to>
      <xdr:col>8</xdr:col>
      <xdr:colOff>681990</xdr:colOff>
      <xdr:row>26</xdr:row>
      <xdr:rowOff>188595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xdr:row>
      <xdr:rowOff>66675</xdr:rowOff>
    </xdr:from>
    <xdr:to>
      <xdr:col>9</xdr:col>
      <xdr:colOff>228600</xdr:colOff>
      <xdr:row>8</xdr:row>
      <xdr:rowOff>28575</xdr:rowOff>
    </xdr:to>
    <xdr:sp macro="" textlink="">
      <xdr:nvSpPr>
        <xdr:cNvPr id="3" name="ZoneTexte 2"/>
        <xdr:cNvSpPr txBox="1"/>
      </xdr:nvSpPr>
      <xdr:spPr>
        <a:xfrm>
          <a:off x="300990" y="1072515"/>
          <a:ext cx="715137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1632587</xdr:colOff>
      <xdr:row>10</xdr:row>
      <xdr:rowOff>25716</xdr:rowOff>
    </xdr:from>
    <xdr:to>
      <xdr:col>7</xdr:col>
      <xdr:colOff>312420</xdr:colOff>
      <xdr:row>25</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6</xdr:row>
      <xdr:rowOff>38100</xdr:rowOff>
    </xdr:from>
    <xdr:to>
      <xdr:col>17</xdr:col>
      <xdr:colOff>533400</xdr:colOff>
      <xdr:row>9</xdr:row>
      <xdr:rowOff>137160</xdr:rowOff>
    </xdr:to>
    <xdr:sp macro="" textlink="">
      <xdr:nvSpPr>
        <xdr:cNvPr id="3" name="ZoneTexte 2"/>
        <xdr:cNvSpPr txBox="1"/>
      </xdr:nvSpPr>
      <xdr:spPr>
        <a:xfrm>
          <a:off x="310515" y="1249680"/>
          <a:ext cx="14365605"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facteur capital et rémunération du facteur travail est délicat. Les évolutions du partage de la valeur ajoutée seraient similaires, en ajoutant aux rémunérations des salariés (y compris cotisations patronales) l’intégralité – à défaut – des revenus mixtes.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2019 à partir des comptes nationaux de l’INSEE et du programme de stabilité 2019-2022.</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11</xdr:row>
      <xdr:rowOff>9526</xdr:rowOff>
    </xdr:from>
    <xdr:to>
      <xdr:col>3</xdr:col>
      <xdr:colOff>15240</xdr:colOff>
      <xdr:row>12</xdr:row>
      <xdr:rowOff>137160</xdr:rowOff>
    </xdr:to>
    <xdr:sp macro="" textlink="">
      <xdr:nvSpPr>
        <xdr:cNvPr id="2" name="ZoneTexte 1"/>
        <xdr:cNvSpPr txBox="1"/>
      </xdr:nvSpPr>
      <xdr:spPr>
        <a:xfrm>
          <a:off x="765810" y="2097406"/>
          <a:ext cx="2541270" cy="302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200024</xdr:colOff>
      <xdr:row>14</xdr:row>
      <xdr:rowOff>97156</xdr:rowOff>
    </xdr:from>
    <xdr:to>
      <xdr:col>13</xdr:col>
      <xdr:colOff>45720</xdr:colOff>
      <xdr:row>28</xdr:row>
      <xdr:rowOff>22859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12</xdr:row>
      <xdr:rowOff>1</xdr:rowOff>
    </xdr:from>
    <xdr:to>
      <xdr:col>10</xdr:col>
      <xdr:colOff>0</xdr:colOff>
      <xdr:row>15</xdr:row>
      <xdr:rowOff>45721</xdr:rowOff>
    </xdr:to>
    <xdr:sp macro="" textlink="">
      <xdr:nvSpPr>
        <xdr:cNvPr id="2" name="ZoneTexte 1"/>
        <xdr:cNvSpPr txBox="1"/>
      </xdr:nvSpPr>
      <xdr:spPr>
        <a:xfrm>
          <a:off x="510540" y="3185161"/>
          <a:ext cx="9075420"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les primes et indemnités représentaient en moyenne 20 % de la rémunération totale des fonctionnaires de l’État.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(2009-2016)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15</xdr:row>
      <xdr:rowOff>1</xdr:rowOff>
    </xdr:from>
    <xdr:to>
      <xdr:col>10</xdr:col>
      <xdr:colOff>0</xdr:colOff>
      <xdr:row>18</xdr:row>
      <xdr:rowOff>45721</xdr:rowOff>
    </xdr:to>
    <xdr:sp macro="" textlink="">
      <xdr:nvSpPr>
        <xdr:cNvPr id="2" name="ZoneTexte 1"/>
        <xdr:cNvSpPr txBox="1"/>
      </xdr:nvSpPr>
      <xdr:spPr>
        <a:xfrm>
          <a:off x="510540" y="3916681"/>
          <a:ext cx="9075420"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les primes et indemnités représentaient en moyenne 21,4 % de la rémunération totale des fonctionnaires territoriaux.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des fonctions publiques territoriale et hospitalière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(2009-2016)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390526</xdr:colOff>
      <xdr:row>20</xdr:row>
      <xdr:rowOff>59054</xdr:rowOff>
    </xdr:from>
    <xdr:to>
      <xdr:col>7</xdr:col>
      <xdr:colOff>350520</xdr:colOff>
      <xdr:row>34</xdr:row>
      <xdr:rowOff>167640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xdr:colOff>
      <xdr:row>15</xdr:row>
      <xdr:rowOff>148589</xdr:rowOff>
    </xdr:from>
    <xdr:to>
      <xdr:col>10</xdr:col>
      <xdr:colOff>70485</xdr:colOff>
      <xdr:row>18</xdr:row>
      <xdr:rowOff>99060</xdr:rowOff>
    </xdr:to>
    <xdr:sp macro="" textlink="">
      <xdr:nvSpPr>
        <xdr:cNvPr id="3" name="ZoneTexte 2"/>
        <xdr:cNvSpPr txBox="1"/>
      </xdr:nvSpPr>
      <xdr:spPr>
        <a:xfrm>
          <a:off x="295275" y="3166109"/>
          <a:ext cx="6358890" cy="544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activité et emploi au sens du BIT, âge atteint à la date de l'enquête.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population des ménages ordinaires, personnes de 15 ans ou plus.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 et projections de population active 2016-2070.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702944</xdr:colOff>
      <xdr:row>20</xdr:row>
      <xdr:rowOff>116204</xdr:rowOff>
    </xdr:from>
    <xdr:to>
      <xdr:col>12</xdr:col>
      <xdr:colOff>670560</xdr:colOff>
      <xdr:row>34</xdr:row>
      <xdr:rowOff>137160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2071688</xdr:colOff>
      <xdr:row>18</xdr:row>
      <xdr:rowOff>173354</xdr:rowOff>
    </xdr:from>
    <xdr:to>
      <xdr:col>18</xdr:col>
      <xdr:colOff>114300</xdr:colOff>
      <xdr:row>35</xdr:row>
      <xdr:rowOff>40004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14</xdr:row>
      <xdr:rowOff>91440</xdr:rowOff>
    </xdr:from>
    <xdr:to>
      <xdr:col>13</xdr:col>
      <xdr:colOff>68580</xdr:colOff>
      <xdr:row>17</xdr:row>
      <xdr:rowOff>121920</xdr:rowOff>
    </xdr:to>
    <xdr:sp macro="" textlink="">
      <xdr:nvSpPr>
        <xdr:cNvPr id="3" name="ZoneTexte 2"/>
        <xdr:cNvSpPr txBox="1"/>
      </xdr:nvSpPr>
      <xdr:spPr>
        <a:xfrm>
          <a:off x="784860" y="2621280"/>
          <a:ext cx="787908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emploi au sens du BIT, âge atteint à la date de l'enquête.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population des ménages ordinaires, personnes de 15 ans ou plus.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752475</xdr:colOff>
      <xdr:row>10</xdr:row>
      <xdr:rowOff>152400</xdr:rowOff>
    </xdr:from>
    <xdr:to>
      <xdr:col>6</xdr:col>
      <xdr:colOff>190500</xdr:colOff>
      <xdr:row>24</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733425</xdr:colOff>
      <xdr:row>6</xdr:row>
      <xdr:rowOff>123825</xdr:rowOff>
    </xdr:from>
    <xdr:ext cx="5182136" cy="534762"/>
    <xdr:sp macro="" textlink="">
      <xdr:nvSpPr>
        <xdr:cNvPr id="3" name="ZoneTexte 2"/>
        <xdr:cNvSpPr txBox="1"/>
      </xdr:nvSpPr>
      <xdr:spPr>
        <a:xfrm>
          <a:off x="733425" y="1295400"/>
          <a:ext cx="5182136" cy="534762"/>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les hypothèses en projection sont constantes à partir de 2020 jusqu’en 2070.</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bilan démographique 2018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30.xml><?xml version="1.0" encoding="utf-8"?>
<c:userShapes xmlns:c="http://schemas.openxmlformats.org/drawingml/2006/chart">
  <cdr:relSizeAnchor xmlns:cdr="http://schemas.openxmlformats.org/drawingml/2006/chartDrawing">
    <cdr:from>
      <cdr:x>0.10603</cdr:x>
      <cdr:y>0.02672</cdr:y>
    </cdr:from>
    <cdr:to>
      <cdr:x>0.53962</cdr:x>
      <cdr:y>0.73282</cdr:y>
    </cdr:to>
    <cdr:sp macro="" textlink="">
      <cdr:nvSpPr>
        <cdr:cNvPr id="2" name="Rectangle 1"/>
        <cdr:cNvSpPr/>
      </cdr:nvSpPr>
      <cdr:spPr>
        <a:xfrm xmlns:a="http://schemas.openxmlformats.org/drawingml/2006/main">
          <a:off x="873088" y="63372"/>
          <a:ext cx="3570323" cy="1674676"/>
        </a:xfrm>
        <a:prstGeom xmlns:a="http://schemas.openxmlformats.org/drawingml/2006/main" prst="rect">
          <a:avLst/>
        </a:prstGeom>
        <a:noFill xmlns:a="http://schemas.openxmlformats.org/drawingml/2006/main"/>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b="1">
              <a:solidFill>
                <a:schemeClr val="tx2"/>
              </a:solidFill>
            </a:rPr>
            <a:t>55-59 ans</a:t>
          </a:r>
        </a:p>
      </cdr:txBody>
    </cdr:sp>
  </cdr:relSizeAnchor>
  <cdr:relSizeAnchor xmlns:cdr="http://schemas.openxmlformats.org/drawingml/2006/chartDrawing">
    <cdr:from>
      <cdr:x>0.54309</cdr:x>
      <cdr:y>0.02672</cdr:y>
    </cdr:from>
    <cdr:to>
      <cdr:x>0.98149</cdr:x>
      <cdr:y>0.73282</cdr:y>
    </cdr:to>
    <cdr:sp macro="" textlink="">
      <cdr:nvSpPr>
        <cdr:cNvPr id="3" name="Rectangle 2"/>
        <cdr:cNvSpPr/>
      </cdr:nvSpPr>
      <cdr:spPr>
        <a:xfrm xmlns:a="http://schemas.openxmlformats.org/drawingml/2006/main">
          <a:off x="4471986" y="63372"/>
          <a:ext cx="3609975" cy="1674676"/>
        </a:xfrm>
        <a:prstGeom xmlns:a="http://schemas.openxmlformats.org/drawingml/2006/main" prst="rect">
          <a:avLst/>
        </a:prstGeom>
        <a:noFill xmlns:a="http://schemas.openxmlformats.org/drawingml/2006/main"/>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b="1">
              <a:solidFill>
                <a:schemeClr val="tx2"/>
              </a:solidFill>
            </a:rPr>
            <a:t>60-64 ans</a:t>
          </a: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285749</xdr:colOff>
      <xdr:row>22</xdr:row>
      <xdr:rowOff>138112</xdr:rowOff>
    </xdr:from>
    <xdr:to>
      <xdr:col>9</xdr:col>
      <xdr:colOff>434340</xdr:colOff>
      <xdr:row>42</xdr:row>
      <xdr:rowOff>175260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xdr:colOff>
      <xdr:row>13</xdr:row>
      <xdr:rowOff>76200</xdr:rowOff>
    </xdr:from>
    <xdr:to>
      <xdr:col>13</xdr:col>
      <xdr:colOff>668654</xdr:colOff>
      <xdr:row>18</xdr:row>
      <xdr:rowOff>114300</xdr:rowOff>
    </xdr:to>
    <xdr:sp macro="" textlink="">
      <xdr:nvSpPr>
        <xdr:cNvPr id="3" name="ZoneTexte 2"/>
        <xdr:cNvSpPr txBox="1"/>
      </xdr:nvSpPr>
      <xdr:spPr>
        <a:xfrm>
          <a:off x="813435" y="2621280"/>
          <a:ext cx="12542519"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résidant en France en 2016-2018 et âgées de 60 ans, 33,5 % étaient en emploi à temps complet, 10,7 % en emploi à temps partiel et 9,6 % étaient inactives au sens du BIT, sorties du marché du travail avant 50 ans ou n’ayant jamais travaillé.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(hors Mayotte), personnes de 15 ans et plus vivant en ménage ordinaire ; moyenne 2016-2018.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 ; calculs DARES.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marL="0" indent="0"/>
          <a:endParaRPr lang="fr-FR" sz="6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12</xdr:col>
      <xdr:colOff>1</xdr:colOff>
      <xdr:row>22</xdr:row>
      <xdr:rowOff>0</xdr:rowOff>
    </xdr:from>
    <xdr:to>
      <xdr:col>21</xdr:col>
      <xdr:colOff>243840</xdr:colOff>
      <xdr:row>42</xdr:row>
      <xdr:rowOff>37148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76200</xdr:colOff>
      <xdr:row>14</xdr:row>
      <xdr:rowOff>11430</xdr:rowOff>
    </xdr:from>
    <xdr:to>
      <xdr:col>21</xdr:col>
      <xdr:colOff>685800</xdr:colOff>
      <xdr:row>21</xdr:row>
      <xdr:rowOff>182880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485900"/>
          <a:ext cx="7960995" cy="123634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8</xdr:row>
      <xdr:rowOff>0</xdr:rowOff>
    </xdr:from>
    <xdr:to>
      <xdr:col>17</xdr:col>
      <xdr:colOff>266700</xdr:colOff>
      <xdr:row>15</xdr:row>
      <xdr:rowOff>9525</xdr:rowOff>
    </xdr:to>
    <xdr:sp macro="" textlink="">
      <xdr:nvSpPr>
        <xdr:cNvPr id="4" name="ZoneTexte 3"/>
        <xdr:cNvSpPr txBox="1"/>
      </xdr:nvSpPr>
      <xdr:spPr>
        <a:xfrm>
          <a:off x="742950" y="1485900"/>
          <a:ext cx="10031730" cy="123634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les conditions d’activité, d’emploi et de retraite prévalant en 2017, 10,6 années sont passées en emploi en moyenne entre 50 et 69 ans (cumul emploi-retraite compris), 11,3 années en activité au sens du BIT (c’est-à-dire en emploi ou au chômage au sens du BIT), et 12,1 années avant de liquider ses droits à la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le chapitre 1 de la partie 2).</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hors personnes inactives avant 50 ans ou n’ayant jamais travaillé, données en moyenne annuelle (pour la durée moyenne en emploi et en activité) ; résidents en France (pour la durée moyenne avant la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 ; DREES, EACR, EIR et modèle ANCETRE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161924</xdr:rowOff>
    </xdr:from>
    <xdr:to>
      <xdr:col>13</xdr:col>
      <xdr:colOff>411480</xdr:colOff>
      <xdr:row>28</xdr:row>
      <xdr:rowOff>38099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304800</xdr:colOff>
      <xdr:row>11</xdr:row>
      <xdr:rowOff>45720</xdr:rowOff>
    </xdr:from>
    <xdr:to>
      <xdr:col>11</xdr:col>
      <xdr:colOff>472440</xdr:colOff>
      <xdr:row>18</xdr:row>
      <xdr:rowOff>53340</xdr:rowOff>
    </xdr:to>
    <xdr:sp macro="" textlink="">
      <xdr:nvSpPr>
        <xdr:cNvPr id="2" name="ZoneTexte 1"/>
        <xdr:cNvSpPr txBox="1"/>
      </xdr:nvSpPr>
      <xdr:spPr>
        <a:xfrm>
          <a:off x="304800" y="2194560"/>
          <a:ext cx="669036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les données retenues sont les reports en glissement sur l’année précédant la liquidation et celle de la liquidation, en fonction du trimestre de liquidation. C’est-à-dire que pour les liquidations survenues durant le premier trimestre de l’année N, ont été retenus les reports au compte de l’année N-1. Pour les liquidations intervenues durant les 3 derniers trimestres de l’année N, ont été retenus les reports au compte de l’année N.</a:t>
          </a:r>
        </a:p>
        <a:p>
          <a:r>
            <a:rPr lang="fr-FR" sz="1000" i="1">
              <a:latin typeface="Times New Roman" panose="02020603050405020304" pitchFamily="18" charset="0"/>
              <a:cs typeface="Times New Roman" panose="02020603050405020304" pitchFamily="18" charset="0"/>
            </a:rPr>
            <a:t>Les résultats sont présentés en base 100, en priorisant les reports au compte comme suit : salaire, autre régime, chômage, invalidité, maladie et aucun report.</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PQE Retraites</a:t>
          </a:r>
          <a:r>
            <a:rPr lang="fr-FR" sz="1000" i="1" baseline="0">
              <a:solidFill>
                <a:schemeClr val="dk1"/>
              </a:solidFill>
              <a:effectLst/>
              <a:latin typeface="Times New Roman" panose="02020603050405020304" pitchFamily="18" charset="0"/>
              <a:ea typeface="+mn-ea"/>
              <a:cs typeface="Times New Roman" panose="02020603050405020304" pitchFamily="18" charset="0"/>
            </a:rPr>
            <a:t> ; </a:t>
          </a:r>
          <a:r>
            <a:rPr lang="fr-FR" sz="1000" i="1">
              <a:solidFill>
                <a:schemeClr val="dk1"/>
              </a:solidFill>
              <a:effectLst/>
              <a:latin typeface="Times New Roman" panose="02020603050405020304" pitchFamily="18" charset="0"/>
              <a:ea typeface="+mn-ea"/>
              <a:cs typeface="Times New Roman" panose="02020603050405020304" pitchFamily="18" charset="0"/>
            </a:rPr>
            <a:t>CNAV, échantillon au 1/20ème.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95250</xdr:colOff>
      <xdr:row>6</xdr:row>
      <xdr:rowOff>66675</xdr:rowOff>
    </xdr:from>
    <xdr:to>
      <xdr:col>8</xdr:col>
      <xdr:colOff>523875</xdr:colOff>
      <xdr:row>9</xdr:row>
      <xdr:rowOff>19050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828675"/>
          <a:ext cx="57626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514350</xdr:colOff>
      <xdr:row>9</xdr:row>
      <xdr:rowOff>133350</xdr:rowOff>
    </xdr:from>
    <xdr:to>
      <xdr:col>9</xdr:col>
      <xdr:colOff>201930</xdr:colOff>
      <xdr:row>25</xdr:row>
      <xdr:rowOff>34290</xdr:rowOff>
    </xdr:to>
    <xdr:pic>
      <xdr:nvPicPr>
        <xdr:cNvPr id="3" name="Image 2"/>
        <xdr:cNvPicPr>
          <a:picLocks noChangeAspect="1"/>
        </xdr:cNvPicPr>
      </xdr:nvPicPr>
      <xdr:blipFill>
        <a:blip xmlns:r="http://schemas.openxmlformats.org/officeDocument/2006/relationships" r:embed="rId2"/>
        <a:stretch>
          <a:fillRect/>
        </a:stretch>
      </xdr:blipFill>
      <xdr:spPr>
        <a:xfrm>
          <a:off x="2219325" y="1466850"/>
          <a:ext cx="5783580" cy="294894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9</xdr:col>
      <xdr:colOff>428625</xdr:colOff>
      <xdr:row>11</xdr:row>
      <xdr:rowOff>0</xdr:rowOff>
    </xdr:to>
    <xdr:pic>
      <xdr:nvPicPr>
        <xdr:cNvPr id="2" name="Imag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9293"/>
        <a:stretch/>
      </xdr:blipFill>
      <xdr:spPr bwMode="auto">
        <a:xfrm>
          <a:off x="2171700" y="962025"/>
          <a:ext cx="576262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9</xdr:col>
      <xdr:colOff>7620</xdr:colOff>
      <xdr:row>26</xdr:row>
      <xdr:rowOff>83820</xdr:rowOff>
    </xdr:to>
    <xdr:pic>
      <xdr:nvPicPr>
        <xdr:cNvPr id="3" name="Image 2"/>
        <xdr:cNvPicPr>
          <a:picLocks noChangeAspect="1"/>
        </xdr:cNvPicPr>
      </xdr:nvPicPr>
      <xdr:blipFill>
        <a:blip xmlns:r="http://schemas.openxmlformats.org/officeDocument/2006/relationships" r:embed="rId2"/>
        <a:stretch>
          <a:fillRect/>
        </a:stretch>
      </xdr:blipFill>
      <xdr:spPr>
        <a:xfrm>
          <a:off x="2933700" y="2105025"/>
          <a:ext cx="4579620" cy="275082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19050</xdr:colOff>
      <xdr:row>11</xdr:row>
      <xdr:rowOff>19050</xdr:rowOff>
    </xdr:from>
    <xdr:to>
      <xdr:col>6</xdr:col>
      <xdr:colOff>590550</xdr:colOff>
      <xdr:row>20</xdr:row>
      <xdr:rowOff>19050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2133600"/>
          <a:ext cx="285750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38100</xdr:colOff>
      <xdr:row>11</xdr:row>
      <xdr:rowOff>19050</xdr:rowOff>
    </xdr:from>
    <xdr:to>
      <xdr:col>10</xdr:col>
      <xdr:colOff>609600</xdr:colOff>
      <xdr:row>20</xdr:row>
      <xdr:rowOff>19050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5" y="2133600"/>
          <a:ext cx="285750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0</xdr:colOff>
      <xdr:row>24</xdr:row>
      <xdr:rowOff>9525</xdr:rowOff>
    </xdr:from>
    <xdr:to>
      <xdr:col>9</xdr:col>
      <xdr:colOff>428625</xdr:colOff>
      <xdr:row>26</xdr:row>
      <xdr:rowOff>104775</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600575"/>
          <a:ext cx="57626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28</xdr:row>
      <xdr:rowOff>38100</xdr:rowOff>
    </xdr:from>
    <xdr:to>
      <xdr:col>5</xdr:col>
      <xdr:colOff>609600</xdr:colOff>
      <xdr:row>37</xdr:row>
      <xdr:rowOff>161925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5400675"/>
          <a:ext cx="28479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47625</xdr:colOff>
      <xdr:row>28</xdr:row>
      <xdr:rowOff>38100</xdr:rowOff>
    </xdr:from>
    <xdr:to>
      <xdr:col>9</xdr:col>
      <xdr:colOff>609600</xdr:colOff>
      <xdr:row>37</xdr:row>
      <xdr:rowOff>161925</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4875" y="5400675"/>
          <a:ext cx="28479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9</xdr:row>
      <xdr:rowOff>190499</xdr:rowOff>
    </xdr:from>
    <xdr:to>
      <xdr:col>10</xdr:col>
      <xdr:colOff>219075</xdr:colOff>
      <xdr:row>15</xdr:row>
      <xdr:rowOff>171450</xdr:rowOff>
    </xdr:to>
    <xdr:sp macro="" textlink="">
      <xdr:nvSpPr>
        <xdr:cNvPr id="2" name="ZoneTexte 1"/>
        <xdr:cNvSpPr txBox="1"/>
      </xdr:nvSpPr>
      <xdr:spPr>
        <a:xfrm>
          <a:off x="762000" y="1943099"/>
          <a:ext cx="6905625"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d’âge moyen à la liquidation calculé sur le flux de nouveaux retraités de chaque année doit être interprété avec prudence, compte tenu de sa sensibilité à des effets de structure démographique et à des effets de calendrier.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liquidant leurs droits au cours de l’année. Pour la CNRACL : hors départs anticipés pour carrière longue, invalidité, parents de 3 enfants ou handicap. Pour la fonction publique d’État : hors invalidité, parents de 3 enfants ou handicap (mais y compris départs anticipés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PQE retraites ; rapport sur les pensions de retraite de la fonction publique annexé au projet de loi de finance pour 2018</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1</xdr:col>
      <xdr:colOff>1238250</xdr:colOff>
      <xdr:row>16</xdr:row>
      <xdr:rowOff>0</xdr:rowOff>
    </xdr:from>
    <xdr:to>
      <xdr:col>8</xdr:col>
      <xdr:colOff>309562</xdr:colOff>
      <xdr:row>31</xdr:row>
      <xdr:rowOff>23813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742950</xdr:colOff>
      <xdr:row>9</xdr:row>
      <xdr:rowOff>76200</xdr:rowOff>
    </xdr:from>
    <xdr:to>
      <xdr:col>9</xdr:col>
      <xdr:colOff>752475</xdr:colOff>
      <xdr:row>23</xdr:row>
      <xdr:rowOff>161925</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18097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371475</xdr:colOff>
      <xdr:row>4</xdr:row>
      <xdr:rowOff>104775</xdr:rowOff>
    </xdr:from>
    <xdr:to>
      <xdr:col>10</xdr:col>
      <xdr:colOff>38100</xdr:colOff>
      <xdr:row>8</xdr:row>
      <xdr:rowOff>142875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5475" y="885825"/>
          <a:ext cx="57626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15</xdr:row>
      <xdr:rowOff>19049</xdr:rowOff>
    </xdr:from>
    <xdr:to>
      <xdr:col>10</xdr:col>
      <xdr:colOff>341025</xdr:colOff>
      <xdr:row>29</xdr:row>
      <xdr:rowOff>160049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219075</xdr:colOff>
      <xdr:row>14</xdr:row>
      <xdr:rowOff>180975</xdr:rowOff>
    </xdr:from>
    <xdr:to>
      <xdr:col>18</xdr:col>
      <xdr:colOff>283875</xdr:colOff>
      <xdr:row>29</xdr:row>
      <xdr:rowOff>131475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0</xdr:colOff>
      <xdr:row>10</xdr:row>
      <xdr:rowOff>85725</xdr:rowOff>
    </xdr:from>
    <xdr:ext cx="14077949" cy="682238"/>
    <xdr:sp macro="" textlink="">
      <xdr:nvSpPr>
        <xdr:cNvPr id="6" name="ZoneTexte 5"/>
        <xdr:cNvSpPr txBox="1"/>
      </xdr:nvSpPr>
      <xdr:spPr>
        <a:xfrm>
          <a:off x="1619250" y="2019300"/>
          <a:ext cx="14077949" cy="682238"/>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60 ans atteindrait 33,6 ans pour les femmes dans le scénario central (respectivement 36,3 ans dans le scénario de mortalité basse et 31,1 ans dans le scénario de mortalité haute) et 31 ans pour les hommes (respectivement 28,6 et 33,5 ans).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2018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40.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10</xdr:col>
      <xdr:colOff>428625</xdr:colOff>
      <xdr:row>13</xdr:row>
      <xdr:rowOff>38100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733550"/>
          <a:ext cx="57626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333375</xdr:colOff>
      <xdr:row>14</xdr:row>
      <xdr:rowOff>38100</xdr:rowOff>
    </xdr:from>
    <xdr:to>
      <xdr:col>9</xdr:col>
      <xdr:colOff>342900</xdr:colOff>
      <xdr:row>28</xdr:row>
      <xdr:rowOff>123825</xdr:rowOff>
    </xdr:to>
    <xdr:pic>
      <xdr:nvPicPr>
        <xdr:cNvPr id="3" name="Imag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27241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2</xdr:col>
      <xdr:colOff>47625</xdr:colOff>
      <xdr:row>21</xdr:row>
      <xdr:rowOff>66675</xdr:rowOff>
    </xdr:from>
    <xdr:to>
      <xdr:col>5</xdr:col>
      <xdr:colOff>619125</xdr:colOff>
      <xdr:row>30</xdr:row>
      <xdr:rowOff>57150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4086225"/>
          <a:ext cx="28575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57150</xdr:colOff>
      <xdr:row>21</xdr:row>
      <xdr:rowOff>47625</xdr:rowOff>
    </xdr:from>
    <xdr:to>
      <xdr:col>9</xdr:col>
      <xdr:colOff>628650</xdr:colOff>
      <xdr:row>30</xdr:row>
      <xdr:rowOff>38100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9150" y="4067175"/>
          <a:ext cx="28575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15</xdr:row>
      <xdr:rowOff>9525</xdr:rowOff>
    </xdr:from>
    <xdr:to>
      <xdr:col>9</xdr:col>
      <xdr:colOff>561975</xdr:colOff>
      <xdr:row>19</xdr:row>
      <xdr:rowOff>47625</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 y="2886075"/>
          <a:ext cx="57626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742950</xdr:colOff>
      <xdr:row>9</xdr:row>
      <xdr:rowOff>19050</xdr:rowOff>
    </xdr:from>
    <xdr:to>
      <xdr:col>5</xdr:col>
      <xdr:colOff>19050</xdr:colOff>
      <xdr:row>17</xdr:row>
      <xdr:rowOff>53340</xdr:rowOff>
    </xdr:to>
    <xdr:sp macro="" textlink="">
      <xdr:nvSpPr>
        <xdr:cNvPr id="2" name="ZoneTexte 1"/>
        <xdr:cNvSpPr txBox="1"/>
      </xdr:nvSpPr>
      <xdr:spPr>
        <a:xfrm>
          <a:off x="742950" y="2274570"/>
          <a:ext cx="5920740" cy="1436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masse totale des pensions de retraite versée s’élève à 303,7 milliards d’euros (montant annualisé des pensions versées fin 2016). Elle se répartit entre 268,9 milliards d’euros de pensions de droit direct (y compris majorations pour trois enfants et plus) et 34,4 milliards d’euros de pensions de réversion (y compris majorations), auxquelles s’ajoutent 0,5 milliard d’euros de majorations de pension pour tierce personne, ces majorations s’appliquant , en fonction de la situation de l'assuré, soit aux pensions de droit direct, soit aux pensions de réversion.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d’invalidité versées aux moins de 62 ans dans les régimes spéciaux.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18</xdr:row>
      <xdr:rowOff>173181</xdr:rowOff>
    </xdr:from>
    <xdr:to>
      <xdr:col>4</xdr:col>
      <xdr:colOff>624168</xdr:colOff>
      <xdr:row>29</xdr:row>
      <xdr:rowOff>13855</xdr:rowOff>
    </xdr:to>
    <xdr:sp macro="" textlink="">
      <xdr:nvSpPr>
        <xdr:cNvPr id="2" name="ZoneTexte 1"/>
        <xdr:cNvSpPr txBox="1"/>
      </xdr:nvSpPr>
      <xdr:spPr>
        <a:xfrm>
          <a:off x="784860" y="5758641"/>
          <a:ext cx="6445848" cy="1768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masse des pensions de droit direct (hors réversions), y compris les majorations pour trois enfants [a] et plus appliquées aux pensions de droit direct, s’élève à 268,9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[b] ou au titre de la catégorie (liquidations au titre du handicap, de la pénibilité, catégories actives de la fonction publique, ou militaires) puis les minima de pension et enfin les autres dispositifs de solidarité (majorations de durée d’assurance [c], AVPF [d] ou encore validation de droits pour les périodes hors emploi). En l’absence de ces dispositifs, les masses de pension se seraient élevées à 214 milliards d’euros.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10</xdr:row>
      <xdr:rowOff>175259</xdr:rowOff>
    </xdr:from>
    <xdr:to>
      <xdr:col>10</xdr:col>
      <xdr:colOff>28575</xdr:colOff>
      <xdr:row>17</xdr:row>
      <xdr:rowOff>120650</xdr:rowOff>
    </xdr:to>
    <xdr:sp macro="" textlink="">
      <xdr:nvSpPr>
        <xdr:cNvPr id="2" name="ZoneTexte 1"/>
        <xdr:cNvSpPr txBox="1"/>
      </xdr:nvSpPr>
      <xdr:spPr>
        <a:xfrm>
          <a:off x="784860" y="2819399"/>
          <a:ext cx="9858375" cy="1217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30000">
              <a:solidFill>
                <a:schemeClr val="dk1"/>
              </a:solidFill>
              <a:effectLst/>
              <a:latin typeface="Times New Roman" panose="02020603050405020304" pitchFamily="18" charset="0"/>
              <a:ea typeface="+mn-ea"/>
              <a:cs typeface="Times New Roman" panose="02020603050405020304" pitchFamily="18" charset="0"/>
            </a:rPr>
            <a:t>(1)</a:t>
          </a:r>
          <a:r>
            <a:rPr lang="fr-FR" sz="1000" i="1">
              <a:solidFill>
                <a:schemeClr val="dk1"/>
              </a:solidFill>
              <a:effectLst/>
              <a:latin typeface="Times New Roman" panose="02020603050405020304" pitchFamily="18" charset="0"/>
              <a:ea typeface="+mn-ea"/>
              <a:cs typeface="Times New Roman" panose="02020603050405020304" pitchFamily="18" charset="0"/>
            </a:rPr>
            <a:t> CNAV + MSA salariés + AGIRC-ARRCO + IRCANTEC</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baseline="30000">
              <a:solidFill>
                <a:schemeClr val="dk1"/>
              </a:solidFill>
              <a:effectLst/>
              <a:latin typeface="Times New Roman" panose="02020603050405020304" pitchFamily="18" charset="0"/>
              <a:ea typeface="+mn-ea"/>
              <a:cs typeface="Times New Roman" panose="02020603050405020304" pitchFamily="18" charset="0"/>
            </a:rPr>
            <a:t>(2)</a:t>
          </a:r>
          <a:r>
            <a:rPr lang="fr-FR" sz="1000" i="1">
              <a:solidFill>
                <a:schemeClr val="dk1"/>
              </a:solidFill>
              <a:effectLst/>
              <a:latin typeface="Times New Roman" panose="02020603050405020304" pitchFamily="18" charset="0"/>
              <a:ea typeface="+mn-ea"/>
              <a:cs typeface="Times New Roman" panose="02020603050405020304" pitchFamily="18" charset="0"/>
            </a:rPr>
            <a:t> Régime de la fonction publique de l’État + CNRACL +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20,1 % des pensions de droit direct versées dans les régimes des anciens salariés du secteur privé et 22,7 % dans ceux des anciens fonctionnaires.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d’invalidité versées aux moins de 62 ans dans les régimes spéciaux.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368300</xdr:colOff>
      <xdr:row>18</xdr:row>
      <xdr:rowOff>149225</xdr:rowOff>
    </xdr:from>
    <xdr:to>
      <xdr:col>7</xdr:col>
      <xdr:colOff>533400</xdr:colOff>
      <xdr:row>34</xdr:row>
      <xdr:rowOff>41275</xdr:rowOff>
    </xdr:to>
    <xdr:grpSp>
      <xdr:nvGrpSpPr>
        <xdr:cNvPr id="3" name="Groupe 2"/>
        <xdr:cNvGrpSpPr/>
      </xdr:nvGrpSpPr>
      <xdr:grpSpPr>
        <a:xfrm>
          <a:off x="368300" y="4248785"/>
          <a:ext cx="8051800" cy="2818130"/>
          <a:chOff x="368300" y="4270375"/>
          <a:chExt cx="8045450" cy="2838450"/>
        </a:xfrm>
      </xdr:grpSpPr>
      <xdr:graphicFrame macro="">
        <xdr:nvGraphicFramePr>
          <xdr:cNvPr id="4" name="Graphique 3"/>
          <xdr:cNvGraphicFramePr/>
        </xdr:nvGraphicFramePr>
        <xdr:xfrm>
          <a:off x="368300" y="4270375"/>
          <a:ext cx="8045450" cy="28384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xdr:cNvSpPr txBox="1"/>
        </xdr:nvSpPr>
        <xdr:spPr>
          <a:xfrm>
            <a:off x="488950" y="5613400"/>
            <a:ext cx="5746750" cy="1219200"/>
          </a:xfrm>
          <a:prstGeom prst="rect">
            <a:avLst/>
          </a:prstGeom>
          <a:no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rgbClr val="00368B"/>
                </a:solidFill>
              </a:rPr>
              <a:t>Régimes de base / Régimes complémentaires </a:t>
            </a:r>
          </a:p>
        </xdr:txBody>
      </xdr:sp>
      <xdr:sp macro="" textlink="">
        <xdr:nvSpPr>
          <xdr:cNvPr id="6" name="ZoneTexte 5"/>
          <xdr:cNvSpPr txBox="1"/>
        </xdr:nvSpPr>
        <xdr:spPr>
          <a:xfrm>
            <a:off x="495300" y="4413250"/>
            <a:ext cx="5734050" cy="1155700"/>
          </a:xfrm>
          <a:prstGeom prst="rect">
            <a:avLst/>
          </a:prstGeom>
          <a:no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rgbClr val="00368B"/>
                </a:solidFill>
              </a:rPr>
              <a:t>Par   statut</a:t>
            </a:r>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12700</xdr:colOff>
      <xdr:row>9</xdr:row>
      <xdr:rowOff>29209</xdr:rowOff>
    </xdr:from>
    <xdr:to>
      <xdr:col>8</xdr:col>
      <xdr:colOff>41275</xdr:colOff>
      <xdr:row>15</xdr:row>
      <xdr:rowOff>25400</xdr:rowOff>
    </xdr:to>
    <xdr:sp macro="" textlink="">
      <xdr:nvSpPr>
        <xdr:cNvPr id="2" name="ZoneTexte 1"/>
        <xdr:cNvSpPr txBox="1"/>
      </xdr:nvSpPr>
      <xdr:spPr>
        <a:xfrm>
          <a:off x="797560" y="2200909"/>
          <a:ext cx="6955155" cy="1047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15,6 % des pensions de droit direct versées aux retraités âgés de 65 à 69 ans. Par convention, les dispositifs liés aux départs anticipés n’étant comptabilisés que pour les assurés n’ayant pas atteint l’âge d’ouverture des droits de droit commun (voir encadré méthodologique), ils ne sont pas pris en compte ici.</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10</xdr:row>
      <xdr:rowOff>175259</xdr:rowOff>
    </xdr:from>
    <xdr:to>
      <xdr:col>6</xdr:col>
      <xdr:colOff>28575</xdr:colOff>
      <xdr:row>16</xdr:row>
      <xdr:rowOff>114300</xdr:rowOff>
    </xdr:to>
    <xdr:sp macro="" textlink="">
      <xdr:nvSpPr>
        <xdr:cNvPr id="2" name="ZoneTexte 1"/>
        <xdr:cNvSpPr txBox="1"/>
      </xdr:nvSpPr>
      <xdr:spPr>
        <a:xfrm>
          <a:off x="784860" y="3215639"/>
          <a:ext cx="656653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30000">
              <a:solidFill>
                <a:schemeClr val="dk1"/>
              </a:solidFill>
              <a:effectLst/>
              <a:latin typeface="Times New Roman" panose="02020603050405020304" pitchFamily="18" charset="0"/>
              <a:ea typeface="+mn-ea"/>
              <a:cs typeface="Times New Roman" panose="02020603050405020304" pitchFamily="18" charset="0"/>
            </a:rPr>
            <a:t>1)</a:t>
          </a:r>
          <a:r>
            <a:rPr lang="fr-FR" sz="1000" i="1">
              <a:solidFill>
                <a:schemeClr val="dk1"/>
              </a:solidFill>
              <a:effectLst/>
              <a:latin typeface="Times New Roman" panose="02020603050405020304" pitchFamily="18" charset="0"/>
              <a:ea typeface="+mn-ea"/>
              <a:cs typeface="Times New Roman" panose="02020603050405020304" pitchFamily="18" charset="0"/>
            </a:rPr>
            <a:t> Hors départs anticipés pour motifs familiaux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54,5 % des pensions de droit direct versées aux retraités appartenant au premier quartile de la distribution des pensions et 12,8 % de ceux appartenant au dernier quartile.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355600</xdr:colOff>
      <xdr:row>18</xdr:row>
      <xdr:rowOff>9525</xdr:rowOff>
    </xdr:from>
    <xdr:to>
      <xdr:col>5</xdr:col>
      <xdr:colOff>768350</xdr:colOff>
      <xdr:row>33</xdr:row>
      <xdr:rowOff>44450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57150</xdr:colOff>
      <xdr:row>16</xdr:row>
      <xdr:rowOff>133350</xdr:rowOff>
    </xdr:from>
    <xdr:to>
      <xdr:col>8</xdr:col>
      <xdr:colOff>476250</xdr:colOff>
      <xdr:row>36</xdr:row>
      <xdr:rowOff>121920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66675</xdr:rowOff>
    </xdr:from>
    <xdr:to>
      <xdr:col>9</xdr:col>
      <xdr:colOff>590549</xdr:colOff>
      <xdr:row>14</xdr:row>
      <xdr:rowOff>47625</xdr:rowOff>
    </xdr:to>
    <xdr:sp macro="" textlink="">
      <xdr:nvSpPr>
        <xdr:cNvPr id="3" name="ZoneTexte 2"/>
        <xdr:cNvSpPr txBox="1"/>
      </xdr:nvSpPr>
      <xdr:spPr>
        <a:xfrm>
          <a:off x="794385" y="2017395"/>
          <a:ext cx="8101964" cy="68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en 2018, 80</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des ressources du système de retraite provenaient de cotisations sociales.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y compris le FSV mais hors le RAFP qui est un régime par capitalisation. Les cotisations sociales incluent la cotisation au régime de la FPE des employeurs de fonctionnaires d’État. Le besoin de financement est couvert par recours à la dette ou l’utilisation de réserves.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rapports à la CCSS 2002-2019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11</xdr:col>
      <xdr:colOff>0</xdr:colOff>
      <xdr:row>27</xdr:row>
      <xdr:rowOff>0</xdr:rowOff>
    </xdr:from>
    <xdr:to>
      <xdr:col>22</xdr:col>
      <xdr:colOff>704850</xdr:colOff>
      <xdr:row>57</xdr:row>
      <xdr:rowOff>85725</xdr:rowOff>
    </xdr:to>
    <xdr:sp macro="" textlink="">
      <xdr:nvSpPr>
        <xdr:cNvPr id="4" name="AutoShape 1" descr="https://www.brevetdescolleges.fr/images/article/2013/05/la-guerre-otto-dix.jpg"/>
        <xdr:cNvSpPr>
          <a:spLocks noChangeAspect="1" noChangeArrowheads="1"/>
        </xdr:cNvSpPr>
      </xdr:nvSpPr>
      <xdr:spPr bwMode="auto">
        <a:xfrm>
          <a:off x="9913620" y="4930140"/>
          <a:ext cx="9338310" cy="53511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8.xml><?xml version="1.0" encoding="utf-8"?>
<c:userShapes xmlns:c="http://schemas.openxmlformats.org/drawingml/2006/chart">
  <cdr:relSizeAnchor xmlns:cdr="http://schemas.openxmlformats.org/drawingml/2006/chartDrawing">
    <cdr:from>
      <cdr:x>0.02516</cdr:x>
      <cdr:y>0.77136</cdr:y>
    </cdr:from>
    <cdr:to>
      <cdr:x>0.08301</cdr:x>
      <cdr:y>0.8476</cdr:y>
    </cdr:to>
    <cdr:sp macro="" textlink="">
      <cdr:nvSpPr>
        <cdr:cNvPr id="3" name="Ellipse 2"/>
        <cdr:cNvSpPr/>
      </cdr:nvSpPr>
      <cdr:spPr>
        <a:xfrm xmlns:a="http://schemas.openxmlformats.org/drawingml/2006/main">
          <a:off x="174464" y="2777228"/>
          <a:ext cx="401144" cy="274499"/>
        </a:xfrm>
        <a:prstGeom xmlns:a="http://schemas.openxmlformats.org/drawingml/2006/main" prst="ellipse">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22412</xdr:colOff>
      <xdr:row>21</xdr:row>
      <xdr:rowOff>1</xdr:rowOff>
    </xdr:from>
    <xdr:to>
      <xdr:col>10</xdr:col>
      <xdr:colOff>773766</xdr:colOff>
      <xdr:row>25</xdr:row>
      <xdr:rowOff>152401</xdr:rowOff>
    </xdr:to>
    <xdr:sp macro="" textlink="">
      <xdr:nvSpPr>
        <xdr:cNvPr id="2" name="ZoneTexte 1"/>
        <xdr:cNvSpPr txBox="1"/>
      </xdr:nvSpPr>
      <xdr:spPr>
        <a:xfrm>
          <a:off x="807272" y="4648201"/>
          <a:ext cx="10062994"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65 % des ressources de la CNAV (y compris sécurité sociale des indépendants) proviennent de cotisations sociales.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de l’État. Les qualificatifs d’externe et d’interne pour les transferts entre organismes sont relatifs au périmètre du système de retraite incluant le FSV.</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 à la CCSS 2019, comptes des régimes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28</xdr:row>
      <xdr:rowOff>0</xdr:rowOff>
    </xdr:from>
    <xdr:to>
      <xdr:col>9</xdr:col>
      <xdr:colOff>601198</xdr:colOff>
      <xdr:row>53</xdr:row>
      <xdr:rowOff>54348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15</xdr:row>
      <xdr:rowOff>19049</xdr:rowOff>
    </xdr:from>
    <xdr:to>
      <xdr:col>10</xdr:col>
      <xdr:colOff>341025</xdr:colOff>
      <xdr:row>29</xdr:row>
      <xdr:rowOff>160049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428624</xdr:colOff>
      <xdr:row>14</xdr:row>
      <xdr:rowOff>180975</xdr:rowOff>
    </xdr:from>
    <xdr:to>
      <xdr:col>19</xdr:col>
      <xdr:colOff>36224</xdr:colOff>
      <xdr:row>29</xdr:row>
      <xdr:rowOff>131475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57150</xdr:colOff>
      <xdr:row>10</xdr:row>
      <xdr:rowOff>57150</xdr:rowOff>
    </xdr:from>
    <xdr:ext cx="8915400" cy="682238"/>
    <xdr:sp macro="" textlink="">
      <xdr:nvSpPr>
        <xdr:cNvPr id="6" name="ZoneTexte 5"/>
        <xdr:cNvSpPr txBox="1"/>
      </xdr:nvSpPr>
      <xdr:spPr>
        <a:xfrm>
          <a:off x="57150" y="1990725"/>
          <a:ext cx="8915400" cy="682238"/>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Lecture : en 2070, l’espérance de vie instantanée à 60 ans atteindrait 33,6 ans pour les femmes dans le scénario central (respectivement 36,3 ans dans le scénario de mortalité basse et 31,1 ans dans le scénario de mortalité haute) et 31 ans pour les hommes (respectivement 28,6 et 33,5 ans).</a:t>
          </a:r>
        </a:p>
        <a:p>
          <a:r>
            <a:rPr lang="fr-FR" sz="1000" i="1">
              <a:latin typeface="Times New Roman" panose="02020603050405020304" pitchFamily="18" charset="0"/>
              <a:cs typeface="Times New Roman" panose="02020603050405020304" pitchFamily="18" charset="0"/>
            </a:rPr>
            <a:t>Champ : France hors Mayotte jusqu'en 2013, y compris Mayotte à partir de 2014.</a:t>
          </a:r>
        </a:p>
        <a:p>
          <a:r>
            <a:rPr lang="fr-FR" sz="1000" i="1">
              <a:latin typeface="Times New Roman" panose="02020603050405020304" pitchFamily="18" charset="0"/>
              <a:cs typeface="Times New Roman" panose="02020603050405020304" pitchFamily="18" charset="0"/>
            </a:rPr>
            <a:t>Sources : INSEE, bilan démographique 2018 et projections de population 2013-2070.</a:t>
          </a:r>
        </a:p>
      </xdr:txBody>
    </xdr:sp>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2066925</xdr:colOff>
      <xdr:row>26</xdr:row>
      <xdr:rowOff>114300</xdr:rowOff>
    </xdr:from>
    <xdr:ext cx="4695825" cy="1428750"/>
    <xdr:sp macro="" textlink="">
      <xdr:nvSpPr>
        <xdr:cNvPr id="2" name="ZoneTexte 1"/>
        <xdr:cNvSpPr txBox="1"/>
      </xdr:nvSpPr>
      <xdr:spPr>
        <a:xfrm>
          <a:off x="2066925" y="6248400"/>
          <a:ext cx="4695825" cy="1428750"/>
        </a:xfrm>
        <a:prstGeom prst="rect">
          <a:avLst/>
        </a:prstGeom>
        <a:noFill/>
        <a:ln w="3175">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les réserves comprennent l’ensemble des fonds placés par les caisses, quelle que soit l’échéance des actifs admis en représentation ; elles agrègent donc les réserves de moyen et long terme au fonds de roulement. </a:t>
          </a:r>
        </a:p>
        <a:p>
          <a:r>
            <a:rPr lang="fr-FR" sz="1000" i="1">
              <a:solidFill>
                <a:schemeClr val="tx1"/>
              </a:solidFill>
              <a:effectLst/>
              <a:latin typeface="Times New Roman" panose="02020603050405020304" pitchFamily="18" charset="0"/>
              <a:ea typeface="+mn-ea"/>
              <a:cs typeface="Times New Roman" panose="02020603050405020304" pitchFamily="18" charset="0"/>
            </a:rPr>
            <a:t>Pour l’AGIRC-ARRCO, les réserves techniques de moyen-long terme s’élèvent à 62,8 milliards d’euros. Bien que la Caisse de retraite complémentaire du personnel navigant professionnel de l’aéronautique civile (CRPNPAC) ne soit pas incluse dans l’exercice de projections, ses réserves ont été agrégées ici en raison des montants en jeu.</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documentation des régimes ; « La situation patrimoniale des organismes de sécurité sociale », Les comptes de la sécurité sociale, septembre 2018.</a:t>
          </a:r>
          <a:endParaRPr lang="fr-FR" sz="1100"/>
        </a:p>
      </xdr:txBody>
    </xdr:sp>
    <xdr:clientData/>
  </xdr:oneCellAnchor>
</xdr:wsDr>
</file>

<file path=xl/drawings/drawing51.xml><?xml version="1.0" encoding="utf-8"?>
<xdr:wsDr xmlns:xdr="http://schemas.openxmlformats.org/drawingml/2006/spreadsheetDrawing" xmlns:a="http://schemas.openxmlformats.org/drawingml/2006/main">
  <xdr:oneCellAnchor>
    <xdr:from>
      <xdr:col>1</xdr:col>
      <xdr:colOff>9525</xdr:colOff>
      <xdr:row>14</xdr:row>
      <xdr:rowOff>85725</xdr:rowOff>
    </xdr:from>
    <xdr:ext cx="4981575" cy="1124667"/>
    <xdr:sp macro="" textlink="">
      <xdr:nvSpPr>
        <xdr:cNvPr id="2" name="ZoneTexte 1"/>
        <xdr:cNvSpPr txBox="1"/>
      </xdr:nvSpPr>
      <xdr:spPr>
        <a:xfrm>
          <a:off x="1590675" y="7058025"/>
          <a:ext cx="4981575" cy="1124667"/>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2017, le taux de prélèvement d’équilibre pour les régimes de salariés du secteur privé, avec prise en compte du ratio démographique, est estimé à 16,7 %.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Note : 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législation, données des régimes et calculs SG-COR.</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10</xdr:row>
      <xdr:rowOff>9525</xdr:rowOff>
    </xdr:from>
    <xdr:to>
      <xdr:col>1</xdr:col>
      <xdr:colOff>76500</xdr:colOff>
      <xdr:row>23</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133351</xdr:colOff>
      <xdr:row>24</xdr:row>
      <xdr:rowOff>47625</xdr:rowOff>
    </xdr:from>
    <xdr:ext cx="5200650" cy="829714"/>
    <xdr:sp macro="" textlink="">
      <xdr:nvSpPr>
        <xdr:cNvPr id="3" name="ZoneTexte 2"/>
        <xdr:cNvSpPr txBox="1"/>
      </xdr:nvSpPr>
      <xdr:spPr>
        <a:xfrm>
          <a:off x="133351" y="4638675"/>
          <a:ext cx="5200650" cy="82971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scénario « max » = hypothèses hautes de fécondité et de migration, hypothèse basse d’espérance de vie ; scénario « min » = hypothèses inverses.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jusqu’à la génération 1952, France entière ensuite.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estimations de population (provisoires pour les générations 1950 à 1953)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0.16317</cdr:x>
      <cdr:y>0.02689</cdr:y>
    </cdr:from>
    <cdr:to>
      <cdr:x>0.60398</cdr:x>
      <cdr:y>0.09449</cdr:y>
    </cdr:to>
    <cdr:sp macro="" textlink="">
      <cdr:nvSpPr>
        <cdr:cNvPr id="3" name="ZoneTexte 2"/>
        <cdr:cNvSpPr txBox="1"/>
      </cdr:nvSpPr>
      <cdr:spPr>
        <a:xfrm xmlns:a="http://schemas.openxmlformats.org/drawingml/2006/main">
          <a:off x="851747" y="67763"/>
          <a:ext cx="2301028" cy="17035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mn-lt"/>
              <a:ea typeface="+mn-ea"/>
              <a:cs typeface="Times New Roman" panose="02020603050405020304" pitchFamily="18" charset="0"/>
            </a:rPr>
            <a:t>Générations du baby boom 1946 à 1972</a:t>
          </a:r>
          <a:endParaRPr lang="fr-FR" sz="1000">
            <a:effectLst/>
            <a:latin typeface="+mn-lt"/>
            <a:cs typeface="Times New Roman" panose="02020603050405020304" pitchFamily="18" charset="0"/>
          </a:endParaRPr>
        </a:p>
      </cdr:txBody>
    </cdr:sp>
  </cdr:relSizeAnchor>
  <cdr:relSizeAnchor xmlns:cdr="http://schemas.openxmlformats.org/drawingml/2006/chartDrawing">
    <cdr:from>
      <cdr:x>0.86492</cdr:x>
      <cdr:y>0.71816</cdr:y>
    </cdr:from>
    <cdr:to>
      <cdr:x>0.97258</cdr:x>
      <cdr:y>0.78997</cdr:y>
    </cdr:to>
    <cdr:sp macro="" textlink="">
      <cdr:nvSpPr>
        <cdr:cNvPr id="4" name="ZoneTexte 3"/>
        <cdr:cNvSpPr txBox="1"/>
      </cdr:nvSpPr>
      <cdr:spPr>
        <a:xfrm xmlns:a="http://schemas.openxmlformats.org/drawingml/2006/main">
          <a:off x="4514864" y="1809764"/>
          <a:ext cx="561986" cy="180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année</a:t>
          </a:r>
          <a:endParaRPr lang="fr-FR" sz="1100"/>
        </a:p>
      </cdr:txBody>
    </cdr:sp>
  </cdr:relSizeAnchor>
  <cdr:relSizeAnchor xmlns:cdr="http://schemas.openxmlformats.org/drawingml/2006/chartDrawing">
    <cdr:from>
      <cdr:x>0.22261</cdr:x>
      <cdr:y>0.10331</cdr:y>
    </cdr:from>
    <cdr:to>
      <cdr:x>0.5316</cdr:x>
      <cdr:y>0.16631</cdr:y>
    </cdr:to>
    <cdr:sp macro="" textlink="">
      <cdr:nvSpPr>
        <cdr:cNvPr id="5" name="Accolade fermante 4"/>
        <cdr:cNvSpPr/>
      </cdr:nvSpPr>
      <cdr:spPr>
        <a:xfrm xmlns:a="http://schemas.openxmlformats.org/drawingml/2006/main" rot="16200000">
          <a:off x="1889125" y="-466726"/>
          <a:ext cx="158750" cy="1612901"/>
        </a:xfrm>
        <a:prstGeom xmlns:a="http://schemas.openxmlformats.org/drawingml/2006/main" prst="rightBrace">
          <a:avLst>
            <a:gd name="adj1" fmla="val 52777"/>
            <a:gd name="adj2" fmla="val 50709"/>
          </a:avLst>
        </a:prstGeom>
        <a:noFill xmlns:a="http://schemas.openxmlformats.org/drawingml/2006/main"/>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171450</xdr:colOff>
      <xdr:row>16</xdr:row>
      <xdr:rowOff>66675</xdr:rowOff>
    </xdr:from>
    <xdr:to>
      <xdr:col>3</xdr:col>
      <xdr:colOff>19050</xdr:colOff>
      <xdr:row>29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152401</xdr:colOff>
      <xdr:row>30</xdr:row>
      <xdr:rowOff>95250</xdr:rowOff>
    </xdr:from>
    <xdr:ext cx="4571999" cy="829714"/>
    <xdr:sp macro="" textlink="">
      <xdr:nvSpPr>
        <xdr:cNvPr id="3" name="ZoneTexte 2"/>
        <xdr:cNvSpPr txBox="1"/>
      </xdr:nvSpPr>
      <xdr:spPr>
        <a:xfrm>
          <a:off x="152401" y="5838825"/>
          <a:ext cx="4571999" cy="82971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Note : scénario « max » = hypothèses hautes de fécondité et de migration, hypothèse basse d’espérance de vie ; scénario « min » = hypothèses inverses.</a:t>
          </a:r>
        </a:p>
        <a:p>
          <a:r>
            <a:rPr lang="fr-FR" sz="1000" i="1">
              <a:latin typeface="Times New Roman" panose="02020603050405020304" pitchFamily="18" charset="0"/>
              <a:cs typeface="Times New Roman" panose="02020603050405020304" pitchFamily="18" charset="0"/>
            </a:rPr>
            <a:t>Champ : France hors Mayotte jusqu’à la génération 1952, France entière ensuite.</a:t>
          </a:r>
        </a:p>
        <a:p>
          <a:r>
            <a:rPr lang="fr-FR" sz="1000" i="1">
              <a:latin typeface="Times New Roman" panose="02020603050405020304" pitchFamily="18" charset="0"/>
              <a:cs typeface="Times New Roman" panose="02020603050405020304" pitchFamily="18" charset="0"/>
            </a:rPr>
            <a:t>Source : INSEE, estimations de population (provisoires pour 2015-2018) et projections de population 2013-2070.</a:t>
          </a:r>
        </a:p>
      </xdr:txBody>
    </xdr:sp>
    <xdr:clientData/>
  </xdr:oneCellAnchor>
</xdr:wsDr>
</file>

<file path=xl/drawings/drawing9.xml><?xml version="1.0" encoding="utf-8"?>
<c:userShapes xmlns:c="http://schemas.openxmlformats.org/drawingml/2006/chart">
  <cdr:relSizeAnchor xmlns:cdr="http://schemas.openxmlformats.org/drawingml/2006/chartDrawing">
    <cdr:from>
      <cdr:x>0.35208</cdr:x>
      <cdr:y>0.23611</cdr:y>
    </cdr:from>
    <cdr:to>
      <cdr:x>0.58958</cdr:x>
      <cdr:y>0.30556</cdr:y>
    </cdr:to>
    <cdr:sp macro="" textlink="">
      <cdr:nvSpPr>
        <cdr:cNvPr id="5" name="ZoneTexte 1"/>
        <cdr:cNvSpPr txBox="1"/>
      </cdr:nvSpPr>
      <cdr:spPr>
        <a:xfrm xmlns:a="http://schemas.openxmlformats.org/drawingml/2006/main">
          <a:off x="1609725" y="647700"/>
          <a:ext cx="108585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0.6194</cdr:y>
    </cdr:to>
    <cdr:sp macro="" textlink="">
      <cdr:nvSpPr>
        <cdr:cNvPr id="4" name="ZoneTexte 3"/>
        <cdr:cNvSpPr txBox="1"/>
      </cdr:nvSpPr>
      <cdr:spPr>
        <a:xfrm xmlns:a="http://schemas.openxmlformats.org/drawingml/2006/main">
          <a:off x="1066785" y="1311807"/>
          <a:ext cx="1085850" cy="269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eryvez\LOCALS~1\Temp\NATnon0222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tf4cs\AppData\Local\Temp\ccc-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 val="graphique"/>
    </sheetNames>
    <sheetDataSet>
      <sheetData sheetId="0">
        <row r="3">
          <cell r="A3" t="str">
            <v>Année</v>
          </cell>
        </row>
        <row r="4">
          <cell r="B4" t="str">
            <v>Espérance de vie des hommes</v>
          </cell>
          <cell r="G4" t="str">
            <v>Espérance de vie des femmes</v>
          </cell>
        </row>
        <row r="6">
          <cell r="B6" t="str">
            <v>à 0 an</v>
          </cell>
          <cell r="C6" t="str">
            <v>à 1 an</v>
          </cell>
          <cell r="D6" t="str">
            <v>à 20 ans</v>
          </cell>
          <cell r="E6" t="str">
            <v>à 40 ans</v>
          </cell>
          <cell r="F6" t="str">
            <v>à 60 ans</v>
          </cell>
          <cell r="G6" t="str">
            <v>à 0 an</v>
          </cell>
          <cell r="H6" t="str">
            <v>à 1 an</v>
          </cell>
          <cell r="I6" t="str">
            <v>à 20 ans</v>
          </cell>
          <cell r="J6" t="str">
            <v>à 40 ans</v>
          </cell>
          <cell r="K6" t="str">
            <v>à 60 ans</v>
          </cell>
        </row>
        <row r="8">
          <cell r="A8">
            <v>1994</v>
          </cell>
          <cell r="B8">
            <v>73.599999999999994</v>
          </cell>
          <cell r="C8">
            <v>73.099999999999994</v>
          </cell>
          <cell r="D8">
            <v>54.6</v>
          </cell>
          <cell r="E8">
            <v>36.299999999999997</v>
          </cell>
          <cell r="F8">
            <v>19.7</v>
          </cell>
          <cell r="G8">
            <v>81.8</v>
          </cell>
          <cell r="H8">
            <v>81.3</v>
          </cell>
          <cell r="I8">
            <v>62.6</v>
          </cell>
          <cell r="J8">
            <v>43.3</v>
          </cell>
          <cell r="K8">
            <v>25</v>
          </cell>
        </row>
        <row r="9">
          <cell r="A9">
            <v>1995</v>
          </cell>
          <cell r="B9">
            <v>73.8</v>
          </cell>
          <cell r="C9">
            <v>73.2</v>
          </cell>
          <cell r="D9">
            <v>54.7</v>
          </cell>
          <cell r="E9">
            <v>36.299999999999997</v>
          </cell>
          <cell r="F9">
            <v>19.7</v>
          </cell>
          <cell r="G9">
            <v>81.900000000000006</v>
          </cell>
          <cell r="H9">
            <v>81.2</v>
          </cell>
          <cell r="I9">
            <v>62.5</v>
          </cell>
          <cell r="J9">
            <v>43.2</v>
          </cell>
          <cell r="K9">
            <v>24.9</v>
          </cell>
        </row>
        <row r="10">
          <cell r="A10">
            <v>1996</v>
          </cell>
          <cell r="B10">
            <v>74.099999999999994</v>
          </cell>
          <cell r="C10">
            <v>73.5</v>
          </cell>
          <cell r="D10">
            <v>54.9</v>
          </cell>
          <cell r="E10">
            <v>36.4</v>
          </cell>
          <cell r="F10">
            <v>19.7</v>
          </cell>
          <cell r="G10">
            <v>82</v>
          </cell>
          <cell r="H10">
            <v>81.400000000000006</v>
          </cell>
          <cell r="I10">
            <v>62.6</v>
          </cell>
          <cell r="J10">
            <v>43.3</v>
          </cell>
          <cell r="K10">
            <v>25</v>
          </cell>
        </row>
        <row r="11">
          <cell r="A11">
            <v>1997</v>
          </cell>
          <cell r="B11">
            <v>74.5</v>
          </cell>
          <cell r="C11">
            <v>73.900000000000006</v>
          </cell>
          <cell r="D11">
            <v>55.3</v>
          </cell>
          <cell r="E11">
            <v>36.700000000000003</v>
          </cell>
          <cell r="F11">
            <v>19.899999999999999</v>
          </cell>
          <cell r="G11">
            <v>82.3</v>
          </cell>
          <cell r="H11">
            <v>81.599999999999994</v>
          </cell>
          <cell r="I11">
            <v>62.9</v>
          </cell>
          <cell r="J11">
            <v>43.5</v>
          </cell>
          <cell r="K11">
            <v>25.2</v>
          </cell>
        </row>
        <row r="12">
          <cell r="A12">
            <v>1998</v>
          </cell>
          <cell r="B12">
            <v>74.7</v>
          </cell>
          <cell r="C12">
            <v>74.099999999999994</v>
          </cell>
          <cell r="D12">
            <v>55.5</v>
          </cell>
          <cell r="E12">
            <v>36.799999999999997</v>
          </cell>
          <cell r="F12">
            <v>20</v>
          </cell>
          <cell r="G12">
            <v>82.4</v>
          </cell>
          <cell r="H12">
            <v>81.7</v>
          </cell>
          <cell r="I12">
            <v>63</v>
          </cell>
          <cell r="J12">
            <v>43.6</v>
          </cell>
          <cell r="K12">
            <v>25.3</v>
          </cell>
        </row>
        <row r="13">
          <cell r="A13">
            <v>1999</v>
          </cell>
          <cell r="B13">
            <v>74.900000000000006</v>
          </cell>
          <cell r="C13">
            <v>74.3</v>
          </cell>
          <cell r="D13">
            <v>55.7</v>
          </cell>
          <cell r="E13">
            <v>37</v>
          </cell>
          <cell r="F13">
            <v>20.2</v>
          </cell>
          <cell r="G13">
            <v>82.5</v>
          </cell>
          <cell r="H13">
            <v>81.8</v>
          </cell>
          <cell r="I13">
            <v>63.1</v>
          </cell>
          <cell r="J13">
            <v>43.7</v>
          </cell>
          <cell r="K13">
            <v>25.3</v>
          </cell>
        </row>
        <row r="14">
          <cell r="A14">
            <v>2000</v>
          </cell>
          <cell r="B14">
            <v>75.2</v>
          </cell>
          <cell r="C14">
            <v>74.599999999999994</v>
          </cell>
          <cell r="D14">
            <v>56</v>
          </cell>
          <cell r="E14">
            <v>37.200000000000003</v>
          </cell>
          <cell r="F14">
            <v>20.399999999999999</v>
          </cell>
          <cell r="G14">
            <v>82.8</v>
          </cell>
          <cell r="H14">
            <v>82.1</v>
          </cell>
          <cell r="I14">
            <v>63.4</v>
          </cell>
          <cell r="J14">
            <v>43.9</v>
          </cell>
          <cell r="K14">
            <v>25.6</v>
          </cell>
        </row>
        <row r="15">
          <cell r="A15">
            <v>2001</v>
          </cell>
          <cell r="B15">
            <v>75.400000000000006</v>
          </cell>
          <cell r="C15">
            <v>74.8</v>
          </cell>
          <cell r="D15">
            <v>56.2</v>
          </cell>
          <cell r="E15">
            <v>37.4</v>
          </cell>
          <cell r="F15">
            <v>20.6</v>
          </cell>
          <cell r="G15">
            <v>82.9</v>
          </cell>
          <cell r="H15">
            <v>82.2</v>
          </cell>
          <cell r="I15">
            <v>63.5</v>
          </cell>
          <cell r="J15">
            <v>44</v>
          </cell>
          <cell r="K15">
            <v>25.7</v>
          </cell>
        </row>
        <row r="16">
          <cell r="A16">
            <v>2002</v>
          </cell>
          <cell r="B16">
            <v>75.7</v>
          </cell>
          <cell r="C16">
            <v>75.099999999999994</v>
          </cell>
          <cell r="D16">
            <v>56.4</v>
          </cell>
          <cell r="E16">
            <v>37.6</v>
          </cell>
          <cell r="F16">
            <v>20.8</v>
          </cell>
          <cell r="G16">
            <v>83</v>
          </cell>
          <cell r="H16">
            <v>82.3</v>
          </cell>
          <cell r="I16">
            <v>63.6</v>
          </cell>
          <cell r="J16">
            <v>44.1</v>
          </cell>
          <cell r="K16">
            <v>25.8</v>
          </cell>
        </row>
        <row r="17">
          <cell r="A17">
            <v>2003</v>
          </cell>
          <cell r="B17">
            <v>75.8</v>
          </cell>
          <cell r="C17">
            <v>75.2</v>
          </cell>
          <cell r="D17">
            <v>56.5</v>
          </cell>
          <cell r="E17">
            <v>37.6</v>
          </cell>
          <cell r="F17">
            <v>20.8</v>
          </cell>
          <cell r="G17">
            <v>82.9</v>
          </cell>
          <cell r="H17">
            <v>82.2</v>
          </cell>
          <cell r="I17">
            <v>63.5</v>
          </cell>
          <cell r="J17">
            <v>44</v>
          </cell>
          <cell r="K17">
            <v>25.6</v>
          </cell>
        </row>
        <row r="18">
          <cell r="A18">
            <v>2004</v>
          </cell>
          <cell r="B18">
            <v>76.7</v>
          </cell>
          <cell r="C18">
            <v>76</v>
          </cell>
          <cell r="D18">
            <v>57.3</v>
          </cell>
          <cell r="E18">
            <v>38.4</v>
          </cell>
          <cell r="F18">
            <v>21.5</v>
          </cell>
          <cell r="G18">
            <v>83.8</v>
          </cell>
          <cell r="H18">
            <v>83.1</v>
          </cell>
          <cell r="I18">
            <v>64.400000000000006</v>
          </cell>
          <cell r="J18">
            <v>44.8</v>
          </cell>
          <cell r="K18">
            <v>26.5</v>
          </cell>
        </row>
        <row r="19">
          <cell r="A19">
            <v>2005</v>
          </cell>
          <cell r="B19">
            <v>76.7</v>
          </cell>
          <cell r="C19">
            <v>76</v>
          </cell>
          <cell r="D19">
            <v>57.4</v>
          </cell>
          <cell r="E19">
            <v>38.4</v>
          </cell>
          <cell r="F19">
            <v>21.4</v>
          </cell>
          <cell r="G19">
            <v>83.8</v>
          </cell>
          <cell r="H19">
            <v>83.1</v>
          </cell>
          <cell r="I19">
            <v>64.3</v>
          </cell>
          <cell r="J19">
            <v>44.8</v>
          </cell>
          <cell r="K19">
            <v>26.4</v>
          </cell>
        </row>
        <row r="20">
          <cell r="A20">
            <v>2006</v>
          </cell>
          <cell r="B20">
            <v>77.099999999999994</v>
          </cell>
          <cell r="C20">
            <v>76.5</v>
          </cell>
          <cell r="D20">
            <v>57.8</v>
          </cell>
          <cell r="E20">
            <v>38.799999999999997</v>
          </cell>
          <cell r="F20">
            <v>21.8</v>
          </cell>
          <cell r="G20">
            <v>84.2</v>
          </cell>
          <cell r="H20">
            <v>83.5</v>
          </cell>
          <cell r="I20">
            <v>64.7</v>
          </cell>
          <cell r="J20">
            <v>45.1</v>
          </cell>
          <cell r="K20">
            <v>26.7</v>
          </cell>
        </row>
        <row r="21">
          <cell r="A21">
            <v>2007</v>
          </cell>
          <cell r="B21">
            <v>77.400000000000006</v>
          </cell>
          <cell r="C21">
            <v>76.7</v>
          </cell>
          <cell r="D21">
            <v>58</v>
          </cell>
          <cell r="E21">
            <v>39</v>
          </cell>
          <cell r="F21">
            <v>21.9</v>
          </cell>
          <cell r="G21">
            <v>84.4</v>
          </cell>
          <cell r="H21">
            <v>83.6</v>
          </cell>
          <cell r="I21">
            <v>64.8</v>
          </cell>
          <cell r="J21">
            <v>45.3</v>
          </cell>
          <cell r="K21">
            <v>26.9</v>
          </cell>
        </row>
        <row r="22">
          <cell r="A22">
            <v>2008</v>
          </cell>
          <cell r="B22">
            <v>77.599999999999994</v>
          </cell>
          <cell r="C22">
            <v>76.900000000000006</v>
          </cell>
          <cell r="D22">
            <v>58.2</v>
          </cell>
          <cell r="E22">
            <v>39.1</v>
          </cell>
          <cell r="F22">
            <v>22</v>
          </cell>
          <cell r="G22">
            <v>84.3</v>
          </cell>
          <cell r="H22">
            <v>83.6</v>
          </cell>
          <cell r="I22">
            <v>64.8</v>
          </cell>
          <cell r="J22">
            <v>45.2</v>
          </cell>
          <cell r="K22">
            <v>26.8</v>
          </cell>
        </row>
        <row r="23">
          <cell r="A23" t="str">
            <v>2009 (p)</v>
          </cell>
          <cell r="B23">
            <v>77.7</v>
          </cell>
          <cell r="C23">
            <v>77.099999999999994</v>
          </cell>
          <cell r="D23">
            <v>58.3</v>
          </cell>
          <cell r="E23">
            <v>39.299999999999997</v>
          </cell>
          <cell r="F23">
            <v>22.2</v>
          </cell>
          <cell r="G23">
            <v>84.4</v>
          </cell>
          <cell r="H23">
            <v>83.7</v>
          </cell>
          <cell r="I23">
            <v>64.900000000000006</v>
          </cell>
          <cell r="J23">
            <v>45.4</v>
          </cell>
          <cell r="K23">
            <v>27</v>
          </cell>
        </row>
        <row r="24">
          <cell r="A24" t="str">
            <v>2010 (p)</v>
          </cell>
          <cell r="B24">
            <v>78</v>
          </cell>
          <cell r="C24">
            <v>77.3</v>
          </cell>
          <cell r="D24">
            <v>58.6</v>
          </cell>
          <cell r="E24">
            <v>39.5</v>
          </cell>
          <cell r="F24">
            <v>22.4</v>
          </cell>
          <cell r="G24">
            <v>84.7</v>
          </cell>
          <cell r="H24">
            <v>83.9</v>
          </cell>
          <cell r="I24">
            <v>65.099999999999994</v>
          </cell>
          <cell r="J24">
            <v>45.5</v>
          </cell>
          <cell r="K24">
            <v>27.1</v>
          </cell>
        </row>
        <row r="25">
          <cell r="A25" t="str">
            <v>2011 (p)</v>
          </cell>
          <cell r="B25">
            <v>78.2</v>
          </cell>
          <cell r="C25">
            <v>77.5</v>
          </cell>
          <cell r="D25">
            <v>58.7</v>
          </cell>
          <cell r="E25">
            <v>39.700000000000003</v>
          </cell>
          <cell r="F25">
            <v>22.5</v>
          </cell>
          <cell r="G25">
            <v>84.8</v>
          </cell>
          <cell r="H25">
            <v>84.1</v>
          </cell>
          <cell r="I25">
            <v>65.3</v>
          </cell>
          <cell r="J25">
            <v>45.7</v>
          </cell>
          <cell r="K25">
            <v>27.3</v>
          </cell>
        </row>
        <row r="27">
          <cell r="A27" t="str">
            <v>(p) résultats provisoires arrêtés à fin 2011</v>
          </cell>
        </row>
        <row r="28">
          <cell r="A28" t="str">
            <v xml:space="preserve">Champ : France, territoire au 31 décembre 2011 </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57"/>
  <sheetViews>
    <sheetView topLeftCell="A10" workbookViewId="0">
      <selection activeCell="A18" sqref="A18:N18"/>
    </sheetView>
  </sheetViews>
  <sheetFormatPr baseColWidth="10" defaultColWidth="11.5546875" defaultRowHeight="13.8"/>
  <cols>
    <col min="1" max="14" width="11.5546875" style="742"/>
    <col min="15" max="16384" width="11.5546875" style="740"/>
  </cols>
  <sheetData>
    <row r="1" spans="1:14" ht="17.399999999999999">
      <c r="A1" s="769" t="s">
        <v>283</v>
      </c>
      <c r="B1" s="769"/>
      <c r="C1" s="769"/>
      <c r="D1" s="769"/>
      <c r="E1" s="769"/>
      <c r="F1" s="769"/>
      <c r="G1" s="769"/>
      <c r="H1" s="769"/>
      <c r="I1" s="769"/>
      <c r="J1" s="769"/>
      <c r="K1" s="769"/>
      <c r="L1" s="769"/>
      <c r="M1" s="769"/>
      <c r="N1" s="769"/>
    </row>
    <row r="2" spans="1:14" ht="15.6">
      <c r="A2" s="741"/>
    </row>
    <row r="3" spans="1:14" ht="15.6">
      <c r="A3" s="770" t="s">
        <v>284</v>
      </c>
      <c r="B3" s="770"/>
      <c r="C3" s="770"/>
      <c r="D3" s="770"/>
      <c r="E3" s="770"/>
      <c r="F3" s="770"/>
      <c r="G3" s="770"/>
      <c r="H3" s="770"/>
      <c r="I3" s="770"/>
      <c r="J3" s="770"/>
      <c r="K3" s="770"/>
      <c r="L3" s="770"/>
      <c r="M3" s="770"/>
      <c r="N3" s="770"/>
    </row>
    <row r="4" spans="1:14">
      <c r="A4" s="768" t="s">
        <v>0</v>
      </c>
      <c r="B4" s="768"/>
      <c r="C4" s="768"/>
      <c r="D4" s="768"/>
      <c r="E4" s="768"/>
      <c r="F4" s="768"/>
      <c r="G4" s="768"/>
      <c r="H4" s="768"/>
      <c r="I4" s="768"/>
      <c r="J4" s="768"/>
      <c r="K4" s="768"/>
      <c r="L4" s="768"/>
      <c r="M4" s="768"/>
      <c r="N4" s="768"/>
    </row>
    <row r="5" spans="1:14">
      <c r="A5" s="768" t="s">
        <v>6</v>
      </c>
      <c r="B5" s="768"/>
      <c r="C5" s="768"/>
      <c r="D5" s="768"/>
      <c r="E5" s="768"/>
      <c r="F5" s="768"/>
      <c r="G5" s="768"/>
      <c r="H5" s="768"/>
      <c r="I5" s="768"/>
      <c r="J5" s="768"/>
      <c r="K5" s="768"/>
      <c r="L5" s="768"/>
      <c r="M5" s="768"/>
      <c r="N5" s="768"/>
    </row>
    <row r="6" spans="1:14">
      <c r="A6" s="768" t="s">
        <v>33</v>
      </c>
      <c r="B6" s="768"/>
      <c r="C6" s="768"/>
      <c r="D6" s="768"/>
      <c r="E6" s="768"/>
      <c r="F6" s="768"/>
      <c r="G6" s="768"/>
      <c r="H6" s="768"/>
      <c r="I6" s="768"/>
      <c r="J6" s="768"/>
      <c r="K6" s="768"/>
      <c r="L6" s="768"/>
      <c r="M6" s="768"/>
      <c r="N6" s="768"/>
    </row>
    <row r="7" spans="1:14">
      <c r="A7" s="768" t="s">
        <v>285</v>
      </c>
      <c r="B7" s="768"/>
      <c r="C7" s="768"/>
      <c r="D7" s="768"/>
      <c r="E7" s="768"/>
      <c r="F7" s="768"/>
      <c r="G7" s="768"/>
      <c r="H7" s="768"/>
      <c r="I7" s="768"/>
      <c r="J7" s="768"/>
      <c r="K7" s="768"/>
      <c r="L7" s="768"/>
      <c r="M7" s="768"/>
      <c r="N7" s="768"/>
    </row>
    <row r="8" spans="1:14">
      <c r="A8" s="768" t="s">
        <v>286</v>
      </c>
      <c r="B8" s="768"/>
      <c r="C8" s="768"/>
      <c r="D8" s="768"/>
      <c r="E8" s="768"/>
      <c r="F8" s="768"/>
      <c r="G8" s="768"/>
      <c r="H8" s="768"/>
      <c r="I8" s="768"/>
      <c r="J8" s="768"/>
      <c r="K8" s="768"/>
      <c r="L8" s="768"/>
      <c r="M8" s="768"/>
      <c r="N8" s="768"/>
    </row>
    <row r="9" spans="1:14">
      <c r="A9" s="768" t="s">
        <v>39</v>
      </c>
      <c r="B9" s="768"/>
      <c r="C9" s="768"/>
      <c r="D9" s="768"/>
      <c r="E9" s="768"/>
      <c r="F9" s="768"/>
      <c r="G9" s="768"/>
      <c r="H9" s="768"/>
      <c r="I9" s="768"/>
      <c r="J9" s="768"/>
      <c r="K9" s="768"/>
      <c r="L9" s="768"/>
      <c r="M9" s="768"/>
      <c r="N9" s="768"/>
    </row>
    <row r="10" spans="1:14">
      <c r="A10" s="768" t="s">
        <v>287</v>
      </c>
      <c r="B10" s="768"/>
      <c r="C10" s="768"/>
      <c r="D10" s="768"/>
      <c r="E10" s="768"/>
      <c r="F10" s="768"/>
      <c r="G10" s="768"/>
      <c r="H10" s="768"/>
      <c r="I10" s="768"/>
      <c r="J10" s="768"/>
      <c r="K10" s="768"/>
      <c r="L10" s="768"/>
      <c r="M10" s="768"/>
      <c r="N10" s="768"/>
    </row>
    <row r="11" spans="1:14">
      <c r="A11" s="768" t="s">
        <v>288</v>
      </c>
      <c r="B11" s="768"/>
      <c r="C11" s="768"/>
      <c r="D11" s="768"/>
      <c r="E11" s="768"/>
      <c r="F11" s="768"/>
      <c r="G11" s="768"/>
      <c r="H11" s="768"/>
      <c r="I11" s="768"/>
      <c r="J11" s="768"/>
      <c r="K11" s="768"/>
      <c r="L11" s="768"/>
      <c r="M11" s="768"/>
      <c r="N11" s="768"/>
    </row>
    <row r="12" spans="1:14">
      <c r="A12" s="768" t="s">
        <v>289</v>
      </c>
      <c r="B12" s="768"/>
      <c r="C12" s="768"/>
      <c r="D12" s="768"/>
      <c r="E12" s="768"/>
      <c r="F12" s="768"/>
      <c r="G12" s="768"/>
      <c r="H12" s="768"/>
      <c r="I12" s="768"/>
      <c r="J12" s="768"/>
      <c r="K12" s="768"/>
      <c r="L12" s="768"/>
      <c r="M12" s="768"/>
      <c r="N12" s="768"/>
    </row>
    <row r="13" spans="1:14">
      <c r="A13" s="768" t="s">
        <v>290</v>
      </c>
      <c r="B13" s="768"/>
      <c r="C13" s="768"/>
      <c r="D13" s="768"/>
      <c r="E13" s="768"/>
      <c r="F13" s="768"/>
      <c r="G13" s="768"/>
      <c r="H13" s="768"/>
      <c r="I13" s="768"/>
      <c r="J13" s="768"/>
      <c r="K13" s="768"/>
      <c r="L13" s="768"/>
      <c r="M13" s="768"/>
      <c r="N13" s="768"/>
    </row>
    <row r="14" spans="1:14" ht="15.6">
      <c r="A14" s="743"/>
    </row>
    <row r="15" spans="1:14" ht="15.6">
      <c r="A15" s="770" t="s">
        <v>291</v>
      </c>
      <c r="B15" s="770"/>
      <c r="C15" s="770"/>
      <c r="D15" s="770"/>
      <c r="E15" s="770"/>
      <c r="F15" s="770"/>
      <c r="G15" s="770"/>
      <c r="H15" s="770"/>
      <c r="I15" s="770"/>
      <c r="J15" s="770"/>
      <c r="K15" s="770"/>
      <c r="L15" s="770"/>
      <c r="M15" s="770"/>
      <c r="N15" s="770"/>
    </row>
    <row r="16" spans="1:14">
      <c r="A16" s="768" t="s">
        <v>115</v>
      </c>
      <c r="B16" s="768"/>
      <c r="C16" s="768"/>
      <c r="D16" s="768"/>
      <c r="E16" s="768"/>
      <c r="F16" s="768"/>
      <c r="G16" s="768"/>
      <c r="H16" s="768"/>
      <c r="I16" s="768"/>
      <c r="J16" s="768"/>
      <c r="K16" s="768"/>
      <c r="L16" s="768"/>
      <c r="M16" s="768"/>
      <c r="N16" s="768"/>
    </row>
    <row r="17" spans="1:14">
      <c r="A17" s="768" t="s">
        <v>292</v>
      </c>
      <c r="B17" s="768"/>
      <c r="C17" s="768"/>
      <c r="D17" s="768"/>
      <c r="E17" s="768"/>
      <c r="F17" s="768"/>
      <c r="G17" s="768"/>
      <c r="H17" s="768"/>
      <c r="I17" s="768"/>
      <c r="J17" s="768"/>
      <c r="K17" s="768"/>
      <c r="L17" s="768"/>
      <c r="M17" s="768"/>
      <c r="N17" s="768"/>
    </row>
    <row r="18" spans="1:14">
      <c r="A18" s="768" t="s">
        <v>293</v>
      </c>
      <c r="B18" s="768"/>
      <c r="C18" s="768"/>
      <c r="D18" s="768"/>
      <c r="E18" s="768"/>
      <c r="F18" s="768"/>
      <c r="G18" s="768"/>
      <c r="H18" s="768"/>
      <c r="I18" s="768"/>
      <c r="J18" s="768"/>
      <c r="K18" s="768"/>
      <c r="L18" s="768"/>
      <c r="M18" s="768"/>
      <c r="N18" s="768"/>
    </row>
    <row r="19" spans="1:14">
      <c r="A19" s="768" t="s">
        <v>235</v>
      </c>
      <c r="B19" s="768"/>
      <c r="C19" s="768"/>
      <c r="D19" s="768"/>
      <c r="E19" s="768"/>
      <c r="F19" s="768"/>
      <c r="G19" s="768"/>
      <c r="H19" s="768"/>
      <c r="I19" s="768"/>
      <c r="J19" s="768"/>
      <c r="K19" s="768"/>
      <c r="L19" s="768"/>
      <c r="M19" s="768"/>
      <c r="N19" s="768"/>
    </row>
    <row r="20" spans="1:14">
      <c r="A20" s="768" t="s">
        <v>294</v>
      </c>
      <c r="B20" s="768"/>
      <c r="C20" s="768"/>
      <c r="D20" s="768"/>
      <c r="E20" s="768"/>
      <c r="F20" s="768"/>
      <c r="G20" s="768"/>
      <c r="H20" s="768"/>
      <c r="I20" s="768"/>
      <c r="J20" s="768"/>
      <c r="K20" s="768"/>
      <c r="L20" s="768"/>
      <c r="M20" s="768"/>
      <c r="N20" s="768"/>
    </row>
    <row r="21" spans="1:14">
      <c r="A21" s="768" t="s">
        <v>252</v>
      </c>
      <c r="B21" s="768"/>
      <c r="C21" s="768"/>
      <c r="D21" s="768"/>
      <c r="E21" s="768"/>
      <c r="F21" s="768"/>
      <c r="G21" s="768"/>
      <c r="H21" s="768"/>
      <c r="I21" s="768"/>
      <c r="J21" s="768"/>
      <c r="K21" s="768"/>
      <c r="L21" s="768"/>
      <c r="M21" s="768"/>
      <c r="N21" s="768"/>
    </row>
    <row r="22" spans="1:14">
      <c r="A22" s="768" t="s">
        <v>257</v>
      </c>
      <c r="B22" s="768"/>
      <c r="C22" s="768"/>
      <c r="D22" s="768"/>
      <c r="E22" s="768"/>
      <c r="F22" s="768"/>
      <c r="G22" s="768"/>
      <c r="H22" s="768"/>
      <c r="I22" s="768"/>
      <c r="J22" s="768"/>
      <c r="K22" s="768"/>
      <c r="L22" s="768"/>
      <c r="M22" s="768"/>
      <c r="N22" s="768"/>
    </row>
    <row r="23" spans="1:14">
      <c r="A23" s="768" t="s">
        <v>295</v>
      </c>
      <c r="B23" s="768"/>
      <c r="C23" s="768"/>
      <c r="D23" s="768"/>
      <c r="E23" s="768"/>
      <c r="F23" s="768"/>
      <c r="G23" s="768"/>
      <c r="H23" s="768"/>
      <c r="I23" s="768"/>
      <c r="J23" s="768"/>
      <c r="K23" s="768"/>
      <c r="L23" s="768"/>
      <c r="M23" s="768"/>
      <c r="N23" s="768"/>
    </row>
    <row r="24" spans="1:14">
      <c r="A24" s="768" t="s">
        <v>296</v>
      </c>
      <c r="B24" s="768"/>
      <c r="C24" s="768"/>
      <c r="D24" s="768"/>
      <c r="E24" s="768"/>
      <c r="F24" s="768"/>
      <c r="G24" s="768"/>
      <c r="H24" s="768"/>
      <c r="I24" s="768"/>
      <c r="J24" s="768"/>
      <c r="K24" s="768"/>
      <c r="L24" s="768"/>
      <c r="M24" s="768"/>
      <c r="N24" s="768"/>
    </row>
    <row r="25" spans="1:14">
      <c r="A25" s="768" t="s">
        <v>265</v>
      </c>
      <c r="B25" s="768"/>
      <c r="C25" s="768"/>
      <c r="D25" s="768"/>
      <c r="E25" s="768"/>
      <c r="F25" s="768"/>
      <c r="G25" s="768"/>
      <c r="H25" s="768"/>
      <c r="I25" s="768"/>
      <c r="J25" s="768"/>
      <c r="K25" s="768"/>
      <c r="L25" s="768"/>
      <c r="M25" s="768"/>
      <c r="N25" s="768"/>
    </row>
    <row r="26" spans="1:14">
      <c r="A26" s="768" t="s">
        <v>297</v>
      </c>
      <c r="B26" s="768"/>
      <c r="C26" s="768"/>
      <c r="D26" s="768"/>
      <c r="E26" s="768"/>
      <c r="F26" s="768"/>
      <c r="G26" s="768"/>
      <c r="H26" s="768"/>
      <c r="I26" s="768"/>
      <c r="J26" s="768"/>
      <c r="K26" s="768"/>
      <c r="L26" s="768"/>
      <c r="M26" s="768"/>
      <c r="N26" s="768"/>
    </row>
    <row r="27" spans="1:14">
      <c r="A27" s="768" t="s">
        <v>298</v>
      </c>
      <c r="B27" s="768"/>
      <c r="C27" s="768"/>
      <c r="D27" s="768"/>
      <c r="E27" s="768"/>
      <c r="F27" s="768"/>
      <c r="G27" s="768"/>
      <c r="H27" s="768"/>
      <c r="I27" s="768"/>
      <c r="J27" s="768"/>
      <c r="K27" s="768"/>
      <c r="L27" s="768"/>
      <c r="M27" s="768"/>
      <c r="N27" s="768"/>
    </row>
    <row r="28" spans="1:14">
      <c r="A28" s="744"/>
    </row>
    <row r="29" spans="1:14" ht="15.6">
      <c r="A29" s="770" t="s">
        <v>299</v>
      </c>
      <c r="B29" s="770"/>
      <c r="C29" s="770"/>
      <c r="D29" s="770"/>
      <c r="E29" s="770"/>
      <c r="F29" s="770"/>
      <c r="G29" s="770"/>
      <c r="H29" s="770"/>
      <c r="I29" s="770"/>
      <c r="J29" s="770"/>
      <c r="K29" s="770"/>
      <c r="L29" s="770"/>
      <c r="M29" s="770"/>
      <c r="N29" s="770"/>
    </row>
    <row r="30" spans="1:14">
      <c r="A30" s="768" t="s">
        <v>300</v>
      </c>
      <c r="B30" s="768"/>
      <c r="C30" s="768"/>
      <c r="D30" s="768"/>
      <c r="E30" s="768"/>
      <c r="F30" s="768"/>
      <c r="G30" s="768"/>
      <c r="H30" s="768"/>
      <c r="I30" s="768"/>
      <c r="J30" s="768"/>
      <c r="K30" s="768"/>
      <c r="L30" s="768"/>
      <c r="M30" s="768"/>
      <c r="N30" s="768"/>
    </row>
    <row r="31" spans="1:14">
      <c r="A31" s="768" t="s">
        <v>301</v>
      </c>
      <c r="B31" s="768"/>
      <c r="C31" s="768"/>
      <c r="D31" s="768"/>
      <c r="E31" s="768"/>
      <c r="F31" s="768"/>
      <c r="G31" s="768"/>
      <c r="H31" s="768"/>
      <c r="I31" s="768"/>
      <c r="J31" s="768"/>
      <c r="K31" s="768"/>
      <c r="L31" s="768"/>
      <c r="M31" s="768"/>
      <c r="N31" s="768"/>
    </row>
    <row r="32" spans="1:14">
      <c r="A32" s="768" t="s">
        <v>302</v>
      </c>
      <c r="B32" s="768"/>
      <c r="C32" s="768"/>
      <c r="D32" s="768"/>
      <c r="E32" s="768"/>
      <c r="F32" s="768"/>
      <c r="G32" s="768"/>
      <c r="H32" s="768"/>
      <c r="I32" s="768"/>
      <c r="J32" s="768"/>
      <c r="K32" s="768"/>
      <c r="L32" s="768"/>
      <c r="M32" s="768"/>
      <c r="N32" s="768"/>
    </row>
    <row r="33" spans="1:14">
      <c r="A33" s="768" t="s">
        <v>303</v>
      </c>
      <c r="B33" s="768"/>
      <c r="C33" s="768"/>
      <c r="D33" s="768"/>
      <c r="E33" s="768"/>
      <c r="F33" s="768"/>
      <c r="G33" s="768"/>
      <c r="H33" s="768"/>
      <c r="I33" s="768"/>
      <c r="J33" s="768"/>
      <c r="K33" s="768"/>
      <c r="L33" s="768"/>
      <c r="M33" s="768"/>
      <c r="N33" s="768"/>
    </row>
    <row r="34" spans="1:14">
      <c r="A34" s="768" t="s">
        <v>304</v>
      </c>
      <c r="B34" s="768"/>
      <c r="C34" s="768"/>
      <c r="D34" s="768"/>
      <c r="E34" s="768"/>
      <c r="F34" s="768"/>
      <c r="G34" s="768"/>
      <c r="H34" s="768"/>
      <c r="I34" s="768"/>
      <c r="J34" s="768"/>
      <c r="K34" s="768"/>
      <c r="L34" s="768"/>
      <c r="M34" s="768"/>
      <c r="N34" s="768"/>
    </row>
    <row r="35" spans="1:14" ht="15.6">
      <c r="A35" s="743"/>
    </row>
    <row r="36" spans="1:14" ht="15.6">
      <c r="A36" s="770" t="s">
        <v>305</v>
      </c>
      <c r="B36" s="770"/>
      <c r="C36" s="770"/>
      <c r="D36" s="770"/>
      <c r="E36" s="770"/>
      <c r="F36" s="770"/>
      <c r="G36" s="770"/>
      <c r="H36" s="770"/>
      <c r="I36" s="770"/>
      <c r="J36" s="770"/>
      <c r="K36" s="770"/>
      <c r="L36" s="770"/>
      <c r="M36" s="770"/>
      <c r="N36" s="770"/>
    </row>
    <row r="37" spans="1:14">
      <c r="A37" s="768" t="s">
        <v>228</v>
      </c>
      <c r="B37" s="768"/>
      <c r="C37" s="768"/>
      <c r="D37" s="768"/>
      <c r="E37" s="768"/>
      <c r="F37" s="768"/>
      <c r="G37" s="768"/>
      <c r="H37" s="768"/>
      <c r="I37" s="768"/>
      <c r="J37" s="768"/>
      <c r="K37" s="768"/>
      <c r="L37" s="768"/>
      <c r="M37" s="768"/>
      <c r="N37" s="768"/>
    </row>
    <row r="38" spans="1:14">
      <c r="A38" s="768" t="s">
        <v>181</v>
      </c>
      <c r="B38" s="768"/>
      <c r="C38" s="768"/>
      <c r="D38" s="768"/>
      <c r="E38" s="768"/>
      <c r="F38" s="768"/>
      <c r="G38" s="768"/>
      <c r="H38" s="768"/>
      <c r="I38" s="768"/>
      <c r="J38" s="768"/>
      <c r="K38" s="768"/>
      <c r="L38" s="768"/>
      <c r="M38" s="768"/>
      <c r="N38" s="768"/>
    </row>
    <row r="39" spans="1:14">
      <c r="A39" s="768" t="s">
        <v>205</v>
      </c>
      <c r="B39" s="768"/>
      <c r="C39" s="768"/>
      <c r="D39" s="768"/>
      <c r="E39" s="768"/>
      <c r="F39" s="768"/>
      <c r="G39" s="768"/>
      <c r="H39" s="768"/>
      <c r="I39" s="768"/>
      <c r="J39" s="768"/>
      <c r="K39" s="768"/>
      <c r="L39" s="768"/>
      <c r="M39" s="768"/>
      <c r="N39" s="768"/>
    </row>
    <row r="40" spans="1:14">
      <c r="A40" s="768" t="s">
        <v>209</v>
      </c>
      <c r="B40" s="768"/>
      <c r="C40" s="768"/>
      <c r="D40" s="768"/>
      <c r="E40" s="768"/>
      <c r="F40" s="768"/>
      <c r="G40" s="768"/>
      <c r="H40" s="768"/>
      <c r="I40" s="768"/>
      <c r="J40" s="768"/>
      <c r="K40" s="768"/>
      <c r="L40" s="768"/>
      <c r="M40" s="768"/>
      <c r="N40" s="768"/>
    </row>
    <row r="41" spans="1:14">
      <c r="A41" s="768" t="s">
        <v>218</v>
      </c>
      <c r="B41" s="768"/>
      <c r="C41" s="768"/>
      <c r="D41" s="768"/>
      <c r="E41" s="768"/>
      <c r="F41" s="768"/>
      <c r="G41" s="768"/>
      <c r="H41" s="768"/>
      <c r="I41" s="768"/>
      <c r="J41" s="768"/>
      <c r="K41" s="768"/>
      <c r="L41" s="768"/>
      <c r="M41" s="768"/>
      <c r="N41" s="768"/>
    </row>
    <row r="42" spans="1:14">
      <c r="A42" s="768" t="s">
        <v>225</v>
      </c>
      <c r="B42" s="768"/>
      <c r="C42" s="768"/>
      <c r="D42" s="768"/>
      <c r="E42" s="768"/>
      <c r="F42" s="768"/>
      <c r="G42" s="768"/>
      <c r="H42" s="768"/>
      <c r="I42" s="768"/>
      <c r="J42" s="768"/>
      <c r="K42" s="768"/>
      <c r="L42" s="768"/>
      <c r="M42" s="768"/>
      <c r="N42" s="768"/>
    </row>
    <row r="43" spans="1:14">
      <c r="A43" s="768" t="s">
        <v>226</v>
      </c>
      <c r="B43" s="768"/>
      <c r="C43" s="768"/>
      <c r="D43" s="768"/>
      <c r="E43" s="768"/>
      <c r="F43" s="768"/>
      <c r="G43" s="768"/>
      <c r="H43" s="768"/>
      <c r="I43" s="768"/>
      <c r="J43" s="768"/>
      <c r="K43" s="768"/>
      <c r="L43" s="768"/>
      <c r="M43" s="768"/>
      <c r="N43" s="768"/>
    </row>
    <row r="44" spans="1:14">
      <c r="A44" s="768" t="s">
        <v>227</v>
      </c>
      <c r="B44" s="768"/>
      <c r="C44" s="768"/>
      <c r="D44" s="768"/>
      <c r="E44" s="768"/>
      <c r="F44" s="768"/>
      <c r="G44" s="768"/>
      <c r="H44" s="768"/>
      <c r="I44" s="768"/>
      <c r="J44" s="768"/>
      <c r="K44" s="768"/>
      <c r="L44" s="768"/>
      <c r="M44" s="768"/>
      <c r="N44" s="768"/>
    </row>
    <row r="45" spans="1:14" ht="15.6">
      <c r="A45" s="743"/>
    </row>
    <row r="46" spans="1:14" ht="15.6">
      <c r="A46" s="770" t="s">
        <v>306</v>
      </c>
      <c r="B46" s="770"/>
      <c r="C46" s="770"/>
      <c r="D46" s="770"/>
      <c r="E46" s="770"/>
      <c r="F46" s="770"/>
      <c r="G46" s="770"/>
      <c r="H46" s="770"/>
      <c r="I46" s="770"/>
      <c r="J46" s="770"/>
      <c r="K46" s="770"/>
      <c r="L46" s="770"/>
      <c r="M46" s="770"/>
      <c r="N46" s="770"/>
    </row>
    <row r="47" spans="1:14">
      <c r="A47" s="768" t="s">
        <v>307</v>
      </c>
      <c r="B47" s="768"/>
      <c r="C47" s="768"/>
      <c r="D47" s="768"/>
      <c r="E47" s="768"/>
      <c r="F47" s="768"/>
      <c r="G47" s="768"/>
      <c r="H47" s="768"/>
      <c r="I47" s="768"/>
      <c r="J47" s="768"/>
      <c r="K47" s="768"/>
      <c r="L47" s="768"/>
      <c r="M47" s="768"/>
      <c r="N47" s="768"/>
    </row>
    <row r="48" spans="1:14">
      <c r="A48" s="768" t="s">
        <v>308</v>
      </c>
      <c r="B48" s="768"/>
      <c r="C48" s="768"/>
      <c r="D48" s="768"/>
      <c r="E48" s="768"/>
      <c r="F48" s="768"/>
      <c r="G48" s="768"/>
      <c r="H48" s="768"/>
      <c r="I48" s="768"/>
      <c r="J48" s="768"/>
      <c r="K48" s="768"/>
      <c r="L48" s="768"/>
      <c r="M48" s="768"/>
      <c r="N48" s="768"/>
    </row>
    <row r="49" spans="1:14">
      <c r="A49" s="768" t="s">
        <v>309</v>
      </c>
      <c r="B49" s="768"/>
      <c r="C49" s="768"/>
      <c r="D49" s="768"/>
      <c r="E49" s="768"/>
      <c r="F49" s="768"/>
      <c r="G49" s="768"/>
      <c r="H49" s="768"/>
      <c r="I49" s="768"/>
      <c r="J49" s="768"/>
      <c r="K49" s="768"/>
      <c r="L49" s="768"/>
      <c r="M49" s="768"/>
      <c r="N49" s="768"/>
    </row>
    <row r="50" spans="1:14">
      <c r="A50" s="768" t="s">
        <v>310</v>
      </c>
      <c r="B50" s="768"/>
      <c r="C50" s="768"/>
      <c r="D50" s="768"/>
      <c r="E50" s="768"/>
      <c r="F50" s="768"/>
      <c r="G50" s="768"/>
      <c r="H50" s="768"/>
      <c r="I50" s="768"/>
      <c r="J50" s="768"/>
      <c r="K50" s="768"/>
      <c r="L50" s="768"/>
      <c r="M50" s="768"/>
      <c r="N50" s="768"/>
    </row>
    <row r="51" spans="1:14">
      <c r="A51" s="768" t="s">
        <v>311</v>
      </c>
      <c r="B51" s="768"/>
      <c r="C51" s="768"/>
      <c r="D51" s="768"/>
      <c r="E51" s="768"/>
      <c r="F51" s="768"/>
      <c r="G51" s="768"/>
      <c r="H51" s="768"/>
      <c r="I51" s="768"/>
      <c r="J51" s="768"/>
      <c r="K51" s="768"/>
      <c r="L51" s="768"/>
      <c r="M51" s="768"/>
      <c r="N51" s="768"/>
    </row>
    <row r="52" spans="1:14" ht="15.6">
      <c r="A52" s="743"/>
    </row>
    <row r="53" spans="1:14" ht="15.6">
      <c r="A53" s="770" t="s">
        <v>312</v>
      </c>
      <c r="B53" s="770"/>
      <c r="C53" s="770"/>
      <c r="D53" s="770"/>
      <c r="E53" s="770"/>
      <c r="F53" s="770"/>
      <c r="G53" s="770"/>
      <c r="H53" s="770"/>
      <c r="I53" s="770"/>
      <c r="J53" s="770"/>
      <c r="K53" s="770"/>
      <c r="L53" s="770"/>
      <c r="M53" s="770"/>
      <c r="N53" s="770"/>
    </row>
    <row r="54" spans="1:14">
      <c r="A54" s="768" t="s">
        <v>313</v>
      </c>
      <c r="B54" s="768"/>
      <c r="C54" s="768"/>
      <c r="D54" s="768"/>
      <c r="E54" s="768"/>
      <c r="F54" s="768"/>
      <c r="G54" s="768"/>
      <c r="H54" s="768"/>
      <c r="I54" s="768"/>
      <c r="J54" s="768"/>
      <c r="K54" s="768"/>
      <c r="L54" s="768"/>
      <c r="M54" s="768"/>
      <c r="N54" s="768"/>
    </row>
    <row r="55" spans="1:14">
      <c r="A55" s="768" t="s">
        <v>314</v>
      </c>
      <c r="B55" s="768"/>
      <c r="C55" s="768"/>
      <c r="D55" s="768"/>
      <c r="E55" s="768"/>
      <c r="F55" s="768"/>
      <c r="G55" s="768"/>
      <c r="H55" s="768"/>
      <c r="I55" s="768"/>
      <c r="J55" s="768"/>
      <c r="K55" s="768"/>
      <c r="L55" s="768"/>
      <c r="M55" s="768"/>
      <c r="N55" s="768"/>
    </row>
    <row r="56" spans="1:14">
      <c r="A56" s="768" t="s">
        <v>315</v>
      </c>
      <c r="B56" s="768"/>
      <c r="C56" s="768"/>
      <c r="D56" s="768"/>
      <c r="E56" s="768"/>
      <c r="F56" s="768"/>
      <c r="G56" s="768"/>
      <c r="H56" s="768"/>
      <c r="I56" s="768"/>
      <c r="J56" s="768"/>
      <c r="K56" s="768"/>
      <c r="L56" s="768"/>
      <c r="M56" s="768"/>
      <c r="N56" s="768"/>
    </row>
    <row r="57" spans="1:14">
      <c r="A57" s="768" t="s">
        <v>99</v>
      </c>
      <c r="B57" s="768"/>
      <c r="C57" s="768"/>
      <c r="D57" s="768"/>
      <c r="E57" s="768"/>
      <c r="F57" s="768"/>
      <c r="G57" s="768"/>
      <c r="H57" s="768"/>
      <c r="I57" s="768"/>
      <c r="J57" s="768"/>
      <c r="K57" s="768"/>
      <c r="L57" s="768"/>
      <c r="M57" s="768"/>
      <c r="N57" s="768"/>
    </row>
  </sheetData>
  <mergeCells count="51">
    <mergeCell ref="A25:N25"/>
    <mergeCell ref="A26:N26"/>
    <mergeCell ref="A27:N27"/>
    <mergeCell ref="A29:N29"/>
    <mergeCell ref="A22:N22"/>
    <mergeCell ref="A23:N23"/>
    <mergeCell ref="A24:N24"/>
    <mergeCell ref="A36:N36"/>
    <mergeCell ref="A33:N33"/>
    <mergeCell ref="A34:N34"/>
    <mergeCell ref="A30:N30"/>
    <mergeCell ref="A31:N31"/>
    <mergeCell ref="A32:N32"/>
    <mergeCell ref="A57:N57"/>
    <mergeCell ref="A49:N49"/>
    <mergeCell ref="A50:N50"/>
    <mergeCell ref="A51:N51"/>
    <mergeCell ref="A53:N53"/>
    <mergeCell ref="A54:N54"/>
    <mergeCell ref="A55:N55"/>
    <mergeCell ref="A1:N1"/>
    <mergeCell ref="A3:N3"/>
    <mergeCell ref="A15:N15"/>
    <mergeCell ref="A21:N21"/>
    <mergeCell ref="A56:N56"/>
    <mergeCell ref="A41:N41"/>
    <mergeCell ref="A38:N38"/>
    <mergeCell ref="A37:N37"/>
    <mergeCell ref="A39:N39"/>
    <mergeCell ref="A40:N40"/>
    <mergeCell ref="A42:N42"/>
    <mergeCell ref="A43:N43"/>
    <mergeCell ref="A44:N44"/>
    <mergeCell ref="A46:N46"/>
    <mergeCell ref="A47:N47"/>
    <mergeCell ref="A48:N48"/>
    <mergeCell ref="A6:N6"/>
    <mergeCell ref="A5:N5"/>
    <mergeCell ref="A4:N4"/>
    <mergeCell ref="A9:N9"/>
    <mergeCell ref="A8:N8"/>
    <mergeCell ref="A20:N20"/>
    <mergeCell ref="A19:N19"/>
    <mergeCell ref="A11:N11"/>
    <mergeCell ref="A10:N10"/>
    <mergeCell ref="A7:N7"/>
    <mergeCell ref="A12:N12"/>
    <mergeCell ref="A13:N13"/>
    <mergeCell ref="A16:N16"/>
    <mergeCell ref="A18:N18"/>
    <mergeCell ref="A17:N17"/>
  </mergeCells>
  <hyperlinks>
    <hyperlink ref="A4:N4" location="'Fig 1.1'!A1" display="Figure 1.1 – Indice conjoncturel de fécondité observé puis projeté"/>
    <hyperlink ref="A5:N5" location="'Fig 1.2'!A1" display="Figure 1.2 – Solde migratoire observé puis projeté"/>
    <hyperlink ref="A6:N6" location="'Fig 1.3'!A1" display="Figure 1.3 – Nombre de naissances annuelles observé puis projeté"/>
    <hyperlink ref="A7:N7" location="'Fig 1.4a'!A1" display="Figure 1.4 – Espérances de vie instantanée à 60 ans observée puis projetée"/>
    <hyperlink ref="A16:N16" location="'Tab 1.11'!A1" display="Tableau 1.11 – Hypothèses de long terme dans les scénarios et variantes du COR"/>
    <hyperlink ref="A24:N24" location="Fig1.19!A1" display="Figure 1.19 – Partage de la valeur ajoutée par tête (rémunération moyenne des salariés / valeur ajoutée moyenne par salarié)"/>
    <hyperlink ref="A17:N17" location="'Tab 1.12'!A1" display="Tableau 1.12 – Croissance du PIB (en termes réels) et écart de production à l’horizon 2022"/>
    <hyperlink ref="A18:N18" location="'Fig 1.13'!A1" display="Figure 1.13 – Taux de croissance annuels de la productivité horaire du travail observés puis projetés"/>
    <hyperlink ref="A19:N19" location="'Fig 1.14'!A1" display="Figure 1.14 – Taux de chômage observé puis projeté"/>
    <hyperlink ref="A20:N20" location="'Tab 1.15'!A1" display="Tableau 1.15 – Taux de croissance annuels moyens de la population active et du PIB en volume par tranche décennale"/>
    <hyperlink ref="A21:N21" location="Tab1.16!A1" display="Tableau 1.16 - Écarts de PIB et d'emploi entre les scénarios 1,8 % et 1 %"/>
    <hyperlink ref="A22:N22" location="Tab1.17!A1" display="Tableau 1.17 - Écarts de PIB et d'emploi entre les variantes de taux de chômage et les scénarios associés"/>
    <hyperlink ref="A23:N23" location="Fig1.18!A1" display="Figure 1.18 – Durée moyenne annuelle du travail, en heures"/>
    <hyperlink ref="A27:N27" location="'Tab 1.22'!A1" display="Tableau 1.22 – Part moyenne des primes à 55-59 ans dans la fonction publique territoriale et hospitalière de 2009 à 2016"/>
    <hyperlink ref="A26:N26" location="'Tab 1.21'!A1" display="Tableau 1.21 – Part moyenne des primes à 55-59 ans dans la fonction publique de l’État de 2009 à 2016"/>
    <hyperlink ref="A25:N25" location="'Fig 1.20'!A1" display="Figure 1.20 – Part des traitements des fonctionnaires de l’État, des collectivités locales et des hôpitaux dans la masse des rémunérations totale"/>
    <hyperlink ref="A9:N9" location="'Fig 1.6'!A1" display="Figure 1.6 – Rapports démographiques des populations de 20-59 ans (20-64 ans) rapportés aux 60 ans et plus (respectivement 65 ans et plus), observés puis projetés"/>
    <hyperlink ref="A10:N10" location="'Fig 1.7'!A1" display="Figure 1.7 – Pyramide des âges en 2018, 2040 et 2070"/>
    <hyperlink ref="A11:N11" location="'Fig 1.8'!A1" display="Figure 1.8 – Durée de vie après 65 ans avec ou sans limitations d’activité, en années"/>
    <hyperlink ref="A12:N12" location="'Fig 1.9'!A1" display="Figure 1.9 – Décomposition de la durée de vie après 65 ans avec et sans limitations d’activité, par genre (en années)"/>
    <hyperlink ref="A13:N13" location="'Fig 1.10'!A1" display="Figure 1.10 – Proportion de personnes ayant des limitations d’activité entre 55 et 69 ans"/>
    <hyperlink ref="A57:N57" location="'Tab 1.44'!A1" display="Tableau 1.44 – Taux de cotisation harmonisés et taux de prélèvement d’équilibre en 2017"/>
    <hyperlink ref="A56:N56" location="'Tab 1.43'!A1" display="Tableau 1.43 – Montants des réserves financières et provisions au sein du système de retraite au 31 décembre 2017"/>
    <hyperlink ref="A55:N55" location="'Fig 1.42'!A1" display="Figure 1.42 – Structures de financement des principaux régimes de retraite en 2018"/>
    <hyperlink ref="A54:N54" location="'Fig 1.41'!A1" display="Figure 1.41 – Structure de financement du système de retraite de 2004 à 2018"/>
    <hyperlink ref="A51:N51" location="'Fig 1.40'!A1" display="Figure 1.40 – Part des dispositifs de solidarité selon le montant de pension"/>
    <hyperlink ref="A50:N50" location="'Tab 1.39'!A1" display="Tableau 1.39 –Part des dispositifs de solidarité dans les montants de pension de droit direct par tranche d’âge quinquennale"/>
    <hyperlink ref="A49:N49" location="'Fig 1.38'!A1" display="Figure 1.38 –Part des dispositifs de solidarité dans les montants de pension de droit direct des anciens salariés par statut (privé / public) et régime (base / complémentaire)"/>
    <hyperlink ref="A48:N48" location="'Tab 1.37'!A1" display="Tableau 1.37 – Part des différents dispositifs de solidarité dans les montants de pension de droit direct en 2016"/>
    <hyperlink ref="A47:N47" location="'Tab 1.36'!A1" display="Tableau 1.36 – Part des pensions de droit direct et de réversion dans les montants de pension en 2016"/>
    <hyperlink ref="A44:N44" location="'Fig 1.35'!A1" display="Figure 1.35 – Taux de retraités par génération et par âge aux âges inférieurs à 60 ans, différenciés selon le genre"/>
    <hyperlink ref="A43:N43" location="'Fig 1.34'!A1" display="Figure 1.34 – Taux de retraités par génération et par âge aux âges inférieurs à 60 ans"/>
    <hyperlink ref="A42:N42" location="'Fig 1.33'!A1" display="Figure 1.33 – Taux de retraités par génération aux âges inférieurs à 60 ans"/>
    <hyperlink ref="A41:N41" location="'Fig 1.32'!A1" display="Figure 1.32 – Âges moyens à la liquidation des nouveaux retraités de 2002 à 2017 dans les principaux régimes"/>
    <hyperlink ref="A40:N40" location="'Fig 1.31'!A1" display="Figure 1.31 – Âges moyens à la liquidation par génération dans les principaux régimes"/>
    <hyperlink ref="A39:N39" location="'Fig 1.30'!A1" display="Figure 1.30 – Taux de retraités et de nouveaux retraités par genre et par âge en 2017"/>
    <hyperlink ref="A38:N38" location="'Fig 1.29'!A1" display="Figure 1.29 – Taux de retraités et de nouveaux retraités par âge en 2017"/>
    <hyperlink ref="A37:N37" location="'Fig 1.28'!A1" display="Figure 1.28 – Âge effectif de départ à la retraite"/>
    <hyperlink ref="A34:N34" location="'Fig 1.27'!A1" display="Tableau 1.27 – Proportion d’assurés ayant validé des trimestres l’année même ou l’année précédant le départ à la retraite, selon le type de validation (en %)"/>
    <hyperlink ref="A33:N33" location="'Fig 1.26'!A1" display="Figure 1.26 – Durées moyennes en activité, en emploi et avant la retraite entre 50 et 69 ans"/>
    <hyperlink ref="A32:N32" location="'Fig 1.25'!A1" display="Figure 1.25 – Ventilation des situations vis-à-vis du marché du travail par âge détaillé de 50 à 69 ans (moyenne 2016-2018)"/>
    <hyperlink ref="A31:N31" location="'Fig 1.24'!A1" display="Figure 1.24 – Taux d’emploi des 55-64 ans par tranche d’âge quinquennal"/>
    <hyperlink ref="A30:N30" location="'Fig 1.23'!A1" display="Figure 1.23 – Taux d’activité observés et projetés par genre et par âge (en %)"/>
    <hyperlink ref="A8:N8" location="'Fig 1.5'!A1" display="Figure 1.5 – Effectifs par génération à l’âge de 60 ans observés puis projet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34"/>
  <sheetViews>
    <sheetView topLeftCell="A4" workbookViewId="0">
      <selection activeCell="L21" sqref="L21"/>
    </sheetView>
  </sheetViews>
  <sheetFormatPr baseColWidth="10" defaultColWidth="11.44140625" defaultRowHeight="13.8"/>
  <cols>
    <col min="1" max="1" width="11.44140625" style="1"/>
    <col min="2" max="2" width="40.6640625" style="1" customWidth="1"/>
    <col min="3" max="69" width="6.88671875" style="5" customWidth="1"/>
    <col min="70" max="16384" width="11.44140625" style="1"/>
  </cols>
  <sheetData>
    <row r="1" spans="1:69" ht="15.6">
      <c r="A1" s="4" t="s">
        <v>44</v>
      </c>
    </row>
    <row r="2" spans="1:69">
      <c r="B2" s="141"/>
    </row>
    <row r="3" spans="1:69" ht="14.4" thickBot="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4.4" thickBot="1">
      <c r="B4" s="142" t="s">
        <v>45</v>
      </c>
      <c r="C4" s="143">
        <v>2004</v>
      </c>
      <c r="D4" s="144">
        <v>2005</v>
      </c>
      <c r="E4" s="144">
        <v>2006</v>
      </c>
      <c r="F4" s="144">
        <v>2007</v>
      </c>
      <c r="G4" s="144">
        <v>2008</v>
      </c>
      <c r="H4" s="144">
        <v>2009</v>
      </c>
      <c r="I4" s="144">
        <v>2010</v>
      </c>
      <c r="J4" s="144">
        <v>2011</v>
      </c>
      <c r="K4" s="144">
        <v>2012</v>
      </c>
      <c r="L4" s="144">
        <v>2013</v>
      </c>
      <c r="M4" s="144">
        <v>2014</v>
      </c>
      <c r="N4" s="144">
        <v>2015</v>
      </c>
      <c r="O4" s="144">
        <v>2016</v>
      </c>
      <c r="P4" s="145">
        <v>2017</v>
      </c>
      <c r="Q4" s="141"/>
      <c r="R4" s="141"/>
      <c r="S4" s="141"/>
      <c r="T4" s="141"/>
      <c r="U4" s="141"/>
      <c r="V4" s="141"/>
      <c r="W4" s="141"/>
      <c r="X4" s="141"/>
      <c r="Y4" s="141"/>
      <c r="Z4" s="141"/>
      <c r="AA4" s="141"/>
      <c r="AB4" s="141"/>
      <c r="AC4" s="14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s="141" customFormat="1">
      <c r="B5" s="11" t="s">
        <v>9</v>
      </c>
      <c r="C5" s="146">
        <v>10</v>
      </c>
      <c r="D5" s="147">
        <v>9.6999999999999993</v>
      </c>
      <c r="E5" s="147">
        <v>9.6</v>
      </c>
      <c r="F5" s="147">
        <v>9.8000000000000007</v>
      </c>
      <c r="G5" s="147">
        <v>10</v>
      </c>
      <c r="H5" s="147">
        <v>9.3000000000000007</v>
      </c>
      <c r="I5" s="147">
        <v>9.6999999999999993</v>
      </c>
      <c r="J5" s="147">
        <v>9.8000000000000007</v>
      </c>
      <c r="K5" s="147">
        <v>10.199999999999999</v>
      </c>
      <c r="L5" s="147">
        <v>10.6</v>
      </c>
      <c r="M5" s="147">
        <v>10.6</v>
      </c>
      <c r="N5" s="147">
        <v>10.6</v>
      </c>
      <c r="O5" s="148">
        <v>10.5</v>
      </c>
      <c r="P5" s="149">
        <v>10.8</v>
      </c>
      <c r="Q5" s="1"/>
      <c r="R5" s="150"/>
      <c r="S5" s="1"/>
      <c r="T5" s="1"/>
      <c r="U5" s="1"/>
      <c r="V5" s="1"/>
      <c r="W5" s="1"/>
      <c r="X5" s="1"/>
      <c r="Y5" s="1"/>
      <c r="Z5" s="1"/>
      <c r="AA5" s="1"/>
      <c r="AB5" s="1"/>
      <c r="AC5" s="1"/>
    </row>
    <row r="6" spans="1:69" s="141" customFormat="1" thickBot="1">
      <c r="B6" s="19" t="s">
        <v>13</v>
      </c>
      <c r="C6" s="151">
        <v>8.5</v>
      </c>
      <c r="D6" s="152">
        <v>8.5</v>
      </c>
      <c r="E6" s="152">
        <v>8.6</v>
      </c>
      <c r="F6" s="152">
        <v>8.9</v>
      </c>
      <c r="G6" s="152">
        <v>8.6999999999999993</v>
      </c>
      <c r="H6" s="152">
        <v>8.9</v>
      </c>
      <c r="I6" s="152">
        <v>8.9</v>
      </c>
      <c r="J6" s="152">
        <v>9.6</v>
      </c>
      <c r="K6" s="152">
        <v>9.4</v>
      </c>
      <c r="L6" s="152">
        <v>9.6999999999999993</v>
      </c>
      <c r="M6" s="152">
        <v>10.3</v>
      </c>
      <c r="N6" s="152">
        <v>9.8000000000000007</v>
      </c>
      <c r="O6" s="153">
        <v>9.4</v>
      </c>
      <c r="P6" s="154">
        <v>9.1999999999999993</v>
      </c>
    </row>
    <row r="7" spans="1:69" ht="14.4" thickBot="1">
      <c r="B7" s="142" t="s">
        <v>46</v>
      </c>
      <c r="C7" s="143">
        <v>2004</v>
      </c>
      <c r="D7" s="144">
        <v>2005</v>
      </c>
      <c r="E7" s="144">
        <v>2006</v>
      </c>
      <c r="F7" s="144">
        <v>2007</v>
      </c>
      <c r="G7" s="144">
        <v>2008</v>
      </c>
      <c r="H7" s="144">
        <v>2009</v>
      </c>
      <c r="I7" s="144">
        <v>2010</v>
      </c>
      <c r="J7" s="144">
        <v>2011</v>
      </c>
      <c r="K7" s="144">
        <v>2012</v>
      </c>
      <c r="L7" s="144">
        <v>2013</v>
      </c>
      <c r="M7" s="144">
        <v>2014</v>
      </c>
      <c r="N7" s="144">
        <v>2015</v>
      </c>
      <c r="O7" s="144">
        <v>2016</v>
      </c>
      <c r="P7" s="145">
        <v>2017</v>
      </c>
      <c r="Q7" s="141"/>
      <c r="R7" s="141"/>
      <c r="S7" s="141"/>
      <c r="T7" s="141"/>
      <c r="U7" s="141"/>
      <c r="V7" s="141"/>
      <c r="W7" s="141"/>
      <c r="X7" s="141"/>
      <c r="Y7" s="141"/>
      <c r="Z7" s="141"/>
      <c r="AA7" s="141"/>
      <c r="AB7" s="141"/>
      <c r="AC7" s="14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s="141" customFormat="1" ht="13.2">
      <c r="B8" s="11" t="s">
        <v>9</v>
      </c>
      <c r="C8" s="146">
        <v>12.2</v>
      </c>
      <c r="D8" s="147">
        <v>12.3</v>
      </c>
      <c r="E8" s="147">
        <v>12.799999999999999</v>
      </c>
      <c r="F8" s="147">
        <v>12.7</v>
      </c>
      <c r="G8" s="147">
        <v>12.5</v>
      </c>
      <c r="H8" s="147">
        <v>13.3</v>
      </c>
      <c r="I8" s="147">
        <v>13.100000000000001</v>
      </c>
      <c r="J8" s="147">
        <v>13.2</v>
      </c>
      <c r="K8" s="147">
        <v>12.600000000000001</v>
      </c>
      <c r="L8" s="147">
        <v>12.4</v>
      </c>
      <c r="M8" s="147">
        <v>12.799999999999999</v>
      </c>
      <c r="N8" s="147">
        <v>12.4</v>
      </c>
      <c r="O8" s="148">
        <v>12.8</v>
      </c>
      <c r="P8" s="155">
        <v>12.4</v>
      </c>
    </row>
    <row r="9" spans="1:69" s="141" customFormat="1" thickBot="1">
      <c r="B9" s="19" t="s">
        <v>13</v>
      </c>
      <c r="C9" s="151">
        <v>9.1999999999999993</v>
      </c>
      <c r="D9" s="152">
        <v>9.1999999999999993</v>
      </c>
      <c r="E9" s="152">
        <v>9.4</v>
      </c>
      <c r="F9" s="152">
        <v>9.2999999999999989</v>
      </c>
      <c r="G9" s="152">
        <v>9.6000000000000014</v>
      </c>
      <c r="H9" s="152">
        <v>9.4999999999999982</v>
      </c>
      <c r="I9" s="152">
        <v>9.7000000000000011</v>
      </c>
      <c r="J9" s="152">
        <v>9.2999999999999989</v>
      </c>
      <c r="K9" s="152">
        <v>9.4</v>
      </c>
      <c r="L9" s="152">
        <v>9.3000000000000007</v>
      </c>
      <c r="M9" s="152">
        <v>9</v>
      </c>
      <c r="N9" s="152">
        <v>9.3000000000000007</v>
      </c>
      <c r="O9" s="152">
        <v>9.9</v>
      </c>
      <c r="P9" s="156">
        <v>10.199999999999999</v>
      </c>
    </row>
    <row r="10" spans="1:6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c r="B11" s="157"/>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c r="B12" s="157"/>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c r="B13" s="37"/>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5" spans="1:69">
      <c r="B15" s="158"/>
    </row>
    <row r="16" spans="1:69" ht="15.75" customHeight="1">
      <c r="B16" s="159"/>
      <c r="C16" s="777" t="s">
        <v>47</v>
      </c>
      <c r="D16" s="777"/>
      <c r="E16" s="777"/>
      <c r="F16" s="777"/>
      <c r="G16" s="777"/>
      <c r="H16" s="777"/>
      <c r="I16" s="777"/>
      <c r="J16" s="160"/>
      <c r="K16" s="26" t="s">
        <v>48</v>
      </c>
      <c r="L16" s="160"/>
      <c r="M16" s="160"/>
      <c r="N16" s="160"/>
      <c r="O16" s="160"/>
      <c r="P16" s="160"/>
      <c r="T16"/>
      <c r="U16" s="161"/>
      <c r="V16"/>
      <c r="W16"/>
      <c r="X16"/>
      <c r="Y16"/>
      <c r="Z16"/>
      <c r="AA16"/>
      <c r="AB16"/>
      <c r="AC16" s="161"/>
      <c r="AD16"/>
      <c r="AE16"/>
      <c r="AF16"/>
      <c r="AG16"/>
      <c r="AH16"/>
      <c r="AI16"/>
    </row>
    <row r="17" spans="1:35" s="5" customFormat="1" ht="14.4">
      <c r="A17" s="1"/>
      <c r="B17" s="162"/>
      <c r="T17"/>
      <c r="U17"/>
      <c r="V17"/>
      <c r="W17"/>
      <c r="X17"/>
      <c r="Y17"/>
      <c r="Z17"/>
      <c r="AA17"/>
      <c r="AB17"/>
      <c r="AC17"/>
      <c r="AD17"/>
      <c r="AE17"/>
      <c r="AF17"/>
      <c r="AG17"/>
      <c r="AH17"/>
      <c r="AI17"/>
    </row>
    <row r="18" spans="1:35" s="5" customFormat="1" ht="14.4">
      <c r="A18" s="1"/>
      <c r="B18" s="158"/>
      <c r="T18"/>
      <c r="U18"/>
      <c r="V18"/>
      <c r="W18"/>
      <c r="X18"/>
      <c r="Y18"/>
      <c r="Z18"/>
      <c r="AA18"/>
      <c r="AB18"/>
      <c r="AC18"/>
      <c r="AD18"/>
      <c r="AE18"/>
      <c r="AF18"/>
      <c r="AG18"/>
      <c r="AH18"/>
      <c r="AI18"/>
    </row>
    <row r="19" spans="1:35" s="5" customFormat="1" ht="14.4">
      <c r="A19" s="1"/>
      <c r="B19" s="158"/>
      <c r="T19"/>
      <c r="U19"/>
      <c r="V19"/>
      <c r="W19"/>
      <c r="X19"/>
      <c r="Y19"/>
      <c r="Z19"/>
      <c r="AA19"/>
      <c r="AB19"/>
      <c r="AC19"/>
      <c r="AD19"/>
      <c r="AE19"/>
      <c r="AF19"/>
      <c r="AG19"/>
      <c r="AH19"/>
      <c r="AI19"/>
    </row>
    <row r="20" spans="1:35" s="5" customFormat="1" ht="14.4">
      <c r="A20" s="1"/>
      <c r="B20" s="158"/>
      <c r="T20"/>
      <c r="U20"/>
      <c r="V20"/>
      <c r="W20"/>
      <c r="X20"/>
      <c r="Y20"/>
      <c r="Z20"/>
      <c r="AA20"/>
      <c r="AB20"/>
      <c r="AC20"/>
      <c r="AD20"/>
      <c r="AE20"/>
      <c r="AF20"/>
      <c r="AG20"/>
      <c r="AH20"/>
      <c r="AI20"/>
    </row>
    <row r="21" spans="1:35" ht="14.4">
      <c r="T21"/>
      <c r="U21"/>
      <c r="V21"/>
      <c r="W21"/>
      <c r="X21"/>
      <c r="Y21"/>
      <c r="Z21"/>
      <c r="AA21"/>
      <c r="AB21"/>
      <c r="AC21"/>
      <c r="AD21"/>
      <c r="AE21"/>
      <c r="AF21"/>
      <c r="AG21"/>
      <c r="AH21"/>
      <c r="AI21"/>
    </row>
    <row r="22" spans="1:35" ht="14.4">
      <c r="T22"/>
      <c r="U22"/>
      <c r="V22"/>
      <c r="W22"/>
      <c r="X22"/>
      <c r="Y22"/>
      <c r="Z22"/>
      <c r="AA22"/>
      <c r="AB22"/>
      <c r="AC22"/>
      <c r="AD22"/>
      <c r="AE22"/>
      <c r="AF22"/>
      <c r="AG22"/>
      <c r="AH22"/>
      <c r="AI22"/>
    </row>
    <row r="23" spans="1:35" ht="14.4">
      <c r="T23"/>
      <c r="U23"/>
      <c r="V23"/>
      <c r="W23"/>
      <c r="X23"/>
      <c r="Y23"/>
      <c r="Z23"/>
      <c r="AA23"/>
      <c r="AB23"/>
      <c r="AC23"/>
      <c r="AD23"/>
      <c r="AE23"/>
      <c r="AF23"/>
      <c r="AG23"/>
      <c r="AH23"/>
      <c r="AI23"/>
    </row>
    <row r="24" spans="1:35" ht="14.4">
      <c r="T24"/>
      <c r="U24"/>
      <c r="V24"/>
      <c r="W24"/>
      <c r="X24"/>
      <c r="Y24"/>
      <c r="Z24"/>
      <c r="AA24"/>
      <c r="AB24"/>
      <c r="AC24"/>
      <c r="AD24"/>
      <c r="AE24"/>
      <c r="AF24"/>
      <c r="AG24"/>
      <c r="AH24"/>
      <c r="AI24"/>
    </row>
    <row r="25" spans="1:35" ht="14.4">
      <c r="T25"/>
      <c r="U25"/>
      <c r="V25"/>
      <c r="W25"/>
      <c r="X25"/>
      <c r="Y25"/>
      <c r="Z25"/>
      <c r="AA25"/>
      <c r="AB25"/>
      <c r="AC25"/>
      <c r="AD25"/>
      <c r="AE25"/>
      <c r="AF25"/>
      <c r="AG25"/>
      <c r="AH25"/>
      <c r="AI25"/>
    </row>
    <row r="26" spans="1:35" ht="14.4">
      <c r="T26"/>
      <c r="U26"/>
      <c r="V26"/>
      <c r="W26"/>
      <c r="X26"/>
      <c r="Y26"/>
      <c r="Z26"/>
      <c r="AA26"/>
      <c r="AB26"/>
      <c r="AC26"/>
      <c r="AD26"/>
      <c r="AE26"/>
      <c r="AF26"/>
      <c r="AG26"/>
      <c r="AH26"/>
      <c r="AI26"/>
    </row>
    <row r="27" spans="1:35" ht="14.4">
      <c r="T27"/>
      <c r="U27"/>
      <c r="V27"/>
      <c r="W27"/>
      <c r="X27"/>
      <c r="Y27"/>
      <c r="Z27"/>
      <c r="AA27"/>
      <c r="AB27"/>
      <c r="AC27"/>
      <c r="AD27"/>
      <c r="AE27"/>
      <c r="AF27"/>
      <c r="AG27"/>
      <c r="AH27"/>
      <c r="AI27"/>
    </row>
    <row r="28" spans="1:35" ht="14.4">
      <c r="T28"/>
      <c r="U28"/>
      <c r="V28"/>
      <c r="W28"/>
      <c r="X28"/>
      <c r="Y28"/>
      <c r="Z28"/>
      <c r="AA28"/>
      <c r="AB28"/>
      <c r="AC28"/>
      <c r="AD28"/>
      <c r="AE28"/>
      <c r="AF28"/>
      <c r="AG28"/>
      <c r="AH28"/>
      <c r="AI28"/>
    </row>
    <row r="29" spans="1:35" ht="14.4">
      <c r="T29"/>
      <c r="U29"/>
      <c r="V29"/>
      <c r="W29"/>
      <c r="X29"/>
      <c r="Y29"/>
      <c r="Z29"/>
      <c r="AA29"/>
      <c r="AB29"/>
      <c r="AC29"/>
      <c r="AD29"/>
      <c r="AE29"/>
      <c r="AF29"/>
      <c r="AG29"/>
      <c r="AH29"/>
      <c r="AI29"/>
    </row>
    <row r="30" spans="1:35" ht="14.4">
      <c r="T30"/>
      <c r="U30"/>
      <c r="V30"/>
      <c r="W30"/>
      <c r="X30"/>
      <c r="Y30"/>
      <c r="Z30"/>
      <c r="AA30"/>
      <c r="AB30"/>
      <c r="AC30"/>
      <c r="AD30"/>
      <c r="AE30"/>
      <c r="AF30"/>
      <c r="AG30"/>
      <c r="AH30"/>
      <c r="AI30"/>
    </row>
    <row r="31" spans="1:35" ht="14.4">
      <c r="T31"/>
      <c r="U31"/>
      <c r="V31"/>
      <c r="W31"/>
      <c r="X31"/>
      <c r="Y31"/>
      <c r="Z31"/>
      <c r="AA31"/>
      <c r="AB31"/>
      <c r="AC31"/>
      <c r="AD31"/>
      <c r="AE31"/>
      <c r="AF31"/>
      <c r="AG31"/>
      <c r="AH31"/>
      <c r="AI31"/>
    </row>
    <row r="32" spans="1:35" ht="14.4">
      <c r="T32"/>
      <c r="U32"/>
      <c r="V32"/>
      <c r="W32"/>
      <c r="X32"/>
      <c r="Y32"/>
      <c r="Z32"/>
      <c r="AA32"/>
      <c r="AB32"/>
      <c r="AC32"/>
      <c r="AD32"/>
      <c r="AE32"/>
      <c r="AF32"/>
      <c r="AG32"/>
      <c r="AH32"/>
      <c r="AI32"/>
    </row>
    <row r="33" spans="20:35" ht="14.4">
      <c r="T33"/>
      <c r="U33"/>
      <c r="V33"/>
      <c r="W33"/>
      <c r="X33"/>
      <c r="Y33"/>
      <c r="Z33"/>
      <c r="AA33"/>
      <c r="AB33"/>
      <c r="AC33"/>
      <c r="AD33"/>
      <c r="AE33"/>
      <c r="AF33"/>
      <c r="AG33"/>
      <c r="AH33"/>
      <c r="AI33"/>
    </row>
    <row r="34" spans="20:35" ht="14.4">
      <c r="T34"/>
      <c r="U34"/>
      <c r="V34"/>
      <c r="W34"/>
      <c r="X34"/>
      <c r="Y34"/>
      <c r="Z34"/>
      <c r="AA34"/>
      <c r="AB34"/>
      <c r="AC34"/>
      <c r="AD34"/>
      <c r="AE34"/>
      <c r="AF34"/>
      <c r="AG34"/>
      <c r="AH34"/>
      <c r="AI34"/>
    </row>
  </sheetData>
  <mergeCells count="1">
    <mergeCell ref="C16:I1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13"/>
  <sheetViews>
    <sheetView workbookViewId="0">
      <selection activeCell="L21" sqref="L21"/>
    </sheetView>
  </sheetViews>
  <sheetFormatPr baseColWidth="10" defaultRowHeight="14.4"/>
  <cols>
    <col min="1" max="1" width="5.44140625" customWidth="1"/>
    <col min="2" max="2" width="42.88671875" customWidth="1"/>
  </cols>
  <sheetData>
    <row r="1" spans="1:69" s="1" customFormat="1" ht="15.6">
      <c r="A1" s="4" t="s">
        <v>49</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69" s="1" customFormat="1" ht="13.8">
      <c r="B2" s="141"/>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s="1" customFormat="1" thickBot="1">
      <c r="C3" s="5"/>
      <c r="D3" s="5"/>
      <c r="E3" s="5"/>
      <c r="F3" s="5"/>
      <c r="G3" s="5"/>
      <c r="H3" s="5"/>
      <c r="I3" s="5"/>
      <c r="J3" s="5"/>
      <c r="K3" s="5"/>
    </row>
    <row r="4" spans="1:69" s="1" customFormat="1" thickBot="1">
      <c r="B4" s="142" t="s">
        <v>9</v>
      </c>
      <c r="C4" s="144">
        <v>2008</v>
      </c>
      <c r="D4" s="145">
        <v>2017</v>
      </c>
      <c r="E4" s="141"/>
      <c r="F4" s="141"/>
      <c r="G4" s="141"/>
      <c r="H4" s="141"/>
      <c r="I4" s="141"/>
      <c r="J4" s="141"/>
      <c r="K4" s="141"/>
      <c r="L4" s="141"/>
      <c r="M4" s="141"/>
      <c r="N4" s="141"/>
      <c r="O4" s="141"/>
      <c r="P4" s="141"/>
      <c r="Q4" s="141"/>
      <c r="R4" s="5"/>
    </row>
    <row r="5" spans="1:69" s="141" customFormat="1" ht="13.8">
      <c r="B5" s="11" t="s">
        <v>50</v>
      </c>
      <c r="C5" s="147">
        <v>10</v>
      </c>
      <c r="D5" s="149">
        <v>10.8</v>
      </c>
      <c r="E5" s="1"/>
      <c r="F5" s="150"/>
      <c r="G5" s="1"/>
      <c r="H5" s="1"/>
      <c r="I5" s="1"/>
      <c r="J5" s="1"/>
      <c r="K5" s="1"/>
      <c r="L5" s="1"/>
      <c r="M5" s="1"/>
      <c r="N5" s="1"/>
      <c r="O5" s="1"/>
      <c r="P5" s="1"/>
      <c r="Q5" s="1"/>
    </row>
    <row r="6" spans="1:69" s="141" customFormat="1" ht="13.8" thickBot="1">
      <c r="B6" s="19" t="s">
        <v>51</v>
      </c>
      <c r="C6" s="152">
        <v>12.5</v>
      </c>
      <c r="D6" s="154">
        <v>12.4</v>
      </c>
      <c r="F6" s="163"/>
      <c r="G6" s="163"/>
      <c r="H6" s="163"/>
      <c r="I6" s="163"/>
    </row>
    <row r="7" spans="1:69" s="1" customFormat="1" thickBot="1">
      <c r="B7" s="142" t="s">
        <v>13</v>
      </c>
      <c r="C7" s="144">
        <v>2008</v>
      </c>
      <c r="D7" s="145">
        <v>2017</v>
      </c>
      <c r="E7" s="141"/>
      <c r="F7" s="141"/>
      <c r="G7" s="141"/>
      <c r="H7" s="141"/>
      <c r="I7" s="141"/>
      <c r="J7" s="141"/>
      <c r="K7" s="141"/>
      <c r="L7" s="141"/>
      <c r="M7" s="141"/>
      <c r="N7" s="141"/>
      <c r="O7" s="141"/>
      <c r="P7" s="141"/>
      <c r="Q7" s="141"/>
    </row>
    <row r="8" spans="1:69" s="141" customFormat="1" ht="13.8">
      <c r="B8" s="11" t="s">
        <v>50</v>
      </c>
      <c r="C8" s="147">
        <v>8.6999999999999993</v>
      </c>
      <c r="D8" s="155">
        <v>9.1999999999999993</v>
      </c>
      <c r="F8" s="150"/>
      <c r="G8" s="163"/>
    </row>
    <row r="9" spans="1:69" s="141" customFormat="1" ht="13.8" thickBot="1">
      <c r="B9" s="19" t="s">
        <v>51</v>
      </c>
      <c r="C9" s="152">
        <v>9.6000000000000014</v>
      </c>
      <c r="D9" s="156">
        <v>10.199999999999999</v>
      </c>
      <c r="F9" s="163"/>
      <c r="G9" s="163"/>
      <c r="H9" s="163"/>
      <c r="I9" s="163"/>
    </row>
    <row r="13" spans="1:69" ht="15.6">
      <c r="B13" s="4" t="s">
        <v>9</v>
      </c>
      <c r="C13" s="4"/>
      <c r="D13" s="4" t="s">
        <v>13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41"/>
  <sheetViews>
    <sheetView topLeftCell="A13" workbookViewId="0">
      <selection activeCell="L21" sqref="L21"/>
    </sheetView>
  </sheetViews>
  <sheetFormatPr baseColWidth="10" defaultColWidth="11.44140625" defaultRowHeight="15.6"/>
  <cols>
    <col min="1" max="1" width="11.44140625" style="166"/>
    <col min="2" max="2" width="39.6640625" style="166" customWidth="1"/>
    <col min="3" max="16384" width="11.44140625" style="166"/>
  </cols>
  <sheetData>
    <row r="1" spans="1:17">
      <c r="A1" s="38" t="s">
        <v>52</v>
      </c>
      <c r="B1" s="164"/>
      <c r="C1" s="165"/>
      <c r="D1" s="165"/>
      <c r="E1" s="165"/>
      <c r="F1" s="165"/>
      <c r="G1" s="165"/>
      <c r="H1" s="165"/>
      <c r="I1" s="165"/>
      <c r="J1" s="165"/>
      <c r="K1" s="165"/>
      <c r="L1" s="165"/>
      <c r="M1" s="165"/>
      <c r="N1" s="165"/>
      <c r="O1" s="165"/>
      <c r="P1" s="165"/>
      <c r="Q1" s="165"/>
    </row>
    <row r="2" spans="1:17">
      <c r="A2" s="38"/>
      <c r="B2" s="164"/>
      <c r="C2" s="165"/>
      <c r="D2" s="165"/>
      <c r="E2" s="165"/>
      <c r="F2" s="165"/>
      <c r="G2" s="165"/>
      <c r="H2" s="165"/>
      <c r="I2" s="165"/>
      <c r="J2" s="165"/>
      <c r="K2" s="165"/>
      <c r="L2" s="165"/>
      <c r="M2" s="165"/>
      <c r="N2" s="165"/>
      <c r="O2" s="165"/>
      <c r="P2" s="165"/>
      <c r="Q2" s="165"/>
    </row>
    <row r="3" spans="1:17" ht="16.2" thickBot="1">
      <c r="A3" s="164"/>
      <c r="B3" s="164"/>
      <c r="C3" s="165"/>
      <c r="D3" s="165"/>
      <c r="E3" s="165"/>
      <c r="F3" s="165"/>
      <c r="G3" s="165"/>
      <c r="H3" s="165"/>
      <c r="I3" s="165"/>
      <c r="J3" s="165"/>
      <c r="K3" s="165"/>
      <c r="L3" s="164"/>
      <c r="M3" s="164"/>
      <c r="N3" s="164"/>
      <c r="O3" s="164"/>
      <c r="P3" s="164"/>
      <c r="Q3" s="164"/>
    </row>
    <row r="4" spans="1:17" ht="16.2" thickBot="1">
      <c r="A4" s="167"/>
      <c r="B4" s="168" t="s">
        <v>9</v>
      </c>
      <c r="C4" s="169">
        <v>2004</v>
      </c>
      <c r="D4" s="170">
        <v>2005</v>
      </c>
      <c r="E4" s="170">
        <v>2006</v>
      </c>
      <c r="F4" s="170">
        <v>2007</v>
      </c>
      <c r="G4" s="170">
        <v>2008</v>
      </c>
      <c r="H4" s="170">
        <v>2009</v>
      </c>
      <c r="I4" s="170">
        <v>2010</v>
      </c>
      <c r="J4" s="170">
        <v>2011</v>
      </c>
      <c r="K4" s="170">
        <v>2012</v>
      </c>
      <c r="L4" s="170">
        <v>2013</v>
      </c>
      <c r="M4" s="170">
        <v>2014</v>
      </c>
      <c r="N4" s="170">
        <v>2015</v>
      </c>
      <c r="O4" s="170">
        <v>2016</v>
      </c>
      <c r="P4" s="171">
        <v>2017</v>
      </c>
    </row>
    <row r="5" spans="1:17">
      <c r="A5" s="167"/>
      <c r="B5" s="172" t="s">
        <v>53</v>
      </c>
      <c r="C5" s="173">
        <v>0.27</v>
      </c>
      <c r="D5" s="174">
        <v>0.27</v>
      </c>
      <c r="E5" s="174">
        <v>0.28999999999999998</v>
      </c>
      <c r="F5" s="174">
        <v>0.27</v>
      </c>
      <c r="G5" s="174">
        <v>0.3</v>
      </c>
      <c r="H5" s="174">
        <v>0.32</v>
      </c>
      <c r="I5" s="174">
        <v>0.28999999999999998</v>
      </c>
      <c r="J5" s="174">
        <v>0.33</v>
      </c>
      <c r="K5" s="174">
        <v>0.33</v>
      </c>
      <c r="L5" s="174">
        <v>0.28999999999999998</v>
      </c>
      <c r="M5" s="174">
        <v>0.33</v>
      </c>
      <c r="N5" s="174">
        <v>0.3464503790763282</v>
      </c>
      <c r="O5" s="174">
        <v>0.32</v>
      </c>
      <c r="P5" s="175">
        <v>0.31</v>
      </c>
    </row>
    <row r="6" spans="1:17">
      <c r="A6" s="167"/>
      <c r="B6" s="176" t="s">
        <v>54</v>
      </c>
      <c r="C6" s="177">
        <v>0.31</v>
      </c>
      <c r="D6" s="178">
        <v>0.28999999999999998</v>
      </c>
      <c r="E6" s="178">
        <v>0.3</v>
      </c>
      <c r="F6" s="178">
        <v>0.28000000000000003</v>
      </c>
      <c r="G6" s="178">
        <v>0.3</v>
      </c>
      <c r="H6" s="178">
        <v>0.31</v>
      </c>
      <c r="I6" s="178">
        <v>0.32</v>
      </c>
      <c r="J6" s="178">
        <v>0.31</v>
      </c>
      <c r="K6" s="178">
        <v>0.32</v>
      </c>
      <c r="L6" s="178">
        <v>0.31</v>
      </c>
      <c r="M6" s="178">
        <v>0.31</v>
      </c>
      <c r="N6" s="178">
        <v>0.31550510445514596</v>
      </c>
      <c r="O6" s="178">
        <v>0.31</v>
      </c>
      <c r="P6" s="179">
        <v>0.32</v>
      </c>
    </row>
    <row r="7" spans="1:17">
      <c r="A7" s="167"/>
      <c r="B7" s="176" t="s">
        <v>55</v>
      </c>
      <c r="C7" s="180">
        <v>0.4</v>
      </c>
      <c r="D7" s="181">
        <v>0.39</v>
      </c>
      <c r="E7" s="181">
        <v>0.39</v>
      </c>
      <c r="F7" s="181">
        <v>0.37</v>
      </c>
      <c r="G7" s="181">
        <v>0.37</v>
      </c>
      <c r="H7" s="181">
        <v>0.38</v>
      </c>
      <c r="I7" s="181">
        <v>0.36</v>
      </c>
      <c r="J7" s="181">
        <v>0.34</v>
      </c>
      <c r="K7" s="181">
        <v>0.32</v>
      </c>
      <c r="L7" s="181">
        <v>0.34</v>
      </c>
      <c r="M7" s="181">
        <v>0.33</v>
      </c>
      <c r="N7" s="181">
        <v>0.3343280245476194</v>
      </c>
      <c r="O7" s="181">
        <v>0.33</v>
      </c>
      <c r="P7" s="179">
        <v>0.35</v>
      </c>
    </row>
    <row r="8" spans="1:17">
      <c r="A8" s="167"/>
      <c r="B8" s="176" t="s">
        <v>56</v>
      </c>
      <c r="C8" s="180">
        <v>7.0000000000000007E-2</v>
      </c>
      <c r="D8" s="181">
        <v>7.0000000000000007E-2</v>
      </c>
      <c r="E8" s="181">
        <v>7.0000000000000007E-2</v>
      </c>
      <c r="F8" s="181">
        <v>0.06</v>
      </c>
      <c r="G8" s="181">
        <v>0.09</v>
      </c>
      <c r="H8" s="181">
        <v>0.11</v>
      </c>
      <c r="I8" s="181">
        <v>0.11</v>
      </c>
      <c r="J8" s="181">
        <v>0.12</v>
      </c>
      <c r="K8" s="181">
        <v>0.11</v>
      </c>
      <c r="L8" s="181">
        <v>0.11</v>
      </c>
      <c r="M8" s="181">
        <v>0.13</v>
      </c>
      <c r="N8" s="181">
        <v>0.1137491472619216</v>
      </c>
      <c r="O8" s="181">
        <v>0.09</v>
      </c>
      <c r="P8" s="179">
        <v>0.1</v>
      </c>
    </row>
    <row r="9" spans="1:17">
      <c r="A9" s="167"/>
      <c r="B9" s="176" t="s">
        <v>57</v>
      </c>
      <c r="C9" s="180">
        <v>7.0000000000000007E-2</v>
      </c>
      <c r="D9" s="181">
        <v>0.08</v>
      </c>
      <c r="E9" s="181">
        <v>0.06</v>
      </c>
      <c r="F9" s="181">
        <v>0.05</v>
      </c>
      <c r="G9" s="181">
        <v>0.1</v>
      </c>
      <c r="H9" s="181">
        <v>0.09</v>
      </c>
      <c r="I9" s="181">
        <v>0.11</v>
      </c>
      <c r="J9" s="181">
        <v>0.1</v>
      </c>
      <c r="K9" s="181">
        <v>0.11</v>
      </c>
      <c r="L9" s="181">
        <v>0.11</v>
      </c>
      <c r="M9" s="181">
        <v>0.13</v>
      </c>
      <c r="N9" s="181">
        <v>0.13056020368660284</v>
      </c>
      <c r="O9" s="181">
        <v>0.11</v>
      </c>
      <c r="P9" s="179">
        <v>0.12</v>
      </c>
    </row>
    <row r="10" spans="1:17" ht="16.2" thickBot="1">
      <c r="A10" s="167"/>
      <c r="B10" s="182" t="s">
        <v>58</v>
      </c>
      <c r="C10" s="183">
        <v>0.12</v>
      </c>
      <c r="D10" s="184">
        <v>0.1</v>
      </c>
      <c r="E10" s="184">
        <v>0.08</v>
      </c>
      <c r="F10" s="184">
        <v>0.09</v>
      </c>
      <c r="G10" s="184">
        <v>0.12</v>
      </c>
      <c r="H10" s="184">
        <v>0.13</v>
      </c>
      <c r="I10" s="184">
        <v>0.13</v>
      </c>
      <c r="J10" s="184">
        <v>0.11</v>
      </c>
      <c r="K10" s="184">
        <v>0.11</v>
      </c>
      <c r="L10" s="184">
        <v>0.12</v>
      </c>
      <c r="M10" s="184">
        <v>0.11</v>
      </c>
      <c r="N10" s="184">
        <v>0.1167506394684469</v>
      </c>
      <c r="O10" s="184">
        <v>0.09</v>
      </c>
      <c r="P10" s="179">
        <v>0.12</v>
      </c>
    </row>
    <row r="11" spans="1:17" ht="16.2" thickBot="1">
      <c r="A11" s="167"/>
      <c r="B11" s="168" t="s">
        <v>13</v>
      </c>
      <c r="C11" s="169">
        <v>2004</v>
      </c>
      <c r="D11" s="170">
        <v>2005</v>
      </c>
      <c r="E11" s="170">
        <v>2006</v>
      </c>
      <c r="F11" s="170">
        <v>2007</v>
      </c>
      <c r="G11" s="170">
        <v>2008</v>
      </c>
      <c r="H11" s="170">
        <v>2009</v>
      </c>
      <c r="I11" s="170">
        <v>2010</v>
      </c>
      <c r="J11" s="170">
        <v>2011</v>
      </c>
      <c r="K11" s="170">
        <v>2012</v>
      </c>
      <c r="L11" s="170">
        <v>2013</v>
      </c>
      <c r="M11" s="170">
        <v>2014</v>
      </c>
      <c r="N11" s="170">
        <v>2015</v>
      </c>
      <c r="O11" s="170">
        <v>2016</v>
      </c>
      <c r="P11" s="171">
        <v>2017</v>
      </c>
    </row>
    <row r="12" spans="1:17">
      <c r="A12" s="167"/>
      <c r="B12" s="172" t="s">
        <v>53</v>
      </c>
      <c r="C12" s="185">
        <v>0.3</v>
      </c>
      <c r="D12" s="186">
        <v>0.26</v>
      </c>
      <c r="E12" s="186">
        <v>0.23</v>
      </c>
      <c r="F12" s="186">
        <v>0.25</v>
      </c>
      <c r="G12" s="186">
        <v>0.27</v>
      </c>
      <c r="H12" s="186">
        <v>0.25</v>
      </c>
      <c r="I12" s="186">
        <v>0.27</v>
      </c>
      <c r="J12" s="186">
        <v>0.3</v>
      </c>
      <c r="K12" s="186">
        <v>0.26</v>
      </c>
      <c r="L12" s="186">
        <v>0.28000000000000003</v>
      </c>
      <c r="M12" s="186">
        <v>0.3</v>
      </c>
      <c r="N12" s="186">
        <v>0.29061489782650018</v>
      </c>
      <c r="O12" s="186">
        <v>0.25</v>
      </c>
      <c r="P12" s="179">
        <v>0.28999999999999998</v>
      </c>
    </row>
    <row r="13" spans="1:17">
      <c r="A13" s="167"/>
      <c r="B13" s="176" t="s">
        <v>54</v>
      </c>
      <c r="C13" s="177">
        <v>0.33</v>
      </c>
      <c r="D13" s="178">
        <v>0.26</v>
      </c>
      <c r="E13" s="178">
        <v>0.28999999999999998</v>
      </c>
      <c r="F13" s="178">
        <v>0.28999999999999998</v>
      </c>
      <c r="G13" s="178">
        <v>0.28999999999999998</v>
      </c>
      <c r="H13" s="178">
        <v>0.28000000000000003</v>
      </c>
      <c r="I13" s="178">
        <v>0.28999999999999998</v>
      </c>
      <c r="J13" s="178">
        <v>0.27</v>
      </c>
      <c r="K13" s="178">
        <v>0.28999999999999998</v>
      </c>
      <c r="L13" s="178">
        <v>0.3</v>
      </c>
      <c r="M13" s="178">
        <v>0.28000000000000003</v>
      </c>
      <c r="N13" s="178">
        <v>0.31383336831495368</v>
      </c>
      <c r="O13" s="178">
        <v>0.3</v>
      </c>
      <c r="P13" s="179">
        <v>0.3</v>
      </c>
    </row>
    <row r="14" spans="1:17">
      <c r="A14" s="167"/>
      <c r="B14" s="176" t="s">
        <v>55</v>
      </c>
      <c r="C14" s="180">
        <v>0.38</v>
      </c>
      <c r="D14" s="181">
        <v>0.33</v>
      </c>
      <c r="E14" s="181">
        <v>0.36</v>
      </c>
      <c r="F14" s="181">
        <v>0.34</v>
      </c>
      <c r="G14" s="181">
        <v>0.36</v>
      </c>
      <c r="H14" s="181">
        <v>0.35</v>
      </c>
      <c r="I14" s="181">
        <v>0.33</v>
      </c>
      <c r="J14" s="181">
        <v>0.33</v>
      </c>
      <c r="K14" s="181">
        <v>0.36</v>
      </c>
      <c r="L14" s="181">
        <v>0.32</v>
      </c>
      <c r="M14" s="181">
        <v>0.32</v>
      </c>
      <c r="N14" s="181">
        <v>0.30465711967108589</v>
      </c>
      <c r="O14" s="181">
        <v>0.33</v>
      </c>
      <c r="P14" s="179">
        <v>0.34</v>
      </c>
    </row>
    <row r="15" spans="1:17">
      <c r="A15" s="167"/>
      <c r="B15" s="176" t="s">
        <v>56</v>
      </c>
      <c r="C15" s="180">
        <v>0.11</v>
      </c>
      <c r="D15" s="181">
        <v>0.05</v>
      </c>
      <c r="E15" s="181">
        <v>0.06</v>
      </c>
      <c r="F15" s="181">
        <v>0.06</v>
      </c>
      <c r="G15" s="181">
        <v>0.09</v>
      </c>
      <c r="H15" s="181">
        <v>0.1</v>
      </c>
      <c r="I15" s="181">
        <v>0.11</v>
      </c>
      <c r="J15" s="181">
        <v>0.12</v>
      </c>
      <c r="K15" s="181">
        <v>0.1</v>
      </c>
      <c r="L15" s="181">
        <v>0.11</v>
      </c>
      <c r="M15" s="181">
        <v>0.11</v>
      </c>
      <c r="N15" s="181">
        <v>0.12000082635649691</v>
      </c>
      <c r="O15" s="181">
        <v>0.08</v>
      </c>
      <c r="P15" s="179">
        <v>0.09</v>
      </c>
    </row>
    <row r="16" spans="1:17">
      <c r="A16" s="167"/>
      <c r="B16" s="176" t="s">
        <v>57</v>
      </c>
      <c r="C16" s="180">
        <v>0.09</v>
      </c>
      <c r="D16" s="181">
        <v>0.08</v>
      </c>
      <c r="E16" s="181">
        <v>0.06</v>
      </c>
      <c r="F16" s="181">
        <v>0.06</v>
      </c>
      <c r="G16" s="181">
        <v>0.1</v>
      </c>
      <c r="H16" s="181">
        <v>0.1</v>
      </c>
      <c r="I16" s="181">
        <v>0.1</v>
      </c>
      <c r="J16" s="181">
        <v>0.1</v>
      </c>
      <c r="K16" s="181">
        <v>0.1</v>
      </c>
      <c r="L16" s="181">
        <v>0.11</v>
      </c>
      <c r="M16" s="181">
        <v>0.1</v>
      </c>
      <c r="N16" s="181">
        <v>8.5586096733708039E-2</v>
      </c>
      <c r="O16" s="181">
        <v>0.1</v>
      </c>
      <c r="P16" s="179">
        <v>0.08</v>
      </c>
    </row>
    <row r="17" spans="1:17" ht="16.2" thickBot="1">
      <c r="A17" s="167"/>
      <c r="B17" s="182" t="s">
        <v>58</v>
      </c>
      <c r="C17" s="183">
        <v>0.13</v>
      </c>
      <c r="D17" s="184">
        <v>0.09</v>
      </c>
      <c r="E17" s="184">
        <v>0.09</v>
      </c>
      <c r="F17" s="184">
        <v>0.09</v>
      </c>
      <c r="G17" s="184">
        <v>0.12</v>
      </c>
      <c r="H17" s="184">
        <v>0.12</v>
      </c>
      <c r="I17" s="184">
        <v>0.1</v>
      </c>
      <c r="J17" s="184">
        <v>0.09</v>
      </c>
      <c r="K17" s="184">
        <v>0.09</v>
      </c>
      <c r="L17" s="184">
        <v>0.1</v>
      </c>
      <c r="M17" s="184">
        <v>0.12</v>
      </c>
      <c r="N17" s="184">
        <v>0.11161017095890902</v>
      </c>
      <c r="O17" s="184">
        <v>0.1</v>
      </c>
      <c r="P17" s="187">
        <v>0.11</v>
      </c>
    </row>
    <row r="18" spans="1:17">
      <c r="A18" s="164"/>
      <c r="B18" s="164"/>
      <c r="C18" s="165"/>
      <c r="D18" s="165"/>
      <c r="E18" s="165"/>
      <c r="F18" s="165"/>
      <c r="G18" s="165"/>
      <c r="H18" s="165"/>
      <c r="I18" s="165"/>
      <c r="J18" s="165"/>
      <c r="K18" s="165"/>
      <c r="L18" s="164"/>
      <c r="M18" s="164"/>
      <c r="N18" s="164"/>
      <c r="O18" s="164"/>
      <c r="P18" s="164"/>
      <c r="Q18" s="164"/>
    </row>
    <row r="19" spans="1:17">
      <c r="A19" s="164"/>
      <c r="B19" s="188"/>
      <c r="C19" s="165"/>
      <c r="D19" s="165"/>
      <c r="E19" s="165"/>
      <c r="F19" s="165"/>
      <c r="G19" s="165"/>
      <c r="H19" s="165"/>
      <c r="I19" s="165"/>
      <c r="J19" s="165"/>
      <c r="K19" s="165"/>
      <c r="L19" s="164"/>
      <c r="M19" s="164"/>
      <c r="N19" s="164"/>
      <c r="O19" s="164"/>
      <c r="P19" s="164"/>
      <c r="Q19" s="164"/>
    </row>
    <row r="20" spans="1:17">
      <c r="A20" s="164"/>
      <c r="B20" s="189"/>
      <c r="C20" s="164"/>
      <c r="D20" s="164"/>
      <c r="E20" s="164"/>
      <c r="F20" s="164"/>
      <c r="G20" s="164"/>
      <c r="H20" s="164"/>
      <c r="I20" s="164"/>
      <c r="J20" s="164"/>
      <c r="K20" s="164"/>
      <c r="L20" s="164"/>
      <c r="M20" s="164"/>
      <c r="N20" s="164"/>
      <c r="O20" s="164"/>
      <c r="P20" s="164"/>
      <c r="Q20" s="164"/>
    </row>
    <row r="21" spans="1:17">
      <c r="A21" s="164"/>
      <c r="B21" s="189"/>
      <c r="C21" s="164"/>
      <c r="D21" s="164"/>
      <c r="E21" s="164"/>
      <c r="F21" s="164"/>
      <c r="G21" s="164"/>
      <c r="H21" s="164"/>
      <c r="I21" s="164"/>
      <c r="J21" s="164"/>
      <c r="K21" s="164"/>
      <c r="L21" s="164"/>
      <c r="M21" s="164"/>
      <c r="N21" s="164"/>
      <c r="O21" s="164"/>
      <c r="P21" s="164"/>
      <c r="Q21" s="164"/>
    </row>
    <row r="22" spans="1:17">
      <c r="A22" s="164"/>
      <c r="B22" s="164"/>
      <c r="C22" s="165"/>
      <c r="D22" s="165"/>
      <c r="E22" s="165"/>
      <c r="F22" s="165"/>
      <c r="G22" s="165"/>
      <c r="H22" s="165"/>
      <c r="I22" s="165"/>
      <c r="J22" s="165"/>
      <c r="K22" s="165"/>
      <c r="L22" s="165"/>
      <c r="M22" s="165"/>
      <c r="N22" s="165"/>
      <c r="O22" s="165"/>
      <c r="P22" s="165"/>
      <c r="Q22" s="165"/>
    </row>
    <row r="23" spans="1:17">
      <c r="A23" s="164"/>
      <c r="B23" s="164"/>
      <c r="C23" s="165"/>
      <c r="D23" s="165"/>
      <c r="E23" s="165"/>
      <c r="F23" s="165"/>
      <c r="G23" s="165"/>
      <c r="H23" s="165"/>
      <c r="I23" s="165"/>
      <c r="J23" s="165"/>
      <c r="K23" s="165"/>
      <c r="L23" s="165"/>
      <c r="M23" s="165"/>
      <c r="N23" s="165"/>
      <c r="O23" s="165"/>
      <c r="P23" s="165"/>
      <c r="Q23" s="165"/>
    </row>
    <row r="24" spans="1:17">
      <c r="A24" s="164"/>
      <c r="B24" s="164"/>
      <c r="C24" s="778" t="s">
        <v>9</v>
      </c>
      <c r="D24" s="778"/>
      <c r="E24" s="778"/>
      <c r="F24" s="778"/>
      <c r="G24" s="778" t="s">
        <v>13</v>
      </c>
      <c r="H24" s="778"/>
      <c r="I24" s="778"/>
      <c r="J24" s="778"/>
      <c r="K24" s="190"/>
      <c r="L24" s="190"/>
      <c r="M24" s="190"/>
      <c r="N24" s="190"/>
      <c r="O24" s="190"/>
      <c r="P24" s="190"/>
      <c r="Q24" s="165"/>
    </row>
    <row r="25" spans="1:17">
      <c r="A25" s="164"/>
      <c r="B25" s="164"/>
      <c r="C25" s="165"/>
      <c r="D25" s="165"/>
      <c r="E25" s="165"/>
      <c r="F25" s="165"/>
      <c r="G25" s="165"/>
      <c r="H25" s="165"/>
      <c r="I25" s="165"/>
      <c r="J25" s="165"/>
      <c r="K25" s="165"/>
      <c r="L25" s="165"/>
      <c r="M25" s="165"/>
      <c r="N25" s="165"/>
      <c r="O25" s="165"/>
      <c r="P25" s="165"/>
      <c r="Q25" s="165"/>
    </row>
    <row r="26" spans="1:17">
      <c r="A26" s="164"/>
      <c r="B26" s="164"/>
      <c r="C26" s="165"/>
      <c r="D26" s="165"/>
      <c r="E26" s="165"/>
      <c r="F26" s="165"/>
      <c r="G26" s="165"/>
      <c r="H26" s="165"/>
      <c r="I26" s="165"/>
      <c r="J26" s="165"/>
      <c r="K26" s="165"/>
      <c r="L26" s="165"/>
      <c r="M26" s="165"/>
      <c r="N26" s="165"/>
      <c r="O26" s="165"/>
      <c r="P26" s="165"/>
      <c r="Q26" s="165"/>
    </row>
    <row r="27" spans="1:17">
      <c r="A27" s="164"/>
      <c r="B27" s="164"/>
      <c r="C27" s="165"/>
      <c r="D27" s="165"/>
      <c r="E27" s="165"/>
      <c r="F27" s="165"/>
      <c r="G27" s="165"/>
      <c r="H27" s="165"/>
      <c r="I27" s="165"/>
      <c r="J27" s="165"/>
      <c r="K27" s="165"/>
      <c r="L27" s="165"/>
      <c r="M27" s="165"/>
      <c r="N27" s="165"/>
      <c r="O27" s="165"/>
      <c r="P27" s="165"/>
      <c r="Q27" s="165"/>
    </row>
    <row r="28" spans="1:17">
      <c r="A28" s="164"/>
      <c r="B28" s="164"/>
      <c r="C28" s="165"/>
      <c r="D28" s="165"/>
      <c r="E28" s="165"/>
      <c r="F28" s="165"/>
      <c r="G28" s="165"/>
      <c r="H28" s="165"/>
      <c r="I28" s="165"/>
      <c r="J28" s="165"/>
      <c r="K28" s="165"/>
      <c r="L28" s="165"/>
      <c r="M28" s="165"/>
      <c r="N28" s="165"/>
      <c r="O28" s="165"/>
      <c r="P28" s="165"/>
      <c r="Q28" s="165"/>
    </row>
    <row r="29" spans="1:17">
      <c r="A29" s="164"/>
      <c r="B29" s="164"/>
      <c r="C29" s="165"/>
      <c r="D29" s="165"/>
      <c r="E29" s="165"/>
      <c r="F29" s="165"/>
      <c r="G29" s="165"/>
      <c r="H29" s="165"/>
      <c r="I29" s="165"/>
      <c r="J29" s="165"/>
      <c r="K29" s="165"/>
      <c r="L29" s="165"/>
      <c r="M29" s="165"/>
      <c r="N29" s="165"/>
      <c r="O29" s="165"/>
      <c r="P29" s="165"/>
      <c r="Q29" s="165"/>
    </row>
    <row r="30" spans="1:17">
      <c r="A30" s="164"/>
      <c r="B30" s="164"/>
      <c r="C30" s="165"/>
      <c r="D30" s="165"/>
      <c r="E30" s="165"/>
      <c r="F30" s="165"/>
      <c r="G30" s="165"/>
      <c r="H30" s="165"/>
      <c r="I30" s="165"/>
      <c r="J30" s="165"/>
      <c r="K30" s="165"/>
      <c r="L30" s="165"/>
      <c r="M30" s="165"/>
      <c r="N30" s="165"/>
      <c r="O30" s="165"/>
      <c r="P30" s="165"/>
      <c r="Q30" s="165"/>
    </row>
    <row r="31" spans="1:17">
      <c r="A31" s="164"/>
      <c r="B31" s="164"/>
      <c r="C31" s="165"/>
      <c r="D31" s="165"/>
      <c r="E31" s="165"/>
      <c r="F31" s="165"/>
      <c r="G31" s="165"/>
      <c r="H31" s="165"/>
      <c r="I31" s="165"/>
      <c r="J31" s="165"/>
      <c r="K31" s="165"/>
      <c r="L31" s="165"/>
      <c r="M31" s="165"/>
      <c r="N31" s="165"/>
      <c r="O31" s="165"/>
      <c r="P31" s="165"/>
      <c r="Q31" s="165"/>
    </row>
    <row r="32" spans="1:17">
      <c r="A32" s="164"/>
      <c r="B32" s="164"/>
      <c r="C32" s="165"/>
      <c r="D32" s="165"/>
      <c r="E32" s="165"/>
      <c r="F32" s="165"/>
      <c r="G32" s="165"/>
      <c r="H32" s="165"/>
      <c r="I32" s="165"/>
      <c r="J32" s="165"/>
      <c r="K32" s="165"/>
      <c r="L32" s="165"/>
      <c r="M32" s="165"/>
      <c r="N32" s="165"/>
      <c r="O32" s="165"/>
      <c r="P32" s="165"/>
      <c r="Q32" s="165"/>
    </row>
    <row r="33" spans="1:17">
      <c r="A33" s="164"/>
      <c r="B33" s="164"/>
      <c r="C33" s="165"/>
      <c r="D33" s="165"/>
      <c r="E33" s="165"/>
      <c r="F33" s="165"/>
      <c r="G33" s="165"/>
      <c r="H33" s="165"/>
      <c r="I33" s="165"/>
      <c r="J33" s="165"/>
      <c r="K33" s="165"/>
      <c r="L33" s="165"/>
      <c r="M33" s="165"/>
      <c r="N33" s="165"/>
      <c r="O33" s="165"/>
      <c r="P33" s="165"/>
      <c r="Q33" s="165"/>
    </row>
    <row r="34" spans="1:17">
      <c r="A34" s="164"/>
      <c r="B34" s="164"/>
      <c r="C34" s="165"/>
      <c r="D34" s="165"/>
      <c r="E34" s="165"/>
      <c r="F34" s="165"/>
      <c r="G34" s="165"/>
      <c r="H34" s="165"/>
      <c r="I34" s="165"/>
      <c r="J34" s="165"/>
      <c r="K34" s="165"/>
      <c r="L34" s="165"/>
      <c r="M34" s="165"/>
      <c r="N34" s="165"/>
      <c r="O34" s="165"/>
      <c r="P34" s="165"/>
      <c r="Q34" s="165"/>
    </row>
    <row r="35" spans="1:17">
      <c r="A35" s="164"/>
      <c r="B35" s="164"/>
      <c r="C35" s="165"/>
      <c r="D35" s="165"/>
      <c r="E35" s="165"/>
      <c r="F35" s="165"/>
      <c r="G35" s="165"/>
      <c r="H35" s="165"/>
      <c r="I35" s="165"/>
      <c r="J35" s="165"/>
      <c r="K35" s="165"/>
      <c r="L35" s="165"/>
      <c r="M35" s="165"/>
      <c r="N35" s="165"/>
      <c r="O35" s="165"/>
      <c r="P35" s="165"/>
      <c r="Q35" s="165"/>
    </row>
    <row r="36" spans="1:17">
      <c r="A36" s="164"/>
      <c r="B36" s="164"/>
      <c r="C36" s="165"/>
      <c r="D36" s="165"/>
      <c r="E36" s="165"/>
      <c r="F36" s="165"/>
      <c r="G36" s="165"/>
      <c r="H36" s="165"/>
      <c r="I36" s="165"/>
      <c r="J36" s="165"/>
      <c r="K36" s="165"/>
      <c r="L36" s="165"/>
      <c r="M36" s="165"/>
      <c r="N36" s="165"/>
      <c r="O36" s="165"/>
      <c r="P36" s="165"/>
      <c r="Q36" s="165"/>
    </row>
    <row r="37" spans="1:17">
      <c r="A37" s="164"/>
      <c r="B37" s="164"/>
      <c r="C37" s="165"/>
      <c r="D37" s="165"/>
      <c r="E37" s="165"/>
      <c r="F37" s="165"/>
      <c r="G37" s="165"/>
      <c r="H37" s="165"/>
      <c r="I37" s="165"/>
      <c r="J37" s="165"/>
      <c r="K37" s="165"/>
      <c r="L37" s="165"/>
      <c r="M37" s="165"/>
      <c r="N37" s="165"/>
      <c r="O37" s="165"/>
      <c r="P37" s="165"/>
      <c r="Q37" s="165"/>
    </row>
    <row r="38" spans="1:17">
      <c r="A38" s="164"/>
      <c r="B38" s="164"/>
      <c r="C38" s="165"/>
      <c r="D38" s="165"/>
      <c r="E38" s="165"/>
      <c r="F38" s="165"/>
      <c r="G38" s="165"/>
      <c r="H38" s="165"/>
      <c r="I38" s="165"/>
      <c r="J38" s="165"/>
      <c r="K38" s="165"/>
      <c r="L38" s="165"/>
      <c r="M38" s="165"/>
      <c r="N38" s="165"/>
      <c r="O38" s="165"/>
      <c r="P38" s="165"/>
      <c r="Q38" s="165"/>
    </row>
    <row r="39" spans="1:17">
      <c r="A39" s="164"/>
      <c r="B39" s="164"/>
      <c r="C39" s="165"/>
      <c r="D39" s="165"/>
      <c r="E39" s="165"/>
      <c r="F39" s="165"/>
      <c r="G39" s="165"/>
      <c r="H39" s="165"/>
      <c r="I39" s="165"/>
      <c r="J39" s="165"/>
      <c r="K39" s="165"/>
      <c r="L39" s="165"/>
      <c r="M39" s="165"/>
      <c r="N39" s="165"/>
      <c r="O39" s="165"/>
      <c r="P39" s="165"/>
      <c r="Q39" s="165"/>
    </row>
    <row r="40" spans="1:17">
      <c r="A40" s="164"/>
      <c r="B40" s="164"/>
      <c r="C40" s="165"/>
      <c r="D40" s="165"/>
      <c r="E40" s="165"/>
      <c r="F40" s="165"/>
      <c r="G40" s="165"/>
      <c r="H40" s="165"/>
      <c r="I40" s="165"/>
      <c r="J40" s="165"/>
      <c r="K40" s="165"/>
      <c r="L40" s="165"/>
      <c r="M40" s="165"/>
      <c r="N40" s="165"/>
      <c r="O40" s="165"/>
      <c r="P40" s="165"/>
      <c r="Q40" s="165"/>
    </row>
    <row r="41" spans="1:17">
      <c r="A41" s="164"/>
      <c r="B41" s="164"/>
      <c r="C41" s="165"/>
      <c r="D41" s="165"/>
      <c r="E41" s="165"/>
      <c r="F41" s="165"/>
      <c r="G41" s="165"/>
      <c r="H41" s="165"/>
      <c r="I41" s="165"/>
      <c r="J41" s="165"/>
      <c r="K41" s="165"/>
      <c r="L41" s="165"/>
      <c r="M41" s="165"/>
      <c r="N41" s="165"/>
      <c r="O41" s="165"/>
      <c r="P41" s="165"/>
      <c r="Q41" s="165"/>
    </row>
  </sheetData>
  <mergeCells count="2">
    <mergeCell ref="C24:F24"/>
    <mergeCell ref="G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F14"/>
  <sheetViews>
    <sheetView workbookViewId="0">
      <selection activeCell="H28" sqref="H28"/>
    </sheetView>
  </sheetViews>
  <sheetFormatPr baseColWidth="10" defaultColWidth="10.88671875" defaultRowHeight="13.8"/>
  <cols>
    <col min="1" max="1" width="10.88671875" style="40"/>
    <col min="2" max="2" width="18.44140625" style="40" customWidth="1"/>
    <col min="3" max="6" width="21.33203125" style="40" customWidth="1"/>
    <col min="7" max="16384" width="10.88671875" style="40"/>
  </cols>
  <sheetData>
    <row r="1" spans="1:6" ht="15.6">
      <c r="A1" s="39" t="s">
        <v>115</v>
      </c>
      <c r="F1" s="238"/>
    </row>
    <row r="2" spans="1:6" ht="14.4" thickBot="1"/>
    <row r="3" spans="1:6" ht="15.6">
      <c r="B3" s="779"/>
      <c r="C3" s="781" t="s">
        <v>100</v>
      </c>
      <c r="D3" s="782"/>
      <c r="E3" s="782"/>
      <c r="F3" s="783"/>
    </row>
    <row r="4" spans="1:6" ht="16.2" thickBot="1">
      <c r="B4" s="780"/>
      <c r="C4" s="784" t="s">
        <v>101</v>
      </c>
      <c r="D4" s="785"/>
      <c r="E4" s="785"/>
      <c r="F4" s="786"/>
    </row>
    <row r="5" spans="1:6" ht="36.75" customHeight="1" thickBot="1">
      <c r="B5" s="266" t="s">
        <v>102</v>
      </c>
      <c r="C5" s="236" t="s">
        <v>103</v>
      </c>
      <c r="D5" s="236" t="s">
        <v>104</v>
      </c>
      <c r="E5" s="236" t="s">
        <v>105</v>
      </c>
      <c r="F5" s="236" t="s">
        <v>106</v>
      </c>
    </row>
    <row r="6" spans="1:6" ht="38.25" customHeight="1" thickBot="1">
      <c r="B6" s="266" t="s">
        <v>107</v>
      </c>
      <c r="C6" s="237" t="s">
        <v>108</v>
      </c>
      <c r="D6" s="237" t="s">
        <v>109</v>
      </c>
      <c r="E6" s="237" t="s">
        <v>110</v>
      </c>
      <c r="F6" s="237" t="s">
        <v>111</v>
      </c>
    </row>
    <row r="7" spans="1:6" ht="38.25" customHeight="1" thickBot="1">
      <c r="B7" s="266" t="s">
        <v>112</v>
      </c>
      <c r="C7" s="237" t="s">
        <v>113</v>
      </c>
      <c r="D7" s="237"/>
      <c r="E7" s="237"/>
      <c r="F7" s="237" t="s">
        <v>114</v>
      </c>
    </row>
    <row r="11" spans="1:6" ht="36.75" customHeight="1"/>
    <row r="12" spans="1:6" ht="38.25" customHeight="1"/>
    <row r="13" spans="1:6" ht="38.25" customHeight="1"/>
    <row r="14" spans="1:6" ht="38.25" customHeight="1"/>
  </sheetData>
  <mergeCells count="3">
    <mergeCell ref="B3:B4"/>
    <mergeCell ref="C3:F3"/>
    <mergeCell ref="C4:F4"/>
  </mergeCells>
  <pageMargins left="0.78740157499999996" right="0.78740157499999996" top="0.984251969" bottom="0.984251969" header="0.3" footer="0.3"/>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16"/>
  <sheetViews>
    <sheetView topLeftCell="A4" workbookViewId="0">
      <selection activeCell="H28" sqref="H28"/>
    </sheetView>
  </sheetViews>
  <sheetFormatPr baseColWidth="10" defaultColWidth="10.88671875" defaultRowHeight="15.6"/>
  <cols>
    <col min="1" max="1" width="10.88671875" style="2"/>
    <col min="2" max="2" width="33.44140625" style="242" customWidth="1"/>
    <col min="3" max="3" width="30.88671875" style="2" customWidth="1"/>
    <col min="4" max="10" width="8.6640625" style="2" customWidth="1"/>
    <col min="11" max="11" width="9.33203125" style="2" customWidth="1"/>
    <col min="12" max="16384" width="10.88671875" style="2"/>
  </cols>
  <sheetData>
    <row r="1" spans="1:11">
      <c r="A1" s="26" t="s">
        <v>229</v>
      </c>
      <c r="B1" s="239"/>
      <c r="C1" s="1"/>
      <c r="F1" s="263"/>
      <c r="G1" s="263"/>
      <c r="H1" s="263"/>
      <c r="I1" s="263"/>
      <c r="J1" s="263"/>
      <c r="K1" s="240"/>
    </row>
    <row r="2" spans="1:11" s="240" customFormat="1">
      <c r="B2" s="241"/>
    </row>
    <row r="3" spans="1:11" ht="16.2" thickBot="1"/>
    <row r="4" spans="1:11" s="242" customFormat="1" ht="16.2" thickBot="1">
      <c r="B4" s="267"/>
      <c r="C4" s="243" t="s">
        <v>116</v>
      </c>
      <c r="D4" s="244">
        <v>2015</v>
      </c>
      <c r="E4" s="244">
        <v>2016</v>
      </c>
      <c r="F4" s="244">
        <v>2017</v>
      </c>
      <c r="G4" s="244">
        <v>2018</v>
      </c>
      <c r="H4" s="245">
        <v>2019</v>
      </c>
      <c r="I4" s="245">
        <v>2020</v>
      </c>
      <c r="J4" s="245">
        <v>2021</v>
      </c>
      <c r="K4" s="246">
        <v>2022</v>
      </c>
    </row>
    <row r="5" spans="1:11" s="242" customFormat="1" ht="31.8" thickBot="1">
      <c r="B5" s="267" t="s">
        <v>117</v>
      </c>
      <c r="C5" s="247" t="s">
        <v>118</v>
      </c>
      <c r="D5" s="248">
        <f>D6</f>
        <v>1.1000000000000001</v>
      </c>
      <c r="E5" s="248">
        <f t="shared" ref="E5:F5" si="0">E6</f>
        <v>1.2</v>
      </c>
      <c r="F5" s="248">
        <f t="shared" si="0"/>
        <v>2.2000000000000002</v>
      </c>
      <c r="G5" s="244">
        <v>1.7</v>
      </c>
      <c r="H5" s="245"/>
      <c r="I5" s="245"/>
      <c r="J5" s="245"/>
      <c r="K5" s="246"/>
    </row>
    <row r="6" spans="1:11" ht="26.25" customHeight="1" thickBot="1">
      <c r="B6" s="787" t="s">
        <v>119</v>
      </c>
      <c r="C6" s="249" t="s">
        <v>118</v>
      </c>
      <c r="D6" s="250">
        <f>D9</f>
        <v>1.1000000000000001</v>
      </c>
      <c r="E6" s="250">
        <f>E9</f>
        <v>1.2</v>
      </c>
      <c r="F6" s="250">
        <v>2.2000000000000002</v>
      </c>
      <c r="G6" s="250">
        <v>1.6</v>
      </c>
      <c r="H6" s="251">
        <v>1.4</v>
      </c>
      <c r="I6" s="251">
        <v>1.4</v>
      </c>
      <c r="J6" s="251">
        <v>1.4</v>
      </c>
      <c r="K6" s="252">
        <v>1.4</v>
      </c>
    </row>
    <row r="7" spans="1:11" ht="26.25" customHeight="1" thickBot="1">
      <c r="B7" s="787"/>
      <c r="C7" s="253" t="s">
        <v>120</v>
      </c>
      <c r="D7" s="254">
        <v>1.1000000000000001</v>
      </c>
      <c r="E7" s="255">
        <v>1.2</v>
      </c>
      <c r="F7" s="255">
        <v>1.25</v>
      </c>
      <c r="G7" s="255">
        <v>1.25</v>
      </c>
      <c r="H7" s="256">
        <v>1.25</v>
      </c>
      <c r="I7" s="256">
        <v>1.25</v>
      </c>
      <c r="J7" s="256">
        <v>1.3</v>
      </c>
      <c r="K7" s="257">
        <v>1.35</v>
      </c>
    </row>
    <row r="8" spans="1:11" ht="26.25" customHeight="1" thickBot="1">
      <c r="B8" s="787"/>
      <c r="C8" s="258" t="s">
        <v>121</v>
      </c>
      <c r="D8" s="259">
        <v>-1.5</v>
      </c>
      <c r="E8" s="259">
        <v>-1.5</v>
      </c>
      <c r="F8" s="259">
        <v>-0.6</v>
      </c>
      <c r="G8" s="259">
        <v>-0.3</v>
      </c>
      <c r="H8" s="260">
        <v>-0.1</v>
      </c>
      <c r="I8" s="260">
        <v>0</v>
      </c>
      <c r="J8" s="260">
        <v>0.1</v>
      </c>
      <c r="K8" s="261">
        <v>0.1</v>
      </c>
    </row>
    <row r="9" spans="1:11" ht="26.25" customHeight="1" thickBot="1">
      <c r="B9" s="787" t="s">
        <v>122</v>
      </c>
      <c r="C9" s="249" t="s">
        <v>118</v>
      </c>
      <c r="D9" s="250">
        <v>1.1000000000000001</v>
      </c>
      <c r="E9" s="250">
        <v>1.2</v>
      </c>
      <c r="F9" s="250">
        <v>1.8</v>
      </c>
      <c r="G9" s="250">
        <v>2</v>
      </c>
      <c r="H9" s="251">
        <v>1.9</v>
      </c>
      <c r="I9" s="251">
        <v>1.7</v>
      </c>
      <c r="J9" s="251">
        <v>1.7</v>
      </c>
      <c r="K9" s="252">
        <v>1.7</v>
      </c>
    </row>
    <row r="10" spans="1:11" ht="26.25" customHeight="1" thickBot="1">
      <c r="B10" s="787"/>
      <c r="C10" s="253" t="s">
        <v>120</v>
      </c>
      <c r="D10" s="254">
        <v>1.1000000000000001</v>
      </c>
      <c r="E10" s="255">
        <v>1.2</v>
      </c>
      <c r="F10" s="255">
        <v>1.25</v>
      </c>
      <c r="G10" s="255">
        <v>1.25</v>
      </c>
      <c r="H10" s="256">
        <v>1.25</v>
      </c>
      <c r="I10" s="256">
        <v>1.25</v>
      </c>
      <c r="J10" s="256">
        <v>1.3</v>
      </c>
      <c r="K10" s="257">
        <v>1.35</v>
      </c>
    </row>
    <row r="11" spans="1:11" ht="26.25" customHeight="1" thickBot="1">
      <c r="B11" s="787"/>
      <c r="C11" s="258" t="s">
        <v>121</v>
      </c>
      <c r="D11" s="259">
        <v>-1.5</v>
      </c>
      <c r="E11" s="259">
        <v>-1.5</v>
      </c>
      <c r="F11" s="259">
        <v>-0.9</v>
      </c>
      <c r="G11" s="259">
        <v>-0.2</v>
      </c>
      <c r="H11" s="260">
        <v>0.4</v>
      </c>
      <c r="I11" s="260">
        <v>0.9</v>
      </c>
      <c r="J11" s="260">
        <v>1.3</v>
      </c>
      <c r="K11" s="261">
        <v>1.6</v>
      </c>
    </row>
    <row r="16" spans="1:11">
      <c r="D16" s="262"/>
    </row>
  </sheetData>
  <mergeCells count="2">
    <mergeCell ref="B6:B8"/>
    <mergeCell ref="B9:B11"/>
  </mergeCells>
  <pageMargins left="0.78740157499999996" right="0.78740157499999996" top="0.984251969" bottom="0.984251969"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N25"/>
  <sheetViews>
    <sheetView tabSelected="1" topLeftCell="P1" workbookViewId="0">
      <selection activeCell="AF8" sqref="AF8"/>
    </sheetView>
  </sheetViews>
  <sheetFormatPr baseColWidth="10" defaultColWidth="10.88671875" defaultRowHeight="13.8"/>
  <cols>
    <col min="1" max="1" width="10.88671875" style="2"/>
    <col min="2" max="2" width="44.6640625" style="2" customWidth="1"/>
    <col min="3" max="82" width="6.88671875" style="3" customWidth="1"/>
    <col min="83" max="92" width="6.88671875" style="2" customWidth="1"/>
    <col min="93" max="16384" width="10.88671875" style="2"/>
  </cols>
  <sheetData>
    <row r="1" spans="1:92" s="40" customFormat="1" ht="15.6">
      <c r="A1" s="269" t="s">
        <v>230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row>
    <row r="2" spans="1:92" s="238" customFormat="1" ht="15.6">
      <c r="A2" s="295"/>
      <c r="B2" s="296"/>
      <c r="C2" s="297"/>
      <c r="D2" s="297"/>
      <c r="E2" s="297"/>
      <c r="F2" s="297"/>
      <c r="G2" s="297"/>
      <c r="H2" s="297"/>
      <c r="I2" s="297"/>
      <c r="J2" s="297"/>
      <c r="K2" s="297"/>
      <c r="L2" s="297"/>
      <c r="M2" s="297"/>
      <c r="N2" s="297"/>
      <c r="O2" s="297"/>
      <c r="P2" s="297"/>
      <c r="Q2" s="297"/>
      <c r="R2" s="297"/>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row>
    <row r="3" spans="1:92" s="40" customFormat="1" ht="14.4" thickBot="1">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row>
    <row r="4" spans="1:92" s="40" customFormat="1" ht="14.4" thickBot="1">
      <c r="B4" s="298"/>
      <c r="C4" s="299">
        <v>1980</v>
      </c>
      <c r="D4" s="299">
        <v>1981</v>
      </c>
      <c r="E4" s="299">
        <v>1982</v>
      </c>
      <c r="F4" s="299">
        <v>1983</v>
      </c>
      <c r="G4" s="299">
        <v>1984</v>
      </c>
      <c r="H4" s="299">
        <v>1985</v>
      </c>
      <c r="I4" s="299">
        <v>1986</v>
      </c>
      <c r="J4" s="299">
        <v>1987</v>
      </c>
      <c r="K4" s="299">
        <v>1988</v>
      </c>
      <c r="L4" s="299">
        <v>1989</v>
      </c>
      <c r="M4" s="299">
        <v>1990</v>
      </c>
      <c r="N4" s="299">
        <v>1992</v>
      </c>
      <c r="O4" s="300">
        <v>1993</v>
      </c>
      <c r="P4" s="299">
        <v>1994</v>
      </c>
      <c r="Q4" s="300">
        <v>1995</v>
      </c>
      <c r="R4" s="299">
        <v>1996</v>
      </c>
      <c r="S4" s="300">
        <v>1997</v>
      </c>
      <c r="T4" s="299">
        <v>1998</v>
      </c>
      <c r="U4" s="300">
        <v>1999</v>
      </c>
      <c r="V4" s="299">
        <v>2000</v>
      </c>
      <c r="W4" s="300">
        <v>2001</v>
      </c>
      <c r="X4" s="299">
        <v>2002</v>
      </c>
      <c r="Y4" s="300">
        <v>2003</v>
      </c>
      <c r="Z4" s="299">
        <v>2004</v>
      </c>
      <c r="AA4" s="300">
        <v>2005</v>
      </c>
      <c r="AB4" s="299">
        <v>2006</v>
      </c>
      <c r="AC4" s="300">
        <v>2007</v>
      </c>
      <c r="AD4" s="300">
        <v>2008</v>
      </c>
      <c r="AE4" s="300">
        <v>2009</v>
      </c>
      <c r="AF4" s="300">
        <v>2010</v>
      </c>
      <c r="AG4" s="300">
        <v>2011</v>
      </c>
      <c r="AH4" s="300">
        <v>2012</v>
      </c>
      <c r="AI4" s="300">
        <v>2013</v>
      </c>
      <c r="AJ4" s="300">
        <v>2014</v>
      </c>
      <c r="AK4" s="300">
        <v>2015</v>
      </c>
      <c r="AL4" s="300">
        <v>2016</v>
      </c>
      <c r="AM4" s="300">
        <v>2017</v>
      </c>
      <c r="AN4" s="300">
        <v>2018</v>
      </c>
      <c r="AO4" s="300">
        <v>2019</v>
      </c>
      <c r="AP4" s="300">
        <v>2020</v>
      </c>
      <c r="AQ4" s="300">
        <v>2021</v>
      </c>
      <c r="AR4" s="300">
        <v>2022</v>
      </c>
      <c r="AS4" s="300">
        <v>2023</v>
      </c>
      <c r="AT4" s="300">
        <v>2024</v>
      </c>
      <c r="AU4" s="300">
        <v>2025</v>
      </c>
      <c r="AV4" s="300">
        <v>2026</v>
      </c>
      <c r="AW4" s="300">
        <v>2027</v>
      </c>
      <c r="AX4" s="300">
        <v>2028</v>
      </c>
      <c r="AY4" s="300">
        <v>2029</v>
      </c>
      <c r="AZ4" s="300">
        <v>2030</v>
      </c>
      <c r="BA4" s="300">
        <v>2031</v>
      </c>
      <c r="BB4" s="300">
        <v>2032</v>
      </c>
      <c r="BC4" s="300">
        <v>2033</v>
      </c>
      <c r="BD4" s="300">
        <v>2034</v>
      </c>
      <c r="BE4" s="300">
        <v>2035</v>
      </c>
      <c r="BF4" s="300">
        <v>2036</v>
      </c>
      <c r="BG4" s="300">
        <v>2037</v>
      </c>
      <c r="BH4" s="300">
        <v>2038</v>
      </c>
      <c r="BI4" s="300">
        <v>2039</v>
      </c>
      <c r="BJ4" s="300">
        <v>2040</v>
      </c>
      <c r="BK4" s="300">
        <v>2041</v>
      </c>
      <c r="BL4" s="300">
        <v>2042</v>
      </c>
      <c r="BM4" s="300">
        <v>2043</v>
      </c>
      <c r="BN4" s="300">
        <v>2044</v>
      </c>
      <c r="BO4" s="300">
        <v>2045</v>
      </c>
      <c r="BP4" s="300">
        <v>2046</v>
      </c>
      <c r="BQ4" s="300">
        <v>2047</v>
      </c>
      <c r="BR4" s="300">
        <v>2048</v>
      </c>
      <c r="BS4" s="300">
        <v>2049</v>
      </c>
      <c r="BT4" s="300">
        <v>2050</v>
      </c>
      <c r="BU4" s="300">
        <v>2051</v>
      </c>
      <c r="BV4" s="300">
        <v>2052</v>
      </c>
      <c r="BW4" s="300">
        <v>2053</v>
      </c>
      <c r="BX4" s="300">
        <v>2054</v>
      </c>
      <c r="BY4" s="300">
        <v>2055</v>
      </c>
      <c r="BZ4" s="300">
        <v>2056</v>
      </c>
      <c r="CA4" s="300">
        <v>2057</v>
      </c>
      <c r="CB4" s="300">
        <v>2058</v>
      </c>
      <c r="CC4" s="300">
        <v>2059</v>
      </c>
      <c r="CD4" s="300">
        <v>2060</v>
      </c>
      <c r="CE4" s="300">
        <v>2061</v>
      </c>
      <c r="CF4" s="300">
        <v>2062</v>
      </c>
      <c r="CG4" s="300">
        <v>2063</v>
      </c>
      <c r="CH4" s="300">
        <v>2064</v>
      </c>
      <c r="CI4" s="300">
        <v>2065</v>
      </c>
      <c r="CJ4" s="300">
        <v>2066</v>
      </c>
      <c r="CK4" s="300">
        <v>2067</v>
      </c>
      <c r="CL4" s="300">
        <v>2068</v>
      </c>
      <c r="CM4" s="300">
        <v>2069</v>
      </c>
      <c r="CN4" s="301">
        <v>2070</v>
      </c>
    </row>
    <row r="5" spans="1:92" s="302" customFormat="1">
      <c r="B5" s="303" t="s">
        <v>231</v>
      </c>
      <c r="C5" s="304">
        <v>2.1000000000000001E-2</v>
      </c>
      <c r="D5" s="304">
        <v>2.3879999999999998E-2</v>
      </c>
      <c r="E5" s="304">
        <v>6.3550000000000009E-2</v>
      </c>
      <c r="F5" s="304">
        <v>2.4470000000000002E-2</v>
      </c>
      <c r="G5" s="304">
        <v>2.4860000000000004E-2</v>
      </c>
      <c r="H5" s="304">
        <v>3.9759999999999997E-2</v>
      </c>
      <c r="I5" s="304">
        <v>1.925E-2</v>
      </c>
      <c r="J5" s="304">
        <v>5.9899999999999997E-3</v>
      </c>
      <c r="K5" s="304">
        <v>2.9559999999999999E-2</v>
      </c>
      <c r="L5" s="304">
        <v>3.8079999999999996E-2</v>
      </c>
      <c r="M5" s="304">
        <v>2.5219999999999999E-2</v>
      </c>
      <c r="N5" s="304">
        <v>2.7060000000000001E-2</v>
      </c>
      <c r="O5" s="304">
        <v>9.5399999999999999E-3</v>
      </c>
      <c r="P5" s="304">
        <v>1.7680000000000001E-2</v>
      </c>
      <c r="Q5" s="304">
        <v>2.6469999999999997E-2</v>
      </c>
      <c r="R5" s="304">
        <v>1.1559999999999999E-2</v>
      </c>
      <c r="S5" s="304">
        <v>1.602E-2</v>
      </c>
      <c r="T5" s="304">
        <v>2.581E-2</v>
      </c>
      <c r="U5" s="304">
        <v>1.47E-2</v>
      </c>
      <c r="V5" s="304">
        <v>2.6070000000000003E-2</v>
      </c>
      <c r="W5" s="304">
        <v>1.8720000000000001E-2</v>
      </c>
      <c r="X5" s="304">
        <v>2.8980000000000002E-2</v>
      </c>
      <c r="Y5" s="304">
        <v>4.6100000000000004E-3</v>
      </c>
      <c r="Z5" s="304">
        <v>1.303E-2</v>
      </c>
      <c r="AA5" s="304">
        <v>7.0799999999999995E-3</v>
      </c>
      <c r="AB5" s="304">
        <v>2.5179999999999998E-2</v>
      </c>
      <c r="AC5" s="304">
        <v>-3.4399999999999999E-3</v>
      </c>
      <c r="AD5" s="304">
        <v>-3.81E-3</v>
      </c>
      <c r="AE5" s="304">
        <v>-7.7000000000000002E-3</v>
      </c>
      <c r="AF5" s="304">
        <v>1.0880000000000001E-2</v>
      </c>
      <c r="AG5" s="304">
        <v>1.047E-2</v>
      </c>
      <c r="AH5" s="304">
        <v>5.7799999999999995E-3</v>
      </c>
      <c r="AI5" s="304">
        <v>1.3979999999999999E-2</v>
      </c>
      <c r="AJ5" s="304">
        <v>1.1180000000000001E-2</v>
      </c>
      <c r="AK5" s="304">
        <v>6.0200000000000002E-3</v>
      </c>
      <c r="AL5" s="304">
        <v>1.5299999999999999E-3</v>
      </c>
      <c r="AM5" s="304">
        <v>2.2320000000000003E-2</v>
      </c>
      <c r="AN5" s="304">
        <v>1.4610000000000001E-2</v>
      </c>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N5" s="306"/>
    </row>
    <row r="6" spans="1:92" s="302" customFormat="1">
      <c r="B6" s="303" t="s">
        <v>232</v>
      </c>
      <c r="C6" s="304">
        <v>1.7430355077019843E-2</v>
      </c>
      <c r="D6" s="304">
        <v>1.7430355077019843E-2</v>
      </c>
      <c r="E6" s="304">
        <v>1.7430355077019843E-2</v>
      </c>
      <c r="F6" s="304">
        <v>1.7430355077019843E-2</v>
      </c>
      <c r="G6" s="304">
        <v>1.7430355077019843E-2</v>
      </c>
      <c r="H6" s="304">
        <v>1.7430355077019843E-2</v>
      </c>
      <c r="I6" s="304">
        <v>1.7430355077019843E-2</v>
      </c>
      <c r="J6" s="304">
        <v>1.7430355077019843E-2</v>
      </c>
      <c r="K6" s="304">
        <v>1.7430355077019843E-2</v>
      </c>
      <c r="L6" s="304">
        <v>1.7430355077019843E-2</v>
      </c>
      <c r="M6" s="304">
        <v>1.7430355077019843E-2</v>
      </c>
      <c r="N6" s="304">
        <v>1.7430355077019843E-2</v>
      </c>
      <c r="O6" s="304">
        <v>1.7430355077019843E-2</v>
      </c>
      <c r="P6" s="304">
        <v>1.7430355077019843E-2</v>
      </c>
      <c r="Q6" s="304">
        <v>1.7430355077019843E-2</v>
      </c>
      <c r="R6" s="304">
        <v>1.7430355077019843E-2</v>
      </c>
      <c r="S6" s="304">
        <v>1.7430355077019843E-2</v>
      </c>
      <c r="T6" s="304">
        <v>1.7430355077019843E-2</v>
      </c>
      <c r="U6" s="304">
        <v>1.7430355077019843E-2</v>
      </c>
      <c r="V6" s="304">
        <v>1.7430355077019843E-2</v>
      </c>
      <c r="W6" s="304">
        <v>1.7430355077019843E-2</v>
      </c>
      <c r="X6" s="304">
        <v>1.7430355077019843E-2</v>
      </c>
      <c r="Y6" s="304">
        <v>1.7430355077019843E-2</v>
      </c>
      <c r="Z6" s="304">
        <v>1.7430355077019843E-2</v>
      </c>
      <c r="AA6" s="304">
        <v>1.7430355077019843E-2</v>
      </c>
      <c r="AB6" s="304">
        <v>1.7430355077019843E-2</v>
      </c>
      <c r="AC6" s="304">
        <v>1.7430355077019843E-2</v>
      </c>
      <c r="AD6" s="304">
        <v>1.7430355077019843E-2</v>
      </c>
      <c r="AE6" s="304">
        <v>1.7430355077019843E-2</v>
      </c>
      <c r="AF6" s="304">
        <v>1.7430355077019843E-2</v>
      </c>
      <c r="AG6" s="304">
        <v>1.7430355077019843E-2</v>
      </c>
      <c r="AH6" s="304">
        <v>1.7430355077019843E-2</v>
      </c>
      <c r="AI6" s="304">
        <v>1.7430355077019843E-2</v>
      </c>
      <c r="AJ6" s="304">
        <v>1.7430355077019843E-2</v>
      </c>
      <c r="AK6" s="304">
        <v>1.7430355077019843E-2</v>
      </c>
      <c r="AL6" s="304">
        <v>1.7430355077019843E-2</v>
      </c>
      <c r="AM6" s="304">
        <v>1.7430355077019843E-2</v>
      </c>
      <c r="AN6" s="304">
        <v>1.7430355077019843E-2</v>
      </c>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N6" s="306"/>
    </row>
    <row r="7" spans="1:92" s="302" customFormat="1">
      <c r="B7" s="303" t="s">
        <v>233</v>
      </c>
      <c r="C7" s="304"/>
      <c r="D7" s="304"/>
      <c r="E7" s="304"/>
      <c r="F7" s="304"/>
      <c r="G7" s="304"/>
      <c r="H7" s="304"/>
      <c r="I7" s="304"/>
      <c r="J7" s="304"/>
      <c r="K7" s="304"/>
      <c r="L7" s="304"/>
      <c r="M7" s="304">
        <v>1.3492566230247638E-2</v>
      </c>
      <c r="N7" s="304">
        <v>1.3492566230247638E-2</v>
      </c>
      <c r="O7" s="304">
        <v>1.3492566230247638E-2</v>
      </c>
      <c r="P7" s="304">
        <v>1.3492566230247638E-2</v>
      </c>
      <c r="Q7" s="304">
        <v>1.3492566230247638E-2</v>
      </c>
      <c r="R7" s="304">
        <v>1.3492566230247638E-2</v>
      </c>
      <c r="S7" s="304">
        <v>1.3492566230247638E-2</v>
      </c>
      <c r="T7" s="304">
        <v>1.3492566230247638E-2</v>
      </c>
      <c r="U7" s="304">
        <v>1.3492566230247638E-2</v>
      </c>
      <c r="V7" s="304">
        <v>1.3492566230247638E-2</v>
      </c>
      <c r="W7" s="304">
        <v>1.3492566230247638E-2</v>
      </c>
      <c r="X7" s="304">
        <v>1.3492566230247638E-2</v>
      </c>
      <c r="Y7" s="304">
        <v>1.3492566230247638E-2</v>
      </c>
      <c r="Z7" s="304">
        <v>1.3492566230247638E-2</v>
      </c>
      <c r="AA7" s="304">
        <v>1.3492566230247638E-2</v>
      </c>
      <c r="AB7" s="304">
        <v>1.3492566230247638E-2</v>
      </c>
      <c r="AC7" s="304">
        <v>1.3492566230247638E-2</v>
      </c>
      <c r="AD7" s="304">
        <v>1.3492566230247638E-2</v>
      </c>
      <c r="AE7" s="304">
        <v>1.3492566230247638E-2</v>
      </c>
      <c r="AF7" s="304">
        <v>1.3492566230247638E-2</v>
      </c>
      <c r="AG7" s="304">
        <v>1.3492566230247638E-2</v>
      </c>
      <c r="AH7" s="304">
        <v>1.3492566230247638E-2</v>
      </c>
      <c r="AI7" s="304">
        <v>1.3492566230247638E-2</v>
      </c>
      <c r="AJ7" s="304">
        <v>1.3492566230247638E-2</v>
      </c>
      <c r="AK7" s="304">
        <v>1.3492566230247638E-2</v>
      </c>
      <c r="AL7" s="304">
        <v>1.3492566230247638E-2</v>
      </c>
      <c r="AM7" s="304">
        <v>1.3492566230247638E-2</v>
      </c>
      <c r="AN7" s="304">
        <v>1.3492566230247638E-2</v>
      </c>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N7" s="306"/>
    </row>
    <row r="8" spans="1:92" s="302" customFormat="1">
      <c r="B8" s="303" t="s">
        <v>234</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v>1.0736218868249603E-2</v>
      </c>
      <c r="AG8" s="304">
        <v>1.0736218868249603E-2</v>
      </c>
      <c r="AH8" s="304">
        <v>1.0736218868249603E-2</v>
      </c>
      <c r="AI8" s="304">
        <v>1.0736218868249603E-2</v>
      </c>
      <c r="AJ8" s="304">
        <v>1.0736218868249603E-2</v>
      </c>
      <c r="AK8" s="304">
        <v>1.0736218868249603E-2</v>
      </c>
      <c r="AL8" s="304">
        <v>1.0736218868249603E-2</v>
      </c>
      <c r="AM8" s="304">
        <v>1.0736218868249603E-2</v>
      </c>
      <c r="AN8" s="304">
        <v>1.0736218868249603E-2</v>
      </c>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N8" s="306"/>
    </row>
    <row r="9" spans="1:92" s="302" customFormat="1">
      <c r="B9" s="303" t="s">
        <v>111</v>
      </c>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v>1.4610000000000001E-2</v>
      </c>
      <c r="AO9" s="304">
        <v>9.0000000000000011E-3</v>
      </c>
      <c r="AP9" s="304">
        <v>9.0000000000000011E-3</v>
      </c>
      <c r="AQ9" s="304">
        <v>1.1000000000000001E-2</v>
      </c>
      <c r="AR9" s="304">
        <v>1.2E-2</v>
      </c>
      <c r="AS9" s="304">
        <v>1.23E-2</v>
      </c>
      <c r="AT9" s="304">
        <v>1.3100000000000001E-2</v>
      </c>
      <c r="AU9" s="304">
        <v>1.3899999999999999E-2</v>
      </c>
      <c r="AV9" s="304">
        <v>1.47E-2</v>
      </c>
      <c r="AW9" s="304">
        <v>1.55E-2</v>
      </c>
      <c r="AX9" s="304">
        <v>1.6299999999999999E-2</v>
      </c>
      <c r="AY9" s="304">
        <v>1.5600000000000001E-2</v>
      </c>
      <c r="AZ9" s="304">
        <v>1.6399999999999998E-2</v>
      </c>
      <c r="BA9" s="304">
        <v>1.72E-2</v>
      </c>
      <c r="BB9" s="304">
        <v>1.8000000000000002E-2</v>
      </c>
      <c r="BC9" s="304">
        <v>1.8000000000000002E-2</v>
      </c>
      <c r="BD9" s="304">
        <v>1.8000000000000002E-2</v>
      </c>
      <c r="BE9" s="304">
        <v>1.8000000000000002E-2</v>
      </c>
      <c r="BF9" s="304">
        <v>1.8000000000000002E-2</v>
      </c>
      <c r="BG9" s="304">
        <v>1.8000000000000002E-2</v>
      </c>
      <c r="BH9" s="304">
        <v>1.8000000000000002E-2</v>
      </c>
      <c r="BI9" s="304">
        <v>1.8000000000000002E-2</v>
      </c>
      <c r="BJ9" s="304">
        <v>1.8000000000000002E-2</v>
      </c>
      <c r="BK9" s="304">
        <v>1.8000000000000002E-2</v>
      </c>
      <c r="BL9" s="304">
        <v>1.8000000000000002E-2</v>
      </c>
      <c r="BM9" s="304">
        <v>1.8000000000000002E-2</v>
      </c>
      <c r="BN9" s="304">
        <v>1.8000000000000002E-2</v>
      </c>
      <c r="BO9" s="304">
        <v>1.8000000000000002E-2</v>
      </c>
      <c r="BP9" s="304">
        <v>1.8000000000000002E-2</v>
      </c>
      <c r="BQ9" s="304">
        <v>1.8000000000000002E-2</v>
      </c>
      <c r="BR9" s="304">
        <v>1.8000000000000002E-2</v>
      </c>
      <c r="BS9" s="304">
        <v>1.8000000000000002E-2</v>
      </c>
      <c r="BT9" s="304">
        <v>1.8000000000000002E-2</v>
      </c>
      <c r="BU9" s="304">
        <v>1.8000000000000002E-2</v>
      </c>
      <c r="BV9" s="304">
        <v>1.8000000000000002E-2</v>
      </c>
      <c r="BW9" s="304">
        <v>1.8000000000000002E-2</v>
      </c>
      <c r="BX9" s="304">
        <v>1.8000000000000002E-2</v>
      </c>
      <c r="BY9" s="304">
        <v>1.8000000000000002E-2</v>
      </c>
      <c r="BZ9" s="304">
        <v>1.8000000000000002E-2</v>
      </c>
      <c r="CA9" s="304">
        <v>1.8000000000000002E-2</v>
      </c>
      <c r="CB9" s="304">
        <v>1.8000000000000002E-2</v>
      </c>
      <c r="CC9" s="304">
        <v>1.8000000000000002E-2</v>
      </c>
      <c r="CD9" s="304">
        <v>1.8000000000000002E-2</v>
      </c>
      <c r="CE9" s="304">
        <v>1.8000000000000002E-2</v>
      </c>
      <c r="CF9" s="304">
        <v>1.8000000000000002E-2</v>
      </c>
      <c r="CG9" s="304">
        <v>1.8000000000000002E-2</v>
      </c>
      <c r="CH9" s="304">
        <v>1.8000000000000002E-2</v>
      </c>
      <c r="CI9" s="304">
        <v>1.8000000000000002E-2</v>
      </c>
      <c r="CJ9" s="304">
        <v>1.8000000000000002E-2</v>
      </c>
      <c r="CK9" s="304">
        <v>1.8000000000000002E-2</v>
      </c>
      <c r="CL9" s="304">
        <v>1.8000000000000002E-2</v>
      </c>
      <c r="CM9" s="304">
        <v>1.8000000000000002E-2</v>
      </c>
      <c r="CN9" s="307">
        <v>1.8000000000000002E-2</v>
      </c>
    </row>
    <row r="10" spans="1:92" s="302" customFormat="1">
      <c r="B10" s="303" t="s">
        <v>110</v>
      </c>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v>1.4610000000000001E-2</v>
      </c>
      <c r="AO10" s="304">
        <v>9.0000000000000011E-3</v>
      </c>
      <c r="AP10" s="304">
        <v>9.0000000000000011E-3</v>
      </c>
      <c r="AQ10" s="304">
        <v>1.1000000000000001E-2</v>
      </c>
      <c r="AR10" s="304">
        <v>1.2E-2</v>
      </c>
      <c r="AS10" s="304">
        <v>1.2E-2</v>
      </c>
      <c r="AT10" s="304">
        <v>1.2500000000000001E-2</v>
      </c>
      <c r="AU10" s="304">
        <v>1.3000000000000001E-2</v>
      </c>
      <c r="AV10" s="304">
        <v>1.3500000000000002E-2</v>
      </c>
      <c r="AW10" s="304">
        <v>1.3999999999999999E-2</v>
      </c>
      <c r="AX10" s="304">
        <v>1.4499999999999999E-2</v>
      </c>
      <c r="AY10" s="304">
        <v>1.3500000000000002E-2</v>
      </c>
      <c r="AZ10" s="304">
        <v>1.3999999999999999E-2</v>
      </c>
      <c r="BA10" s="304">
        <v>1.4499999999999999E-2</v>
      </c>
      <c r="BB10" s="304">
        <v>1.4999999999999999E-2</v>
      </c>
      <c r="BC10" s="304">
        <v>1.4999999999999999E-2</v>
      </c>
      <c r="BD10" s="304">
        <v>1.4999999999999999E-2</v>
      </c>
      <c r="BE10" s="304">
        <v>1.4999999999999999E-2</v>
      </c>
      <c r="BF10" s="304">
        <v>1.4999999999999999E-2</v>
      </c>
      <c r="BG10" s="304">
        <v>1.4999999999999999E-2</v>
      </c>
      <c r="BH10" s="304">
        <v>1.4999999999999999E-2</v>
      </c>
      <c r="BI10" s="304">
        <v>1.4999999999999999E-2</v>
      </c>
      <c r="BJ10" s="304">
        <v>1.4999999999999999E-2</v>
      </c>
      <c r="BK10" s="304">
        <v>1.4999999999999999E-2</v>
      </c>
      <c r="BL10" s="304">
        <v>1.4999999999999999E-2</v>
      </c>
      <c r="BM10" s="304">
        <v>1.4999999999999999E-2</v>
      </c>
      <c r="BN10" s="304">
        <v>1.4999999999999999E-2</v>
      </c>
      <c r="BO10" s="304">
        <v>1.4999999999999999E-2</v>
      </c>
      <c r="BP10" s="304">
        <v>1.4999999999999999E-2</v>
      </c>
      <c r="BQ10" s="304">
        <v>1.4999999999999999E-2</v>
      </c>
      <c r="BR10" s="304">
        <v>1.4999999999999999E-2</v>
      </c>
      <c r="BS10" s="304">
        <v>1.4999999999999999E-2</v>
      </c>
      <c r="BT10" s="304">
        <v>1.4999999999999999E-2</v>
      </c>
      <c r="BU10" s="304">
        <v>1.4999999999999999E-2</v>
      </c>
      <c r="BV10" s="304">
        <v>1.4999999999999999E-2</v>
      </c>
      <c r="BW10" s="304">
        <v>1.4999999999999999E-2</v>
      </c>
      <c r="BX10" s="304">
        <v>1.4999999999999999E-2</v>
      </c>
      <c r="BY10" s="304">
        <v>1.4999999999999999E-2</v>
      </c>
      <c r="BZ10" s="304">
        <v>1.4999999999999999E-2</v>
      </c>
      <c r="CA10" s="304">
        <v>1.4999999999999999E-2</v>
      </c>
      <c r="CB10" s="304">
        <v>1.4999999999999999E-2</v>
      </c>
      <c r="CC10" s="304">
        <v>1.4999999999999999E-2</v>
      </c>
      <c r="CD10" s="304">
        <v>1.4999999999999999E-2</v>
      </c>
      <c r="CE10" s="304">
        <v>1.4999999999999999E-2</v>
      </c>
      <c r="CF10" s="304">
        <v>1.4999999999999999E-2</v>
      </c>
      <c r="CG10" s="304">
        <v>1.4999999999999999E-2</v>
      </c>
      <c r="CH10" s="304">
        <v>1.4999999999999999E-2</v>
      </c>
      <c r="CI10" s="304">
        <v>1.4999999999999999E-2</v>
      </c>
      <c r="CJ10" s="304">
        <v>1.4999999999999999E-2</v>
      </c>
      <c r="CK10" s="304">
        <v>1.4999999999999999E-2</v>
      </c>
      <c r="CL10" s="304">
        <v>1.4999999999999999E-2</v>
      </c>
      <c r="CM10" s="304">
        <v>1.4999999999999999E-2</v>
      </c>
      <c r="CN10" s="307">
        <v>1.4999999999999999E-2</v>
      </c>
    </row>
    <row r="11" spans="1:92" s="302" customFormat="1">
      <c r="B11" s="303" t="s">
        <v>109</v>
      </c>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v>1.4610000000000001E-2</v>
      </c>
      <c r="AO11" s="304">
        <v>9.0000000000000011E-3</v>
      </c>
      <c r="AP11" s="304">
        <v>9.0000000000000011E-3</v>
      </c>
      <c r="AQ11" s="304">
        <v>1.1000000000000001E-2</v>
      </c>
      <c r="AR11" s="304">
        <v>1.2E-2</v>
      </c>
      <c r="AS11" s="304">
        <v>1.18E-2</v>
      </c>
      <c r="AT11" s="304">
        <v>1.21E-2</v>
      </c>
      <c r="AU11" s="304">
        <v>1.24E-2</v>
      </c>
      <c r="AV11" s="304">
        <v>1.2699999999999999E-2</v>
      </c>
      <c r="AW11" s="304">
        <v>1.3000000000000001E-2</v>
      </c>
      <c r="AX11" s="304">
        <v>1.3300000000000001E-2</v>
      </c>
      <c r="AY11" s="304">
        <v>1.21E-2</v>
      </c>
      <c r="AZ11" s="304">
        <v>1.24E-2</v>
      </c>
      <c r="BA11" s="304">
        <v>1.2699999999999999E-2</v>
      </c>
      <c r="BB11" s="304">
        <v>1.3000000000000001E-2</v>
      </c>
      <c r="BC11" s="304">
        <v>1.3000000000000001E-2</v>
      </c>
      <c r="BD11" s="304">
        <v>1.3000000000000001E-2</v>
      </c>
      <c r="BE11" s="304">
        <v>1.3000000000000001E-2</v>
      </c>
      <c r="BF11" s="304">
        <v>1.3000000000000001E-2</v>
      </c>
      <c r="BG11" s="304">
        <v>1.3000000000000001E-2</v>
      </c>
      <c r="BH11" s="304">
        <v>1.3000000000000001E-2</v>
      </c>
      <c r="BI11" s="304">
        <v>1.3000000000000001E-2</v>
      </c>
      <c r="BJ11" s="304">
        <v>1.3000000000000001E-2</v>
      </c>
      <c r="BK11" s="304">
        <v>1.3000000000000001E-2</v>
      </c>
      <c r="BL11" s="304">
        <v>1.3000000000000001E-2</v>
      </c>
      <c r="BM11" s="304">
        <v>1.3000000000000001E-2</v>
      </c>
      <c r="BN11" s="304">
        <v>1.3000000000000001E-2</v>
      </c>
      <c r="BO11" s="304">
        <v>1.3000000000000001E-2</v>
      </c>
      <c r="BP11" s="304">
        <v>1.3000000000000001E-2</v>
      </c>
      <c r="BQ11" s="304">
        <v>1.3000000000000001E-2</v>
      </c>
      <c r="BR11" s="304">
        <v>1.3000000000000001E-2</v>
      </c>
      <c r="BS11" s="304">
        <v>1.3000000000000001E-2</v>
      </c>
      <c r="BT11" s="304">
        <v>1.3000000000000001E-2</v>
      </c>
      <c r="BU11" s="304">
        <v>1.3000000000000001E-2</v>
      </c>
      <c r="BV11" s="304">
        <v>1.3000000000000001E-2</v>
      </c>
      <c r="BW11" s="304">
        <v>1.3000000000000001E-2</v>
      </c>
      <c r="BX11" s="304">
        <v>1.3000000000000001E-2</v>
      </c>
      <c r="BY11" s="304">
        <v>1.3000000000000001E-2</v>
      </c>
      <c r="BZ11" s="304">
        <v>1.3000000000000001E-2</v>
      </c>
      <c r="CA11" s="304">
        <v>1.3000000000000001E-2</v>
      </c>
      <c r="CB11" s="304">
        <v>1.3000000000000001E-2</v>
      </c>
      <c r="CC11" s="304">
        <v>1.3000000000000001E-2</v>
      </c>
      <c r="CD11" s="304">
        <v>1.3000000000000001E-2</v>
      </c>
      <c r="CE11" s="304">
        <v>1.3000000000000001E-2</v>
      </c>
      <c r="CF11" s="304">
        <v>1.3000000000000001E-2</v>
      </c>
      <c r="CG11" s="304">
        <v>1.3000000000000001E-2</v>
      </c>
      <c r="CH11" s="304">
        <v>1.3000000000000001E-2</v>
      </c>
      <c r="CI11" s="304">
        <v>1.3000000000000001E-2</v>
      </c>
      <c r="CJ11" s="304">
        <v>1.3000000000000001E-2</v>
      </c>
      <c r="CK11" s="304">
        <v>1.3000000000000001E-2</v>
      </c>
      <c r="CL11" s="304">
        <v>1.3000000000000001E-2</v>
      </c>
      <c r="CM11" s="304">
        <v>1.3000000000000001E-2</v>
      </c>
      <c r="CN11" s="307">
        <v>1.3000000000000001E-2</v>
      </c>
    </row>
    <row r="12" spans="1:92" s="302" customFormat="1" ht="14.4" thickBot="1">
      <c r="B12" s="308" t="s">
        <v>108</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v>1.4610000000000001E-2</v>
      </c>
      <c r="AO12" s="309">
        <v>9.0000000000000011E-3</v>
      </c>
      <c r="AP12" s="309">
        <v>9.0000000000000011E-3</v>
      </c>
      <c r="AQ12" s="309">
        <v>1.1000000000000001E-2</v>
      </c>
      <c r="AR12" s="309">
        <v>1.2E-2</v>
      </c>
      <c r="AS12" s="309">
        <v>1.15E-2</v>
      </c>
      <c r="AT12" s="309">
        <v>1.15E-2</v>
      </c>
      <c r="AU12" s="309">
        <v>1.15E-2</v>
      </c>
      <c r="AV12" s="309">
        <v>1.15E-2</v>
      </c>
      <c r="AW12" s="309">
        <v>1.15E-2</v>
      </c>
      <c r="AX12" s="309">
        <v>1.15E-2</v>
      </c>
      <c r="AY12" s="309">
        <v>0.01</v>
      </c>
      <c r="AZ12" s="309">
        <v>0.01</v>
      </c>
      <c r="BA12" s="309">
        <v>0.01</v>
      </c>
      <c r="BB12" s="309">
        <v>0.01</v>
      </c>
      <c r="BC12" s="309">
        <v>0.01</v>
      </c>
      <c r="BD12" s="309">
        <v>0.01</v>
      </c>
      <c r="BE12" s="309">
        <v>0.01</v>
      </c>
      <c r="BF12" s="309">
        <v>0.01</v>
      </c>
      <c r="BG12" s="309">
        <v>0.01</v>
      </c>
      <c r="BH12" s="309">
        <v>0.01</v>
      </c>
      <c r="BI12" s="309">
        <v>0.01</v>
      </c>
      <c r="BJ12" s="309">
        <v>0.01</v>
      </c>
      <c r="BK12" s="309">
        <v>0.01</v>
      </c>
      <c r="BL12" s="309">
        <v>0.01</v>
      </c>
      <c r="BM12" s="309">
        <v>0.01</v>
      </c>
      <c r="BN12" s="309">
        <v>0.01</v>
      </c>
      <c r="BO12" s="309">
        <v>0.01</v>
      </c>
      <c r="BP12" s="309">
        <v>0.01</v>
      </c>
      <c r="BQ12" s="309">
        <v>0.01</v>
      </c>
      <c r="BR12" s="309">
        <v>0.01</v>
      </c>
      <c r="BS12" s="309">
        <v>0.01</v>
      </c>
      <c r="BT12" s="309">
        <v>0.01</v>
      </c>
      <c r="BU12" s="309">
        <v>0.01</v>
      </c>
      <c r="BV12" s="309">
        <v>0.01</v>
      </c>
      <c r="BW12" s="309">
        <v>0.01</v>
      </c>
      <c r="BX12" s="309">
        <v>0.01</v>
      </c>
      <c r="BY12" s="309">
        <v>0.01</v>
      </c>
      <c r="BZ12" s="309">
        <v>0.01</v>
      </c>
      <c r="CA12" s="309">
        <v>0.01</v>
      </c>
      <c r="CB12" s="309">
        <v>0.01</v>
      </c>
      <c r="CC12" s="309">
        <v>0.01</v>
      </c>
      <c r="CD12" s="309">
        <v>0.01</v>
      </c>
      <c r="CE12" s="309">
        <v>0.01</v>
      </c>
      <c r="CF12" s="309">
        <v>0.01</v>
      </c>
      <c r="CG12" s="309">
        <v>0.01</v>
      </c>
      <c r="CH12" s="309">
        <v>0.01</v>
      </c>
      <c r="CI12" s="309">
        <v>0.01</v>
      </c>
      <c r="CJ12" s="309">
        <v>0.01</v>
      </c>
      <c r="CK12" s="309">
        <v>0.01</v>
      </c>
      <c r="CL12" s="309">
        <v>0.01</v>
      </c>
      <c r="CM12" s="309">
        <v>0.01</v>
      </c>
      <c r="CN12" s="310">
        <v>0.01</v>
      </c>
    </row>
    <row r="14" spans="1:92">
      <c r="B14" s="23"/>
      <c r="AJ14" s="311"/>
      <c r="AK14" s="311"/>
      <c r="AL14" s="311"/>
      <c r="AM14" s="311"/>
      <c r="AN14" s="311"/>
      <c r="AO14" s="311"/>
      <c r="AP14" s="311"/>
      <c r="AQ14" s="311"/>
      <c r="AR14" s="311"/>
      <c r="AS14" s="311"/>
      <c r="AT14" s="311"/>
      <c r="AU14" s="311"/>
      <c r="AV14" s="311"/>
    </row>
    <row r="15" spans="1:92">
      <c r="B15" s="312"/>
      <c r="AJ15" s="311"/>
      <c r="AK15" s="311"/>
      <c r="AL15" s="311"/>
      <c r="AM15" s="311"/>
      <c r="AN15" s="311"/>
      <c r="AO15" s="311"/>
      <c r="AP15" s="311"/>
      <c r="AQ15" s="311"/>
      <c r="AR15" s="311"/>
      <c r="AS15" s="311"/>
      <c r="AT15" s="311"/>
      <c r="AU15" s="311"/>
      <c r="AV15" s="311"/>
    </row>
    <row r="16" spans="1:92">
      <c r="AJ16" s="311"/>
      <c r="AK16" s="311"/>
      <c r="AL16" s="311"/>
      <c r="AM16" s="311"/>
      <c r="AN16" s="311"/>
      <c r="AO16" s="311"/>
      <c r="AP16" s="311"/>
      <c r="AQ16" s="311"/>
      <c r="AR16" s="311"/>
      <c r="AS16" s="311"/>
      <c r="AT16" s="311"/>
      <c r="AU16" s="311"/>
      <c r="AV16" s="311"/>
    </row>
    <row r="17" spans="3:92">
      <c r="AJ17" s="311"/>
      <c r="AK17" s="311"/>
      <c r="AL17" s="311"/>
      <c r="AM17" s="311"/>
      <c r="AN17" s="311"/>
      <c r="AO17" s="311"/>
      <c r="AP17" s="311"/>
      <c r="AQ17" s="311"/>
      <c r="AR17" s="311"/>
      <c r="AS17" s="311"/>
      <c r="AT17" s="311"/>
      <c r="AU17" s="311"/>
      <c r="AV17" s="311"/>
    </row>
    <row r="18" spans="3:92">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row>
    <row r="19" spans="3:92">
      <c r="C19" s="314"/>
      <c r="D19" s="314"/>
      <c r="E19" s="314"/>
      <c r="F19" s="314"/>
      <c r="G19" s="314"/>
      <c r="H19" s="314"/>
      <c r="I19" s="314"/>
      <c r="J19" s="314"/>
      <c r="K19" s="314"/>
      <c r="L19" s="314"/>
      <c r="M19" s="314"/>
      <c r="N19" s="2"/>
      <c r="O19" s="2"/>
      <c r="P19" s="2"/>
      <c r="Q19" s="2"/>
      <c r="R19" s="2"/>
      <c r="S19" s="2"/>
      <c r="T19" s="2"/>
      <c r="U19" s="2"/>
      <c r="V19" s="2"/>
      <c r="W19" s="2"/>
      <c r="X19" s="2"/>
      <c r="Y19" s="2"/>
      <c r="Z19" s="2"/>
      <c r="AA19" s="2"/>
      <c r="AB19" s="2"/>
      <c r="AC19" s="2"/>
      <c r="AD19" s="314"/>
      <c r="AE19" s="2"/>
      <c r="AF19" s="2"/>
      <c r="AG19" s="314"/>
      <c r="AH19" s="2"/>
      <c r="AI19" s="2"/>
      <c r="AP19" s="311"/>
      <c r="BJ19" s="311"/>
      <c r="CB19" s="2"/>
      <c r="CC19" s="2"/>
      <c r="CD19" s="311"/>
    </row>
    <row r="20" spans="3:9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CB20" s="2"/>
      <c r="CC20" s="2"/>
      <c r="CD20" s="2"/>
    </row>
    <row r="21" spans="3:9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CB21" s="2"/>
      <c r="CC21" s="2"/>
      <c r="CD21" s="2"/>
    </row>
    <row r="22" spans="3:9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CB22" s="2"/>
      <c r="CC22" s="2"/>
      <c r="CD22" s="2"/>
    </row>
    <row r="23" spans="3:9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CB23" s="2"/>
      <c r="CC23" s="2"/>
      <c r="CD23" s="2"/>
    </row>
    <row r="24" spans="3:9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CB24" s="2"/>
      <c r="CC24" s="2"/>
      <c r="CD24" s="2"/>
    </row>
    <row r="25" spans="3:9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CB25" s="2"/>
      <c r="CC25" s="2"/>
      <c r="CD25" s="2"/>
    </row>
  </sheetData>
  <pageMargins left="0.78740157499999996" right="0.78740157499999996" top="0.984251969" bottom="0.984251969" header="0.3" footer="0.3"/>
  <pageSetup paperSize="9" orientation="portrait"/>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O16"/>
  <sheetViews>
    <sheetView topLeftCell="A7" workbookViewId="0">
      <selection activeCell="H28" sqref="H28"/>
    </sheetView>
  </sheetViews>
  <sheetFormatPr baseColWidth="10" defaultColWidth="10.88671875" defaultRowHeight="13.8"/>
  <cols>
    <col min="1" max="1" width="10.88671875" style="40"/>
    <col min="2" max="2" width="38.44140625" style="40" customWidth="1"/>
    <col min="3" max="91" width="6.88671875" style="294" customWidth="1"/>
    <col min="92" max="16384" width="10.88671875" style="40"/>
  </cols>
  <sheetData>
    <row r="1" spans="1:93" ht="15.6">
      <c r="A1" s="39" t="s">
        <v>235</v>
      </c>
      <c r="E1" s="315"/>
      <c r="F1" s="265"/>
      <c r="G1" s="265"/>
      <c r="H1" s="265"/>
      <c r="I1" s="265"/>
    </row>
    <row r="2" spans="1:93" s="238" customFormat="1" ht="15.6">
      <c r="A2" s="295"/>
      <c r="B2" s="296"/>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row>
    <row r="3" spans="1:93" ht="14.4" thickBot="1"/>
    <row r="4" spans="1:93" ht="14.4" thickBot="1">
      <c r="B4" s="316"/>
      <c r="C4" s="317">
        <v>1982</v>
      </c>
      <c r="D4" s="317">
        <v>1983</v>
      </c>
      <c r="E4" s="317">
        <v>1984</v>
      </c>
      <c r="F4" s="317">
        <v>1985</v>
      </c>
      <c r="G4" s="317">
        <v>1986</v>
      </c>
      <c r="H4" s="317">
        <v>1987</v>
      </c>
      <c r="I4" s="318">
        <v>1988</v>
      </c>
      <c r="J4" s="318">
        <v>1989</v>
      </c>
      <c r="K4" s="318">
        <v>1990</v>
      </c>
      <c r="L4" s="318">
        <v>1991</v>
      </c>
      <c r="M4" s="318">
        <v>1992</v>
      </c>
      <c r="N4" s="318">
        <v>1993</v>
      </c>
      <c r="O4" s="318">
        <v>1994</v>
      </c>
      <c r="P4" s="318">
        <v>1995</v>
      </c>
      <c r="Q4" s="318">
        <v>1996</v>
      </c>
      <c r="R4" s="318">
        <v>1997</v>
      </c>
      <c r="S4" s="318">
        <v>1998</v>
      </c>
      <c r="T4" s="318">
        <v>1999</v>
      </c>
      <c r="U4" s="318">
        <v>2000</v>
      </c>
      <c r="V4" s="318">
        <v>2001</v>
      </c>
      <c r="W4" s="318">
        <v>2002</v>
      </c>
      <c r="X4" s="318">
        <v>2003</v>
      </c>
      <c r="Y4" s="318">
        <v>2004</v>
      </c>
      <c r="Z4" s="318">
        <v>2005</v>
      </c>
      <c r="AA4" s="318">
        <v>2006</v>
      </c>
      <c r="AB4" s="318">
        <v>2007</v>
      </c>
      <c r="AC4" s="318">
        <v>2008</v>
      </c>
      <c r="AD4" s="318">
        <v>2009</v>
      </c>
      <c r="AE4" s="318">
        <v>2010</v>
      </c>
      <c r="AF4" s="318">
        <v>2011</v>
      </c>
      <c r="AG4" s="318">
        <v>2012</v>
      </c>
      <c r="AH4" s="318">
        <v>2013</v>
      </c>
      <c r="AI4" s="318">
        <v>2014</v>
      </c>
      <c r="AJ4" s="318">
        <v>2015</v>
      </c>
      <c r="AK4" s="318">
        <v>2016</v>
      </c>
      <c r="AL4" s="318">
        <v>2017</v>
      </c>
      <c r="AM4" s="318">
        <v>2018</v>
      </c>
      <c r="AN4" s="318">
        <v>2019</v>
      </c>
      <c r="AO4" s="318">
        <v>2020</v>
      </c>
      <c r="AP4" s="318">
        <v>2021</v>
      </c>
      <c r="AQ4" s="318">
        <v>2022</v>
      </c>
      <c r="AR4" s="318">
        <v>2023</v>
      </c>
      <c r="AS4" s="318">
        <v>2024</v>
      </c>
      <c r="AT4" s="318">
        <v>2025</v>
      </c>
      <c r="AU4" s="318">
        <v>2026</v>
      </c>
      <c r="AV4" s="318">
        <v>2027</v>
      </c>
      <c r="AW4" s="318">
        <v>2028</v>
      </c>
      <c r="AX4" s="318">
        <v>2029</v>
      </c>
      <c r="AY4" s="318">
        <v>2030</v>
      </c>
      <c r="AZ4" s="318">
        <v>2031</v>
      </c>
      <c r="BA4" s="318">
        <v>2032</v>
      </c>
      <c r="BB4" s="318">
        <v>2033</v>
      </c>
      <c r="BC4" s="318">
        <v>2034</v>
      </c>
      <c r="BD4" s="318">
        <v>2035</v>
      </c>
      <c r="BE4" s="318">
        <v>2036</v>
      </c>
      <c r="BF4" s="318">
        <v>2037</v>
      </c>
      <c r="BG4" s="318">
        <v>2038</v>
      </c>
      <c r="BH4" s="318">
        <v>2039</v>
      </c>
      <c r="BI4" s="318">
        <v>2040</v>
      </c>
      <c r="BJ4" s="319">
        <v>2041</v>
      </c>
      <c r="BK4" s="320">
        <v>2042</v>
      </c>
      <c r="BL4" s="318">
        <v>2043</v>
      </c>
      <c r="BM4" s="318">
        <v>2044</v>
      </c>
      <c r="BN4" s="318">
        <v>2045</v>
      </c>
      <c r="BO4" s="318">
        <v>2046</v>
      </c>
      <c r="BP4" s="318">
        <v>2047</v>
      </c>
      <c r="BQ4" s="318">
        <v>2048</v>
      </c>
      <c r="BR4" s="318">
        <v>2049</v>
      </c>
      <c r="BS4" s="318">
        <v>2050</v>
      </c>
      <c r="BT4" s="318">
        <v>2051</v>
      </c>
      <c r="BU4" s="318">
        <v>2052</v>
      </c>
      <c r="BV4" s="318">
        <v>2053</v>
      </c>
      <c r="BW4" s="318">
        <v>2054</v>
      </c>
      <c r="BX4" s="318">
        <v>2055</v>
      </c>
      <c r="BY4" s="318">
        <v>2056</v>
      </c>
      <c r="BZ4" s="318">
        <v>2057</v>
      </c>
      <c r="CA4" s="318">
        <v>2058</v>
      </c>
      <c r="CB4" s="318">
        <v>2059</v>
      </c>
      <c r="CC4" s="318">
        <v>2060</v>
      </c>
      <c r="CD4" s="318">
        <v>2061</v>
      </c>
      <c r="CE4" s="318">
        <v>2062</v>
      </c>
      <c r="CF4" s="318">
        <v>2063</v>
      </c>
      <c r="CG4" s="318">
        <v>2064</v>
      </c>
      <c r="CH4" s="318">
        <v>2065</v>
      </c>
      <c r="CI4" s="318">
        <v>2066</v>
      </c>
      <c r="CJ4" s="318">
        <v>2067</v>
      </c>
      <c r="CK4" s="318">
        <v>2068</v>
      </c>
      <c r="CL4" s="318">
        <v>2069</v>
      </c>
      <c r="CM4" s="321">
        <v>2060</v>
      </c>
    </row>
    <row r="5" spans="1:93" s="322" customFormat="1">
      <c r="B5" s="323" t="s">
        <v>14</v>
      </c>
      <c r="C5" s="324">
        <v>6.8000000000000005E-2</v>
      </c>
      <c r="D5" s="324">
        <v>7.0999999999999994E-2</v>
      </c>
      <c r="E5" s="324">
        <v>8.4000000000000005E-2</v>
      </c>
      <c r="F5" s="324">
        <v>8.8000000000000009E-2</v>
      </c>
      <c r="G5" s="324">
        <v>8.900000000000001E-2</v>
      </c>
      <c r="H5" s="324">
        <v>0.09</v>
      </c>
      <c r="I5" s="324">
        <v>8.8000000000000009E-2</v>
      </c>
      <c r="J5" s="324">
        <v>8.199999999999999E-2</v>
      </c>
      <c r="K5" s="324">
        <v>7.9000000000000001E-2</v>
      </c>
      <c r="L5" s="324">
        <v>8.1000000000000003E-2</v>
      </c>
      <c r="M5" s="324">
        <v>0.09</v>
      </c>
      <c r="N5" s="324">
        <v>0.1</v>
      </c>
      <c r="O5" s="324">
        <v>0.106</v>
      </c>
      <c r="P5" s="324">
        <v>0.1</v>
      </c>
      <c r="Q5" s="324">
        <v>0.105</v>
      </c>
      <c r="R5" s="324">
        <v>0.107</v>
      </c>
      <c r="S5" s="324">
        <v>0.10300000000000001</v>
      </c>
      <c r="T5" s="324">
        <v>0.1</v>
      </c>
      <c r="U5" s="324">
        <v>8.5999999999999993E-2</v>
      </c>
      <c r="V5" s="324">
        <v>7.8E-2</v>
      </c>
      <c r="W5" s="324">
        <v>7.9000000000000001E-2</v>
      </c>
      <c r="X5" s="324">
        <v>8.5000000000000006E-2</v>
      </c>
      <c r="Y5" s="324">
        <v>8.900000000000001E-2</v>
      </c>
      <c r="Z5" s="324">
        <v>8.900000000000001E-2</v>
      </c>
      <c r="AA5" s="324">
        <v>8.8000000000000009E-2</v>
      </c>
      <c r="AB5" s="324">
        <v>0.08</v>
      </c>
      <c r="AC5" s="324">
        <v>7.400000000000001E-2</v>
      </c>
      <c r="AD5" s="324">
        <v>9.0999999999999998E-2</v>
      </c>
      <c r="AE5" s="324">
        <v>9.3000000000000013E-2</v>
      </c>
      <c r="AF5" s="324">
        <v>9.1999999999999998E-2</v>
      </c>
      <c r="AG5" s="324">
        <v>9.8000000000000004E-2</v>
      </c>
      <c r="AH5" s="324">
        <v>0.10300000000000001</v>
      </c>
      <c r="AI5" s="324">
        <v>0.10300000000000001</v>
      </c>
      <c r="AJ5" s="324">
        <v>0.10400000000000001</v>
      </c>
      <c r="AK5" s="324">
        <v>0.10099999999999999</v>
      </c>
      <c r="AL5" s="324">
        <v>9.4E-2</v>
      </c>
      <c r="AM5" s="324">
        <v>9.0999999999999998E-2</v>
      </c>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5"/>
      <c r="CD5" s="325"/>
      <c r="CE5" s="325"/>
      <c r="CF5" s="325"/>
      <c r="CG5" s="325"/>
      <c r="CH5" s="325"/>
      <c r="CI5" s="325"/>
      <c r="CJ5" s="325"/>
      <c r="CK5" s="325"/>
      <c r="CL5" s="325"/>
      <c r="CM5" s="326"/>
    </row>
    <row r="6" spans="1:93" s="322" customFormat="1">
      <c r="B6" s="327" t="s">
        <v>236</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f>AM5</f>
        <v>9.0999999999999998E-2</v>
      </c>
      <c r="AN6" s="304">
        <v>8.6999999999999994E-2</v>
      </c>
      <c r="AO6" s="304">
        <v>8.4000000000000005E-2</v>
      </c>
      <c r="AP6" s="304">
        <v>8.3000000000000004E-2</v>
      </c>
      <c r="AQ6" s="304">
        <v>8.3000000000000004E-2</v>
      </c>
      <c r="AR6" s="304">
        <v>8.1900000000000001E-2</v>
      </c>
      <c r="AS6" s="304">
        <v>8.1300000000000011E-2</v>
      </c>
      <c r="AT6" s="304">
        <v>8.0700000000000008E-2</v>
      </c>
      <c r="AU6" s="304">
        <v>0.08</v>
      </c>
      <c r="AV6" s="304">
        <v>7.9399999999999998E-2</v>
      </c>
      <c r="AW6" s="304">
        <v>7.8799999999999995E-2</v>
      </c>
      <c r="AX6" s="304">
        <v>7.6600000000000001E-2</v>
      </c>
      <c r="AY6" s="304">
        <v>7.4400000000000008E-2</v>
      </c>
      <c r="AZ6" s="304">
        <v>7.22E-2</v>
      </c>
      <c r="BA6" s="304">
        <v>7.0000000000000007E-2</v>
      </c>
      <c r="BB6" s="304">
        <v>7.0000000000000007E-2</v>
      </c>
      <c r="BC6" s="304">
        <v>7.0000000000000007E-2</v>
      </c>
      <c r="BD6" s="304">
        <v>7.0000000000000007E-2</v>
      </c>
      <c r="BE6" s="304">
        <v>7.0000000000000007E-2</v>
      </c>
      <c r="BF6" s="304">
        <v>7.0000000000000007E-2</v>
      </c>
      <c r="BG6" s="304">
        <v>7.0000000000000007E-2</v>
      </c>
      <c r="BH6" s="304">
        <v>7.0000000000000007E-2</v>
      </c>
      <c r="BI6" s="304">
        <v>7.0000000000000007E-2</v>
      </c>
      <c r="BJ6" s="304">
        <v>7.0000000000000007E-2</v>
      </c>
      <c r="BK6" s="304">
        <v>7.0000000000000007E-2</v>
      </c>
      <c r="BL6" s="304">
        <v>7.0000000000000007E-2</v>
      </c>
      <c r="BM6" s="304">
        <v>7.0000000000000007E-2</v>
      </c>
      <c r="BN6" s="304">
        <v>7.0000000000000007E-2</v>
      </c>
      <c r="BO6" s="304">
        <v>7.0000000000000007E-2</v>
      </c>
      <c r="BP6" s="304">
        <v>7.0000000000000007E-2</v>
      </c>
      <c r="BQ6" s="304">
        <v>7.0000000000000007E-2</v>
      </c>
      <c r="BR6" s="304">
        <v>7.0000000000000007E-2</v>
      </c>
      <c r="BS6" s="304">
        <v>7.0000000000000007E-2</v>
      </c>
      <c r="BT6" s="304">
        <v>7.0000000000000007E-2</v>
      </c>
      <c r="BU6" s="304">
        <v>7.0000000000000007E-2</v>
      </c>
      <c r="BV6" s="304">
        <v>7.0000000000000007E-2</v>
      </c>
      <c r="BW6" s="304">
        <v>7.0000000000000007E-2</v>
      </c>
      <c r="BX6" s="304">
        <v>7.0000000000000007E-2</v>
      </c>
      <c r="BY6" s="304">
        <v>7.0000000000000007E-2</v>
      </c>
      <c r="BZ6" s="304">
        <v>7.0000000000000007E-2</v>
      </c>
      <c r="CA6" s="304">
        <v>7.0000000000000007E-2</v>
      </c>
      <c r="CB6" s="304">
        <v>7.0000000000000007E-2</v>
      </c>
      <c r="CC6" s="328">
        <v>7.0000000000000007E-2</v>
      </c>
      <c r="CD6" s="328">
        <v>7.0000000000000007E-2</v>
      </c>
      <c r="CE6" s="328">
        <v>7.0000000000000007E-2</v>
      </c>
      <c r="CF6" s="328">
        <v>7.0000000000000007E-2</v>
      </c>
      <c r="CG6" s="328">
        <v>7.0000000000000007E-2</v>
      </c>
      <c r="CH6" s="328">
        <v>7.0000000000000007E-2</v>
      </c>
      <c r="CI6" s="328">
        <v>7.0000000000000007E-2</v>
      </c>
      <c r="CJ6" s="328">
        <v>7.0000000000000007E-2</v>
      </c>
      <c r="CK6" s="328">
        <v>7.0000000000000007E-2</v>
      </c>
      <c r="CL6" s="328">
        <v>7.0000000000000007E-2</v>
      </c>
      <c r="CM6" s="307">
        <v>7.0000000000000007E-2</v>
      </c>
    </row>
    <row r="7" spans="1:93" s="322" customFormat="1">
      <c r="B7" s="327" t="s">
        <v>237</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f>AM6</f>
        <v>9.0999999999999998E-2</v>
      </c>
      <c r="AN7" s="304">
        <v>8.6999999999999994E-2</v>
      </c>
      <c r="AO7" s="304">
        <v>8.4000000000000005E-2</v>
      </c>
      <c r="AP7" s="304">
        <v>8.3000000000000004E-2</v>
      </c>
      <c r="AQ7" s="304">
        <v>8.3000000000000004E-2</v>
      </c>
      <c r="AR7" s="304">
        <v>7.9399999999999998E-2</v>
      </c>
      <c r="AS7" s="304">
        <v>7.6299999999999993E-2</v>
      </c>
      <c r="AT7" s="304">
        <v>7.3200000000000001E-2</v>
      </c>
      <c r="AU7" s="304">
        <v>7.0000000000000007E-2</v>
      </c>
      <c r="AV7" s="304">
        <v>6.6900000000000001E-2</v>
      </c>
      <c r="AW7" s="304">
        <v>6.3799999999999996E-2</v>
      </c>
      <c r="AX7" s="304">
        <v>5.91E-2</v>
      </c>
      <c r="AY7" s="304">
        <v>5.4400000000000004E-2</v>
      </c>
      <c r="AZ7" s="304">
        <v>4.9699999999999994E-2</v>
      </c>
      <c r="BA7" s="304">
        <v>4.4999999999999998E-2</v>
      </c>
      <c r="BB7" s="304">
        <v>4.4999999999999998E-2</v>
      </c>
      <c r="BC7" s="304">
        <v>4.4999999999999998E-2</v>
      </c>
      <c r="BD7" s="304">
        <v>4.4999999999999998E-2</v>
      </c>
      <c r="BE7" s="304">
        <v>4.4999999999999998E-2</v>
      </c>
      <c r="BF7" s="304">
        <v>4.4999999999999998E-2</v>
      </c>
      <c r="BG7" s="304">
        <v>4.4999999999999998E-2</v>
      </c>
      <c r="BH7" s="304">
        <v>4.4999999999999998E-2</v>
      </c>
      <c r="BI7" s="304">
        <v>4.4999999999999998E-2</v>
      </c>
      <c r="BJ7" s="304">
        <v>4.4999999999999998E-2</v>
      </c>
      <c r="BK7" s="304">
        <v>4.4999999999999998E-2</v>
      </c>
      <c r="BL7" s="304">
        <v>4.4999999999999998E-2</v>
      </c>
      <c r="BM7" s="304">
        <v>4.4999999999999998E-2</v>
      </c>
      <c r="BN7" s="304">
        <v>4.4999999999999998E-2</v>
      </c>
      <c r="BO7" s="304">
        <v>4.4999999999999998E-2</v>
      </c>
      <c r="BP7" s="304">
        <v>4.4999999999999998E-2</v>
      </c>
      <c r="BQ7" s="304">
        <v>4.4999999999999998E-2</v>
      </c>
      <c r="BR7" s="304">
        <v>4.4999999999999998E-2</v>
      </c>
      <c r="BS7" s="304">
        <v>4.4999999999999998E-2</v>
      </c>
      <c r="BT7" s="304">
        <v>4.4999999999999998E-2</v>
      </c>
      <c r="BU7" s="304">
        <v>4.4999999999999998E-2</v>
      </c>
      <c r="BV7" s="304">
        <v>4.4999999999999998E-2</v>
      </c>
      <c r="BW7" s="304">
        <v>4.4999999999999998E-2</v>
      </c>
      <c r="BX7" s="304">
        <v>4.4999999999999998E-2</v>
      </c>
      <c r="BY7" s="304">
        <v>4.4999999999999998E-2</v>
      </c>
      <c r="BZ7" s="304">
        <v>4.4999999999999998E-2</v>
      </c>
      <c r="CA7" s="304">
        <v>4.4999999999999998E-2</v>
      </c>
      <c r="CB7" s="304">
        <v>4.4999999999999998E-2</v>
      </c>
      <c r="CC7" s="328">
        <v>4.4999999999999998E-2</v>
      </c>
      <c r="CD7" s="328">
        <v>4.4999999999999998E-2</v>
      </c>
      <c r="CE7" s="328">
        <v>4.4999999999999998E-2</v>
      </c>
      <c r="CF7" s="328">
        <v>4.4999999999999998E-2</v>
      </c>
      <c r="CG7" s="328">
        <v>4.4999999999999998E-2</v>
      </c>
      <c r="CH7" s="328">
        <v>4.4999999999999998E-2</v>
      </c>
      <c r="CI7" s="328">
        <v>4.4999999999999998E-2</v>
      </c>
      <c r="CJ7" s="328">
        <v>4.4999999999999998E-2</v>
      </c>
      <c r="CK7" s="328">
        <v>4.4999999999999998E-2</v>
      </c>
      <c r="CL7" s="328">
        <v>4.4999999999999998E-2</v>
      </c>
      <c r="CM7" s="307">
        <v>4.4999999999999998E-2</v>
      </c>
    </row>
    <row r="8" spans="1:93" s="322" customFormat="1" ht="14.4" thickBot="1">
      <c r="B8" s="329" t="s">
        <v>238</v>
      </c>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f>AM7</f>
        <v>9.0999999999999998E-2</v>
      </c>
      <c r="AN8" s="309">
        <v>8.6999999999999994E-2</v>
      </c>
      <c r="AO8" s="309">
        <v>8.4000000000000005E-2</v>
      </c>
      <c r="AP8" s="309">
        <v>8.3000000000000004E-2</v>
      </c>
      <c r="AQ8" s="309">
        <v>8.3000000000000004E-2</v>
      </c>
      <c r="AR8" s="309">
        <v>8.4900000000000003E-2</v>
      </c>
      <c r="AS8" s="309">
        <v>8.7300000000000003E-2</v>
      </c>
      <c r="AT8" s="309">
        <v>8.9700000000000002E-2</v>
      </c>
      <c r="AU8" s="309">
        <v>9.1999999999999998E-2</v>
      </c>
      <c r="AV8" s="309">
        <v>9.4399999999999998E-2</v>
      </c>
      <c r="AW8" s="309">
        <v>9.6799999999999997E-2</v>
      </c>
      <c r="AX8" s="309">
        <v>9.7599999999999992E-2</v>
      </c>
      <c r="AY8" s="309">
        <v>9.8400000000000001E-2</v>
      </c>
      <c r="AZ8" s="309">
        <v>9.9199999999999997E-2</v>
      </c>
      <c r="BA8" s="309">
        <v>0.1</v>
      </c>
      <c r="BB8" s="309">
        <v>0.1</v>
      </c>
      <c r="BC8" s="309">
        <v>0.1</v>
      </c>
      <c r="BD8" s="309">
        <v>0.1</v>
      </c>
      <c r="BE8" s="309">
        <v>0.1</v>
      </c>
      <c r="BF8" s="309">
        <v>0.1</v>
      </c>
      <c r="BG8" s="309">
        <v>0.1</v>
      </c>
      <c r="BH8" s="309">
        <v>0.1</v>
      </c>
      <c r="BI8" s="309">
        <v>0.1</v>
      </c>
      <c r="BJ8" s="309">
        <v>0.1</v>
      </c>
      <c r="BK8" s="309">
        <v>0.1</v>
      </c>
      <c r="BL8" s="309">
        <v>0.1</v>
      </c>
      <c r="BM8" s="309">
        <v>0.1</v>
      </c>
      <c r="BN8" s="309">
        <v>0.1</v>
      </c>
      <c r="BO8" s="309">
        <v>0.1</v>
      </c>
      <c r="BP8" s="309">
        <v>0.1</v>
      </c>
      <c r="BQ8" s="309">
        <v>0.1</v>
      </c>
      <c r="BR8" s="309">
        <v>0.1</v>
      </c>
      <c r="BS8" s="309">
        <v>0.1</v>
      </c>
      <c r="BT8" s="309">
        <v>0.1</v>
      </c>
      <c r="BU8" s="309">
        <v>0.1</v>
      </c>
      <c r="BV8" s="309">
        <v>0.1</v>
      </c>
      <c r="BW8" s="309">
        <v>0.1</v>
      </c>
      <c r="BX8" s="309">
        <v>0.1</v>
      </c>
      <c r="BY8" s="309">
        <v>0.1</v>
      </c>
      <c r="BZ8" s="309">
        <v>0.1</v>
      </c>
      <c r="CA8" s="309">
        <v>0.1</v>
      </c>
      <c r="CB8" s="309">
        <v>0.1</v>
      </c>
      <c r="CC8" s="330">
        <v>0.1</v>
      </c>
      <c r="CD8" s="330">
        <v>0.1</v>
      </c>
      <c r="CE8" s="330">
        <v>0.1</v>
      </c>
      <c r="CF8" s="330">
        <v>0.1</v>
      </c>
      <c r="CG8" s="330">
        <v>0.1</v>
      </c>
      <c r="CH8" s="330">
        <v>0.1</v>
      </c>
      <c r="CI8" s="330">
        <v>0.1</v>
      </c>
      <c r="CJ8" s="330">
        <v>0.1</v>
      </c>
      <c r="CK8" s="330">
        <v>0.1</v>
      </c>
      <c r="CL8" s="330">
        <v>0.1</v>
      </c>
      <c r="CM8" s="310">
        <v>0.1</v>
      </c>
    </row>
    <row r="9" spans="1:93">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2"/>
      <c r="CO9" s="332"/>
    </row>
    <row r="10" spans="1:93">
      <c r="B10" s="333"/>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2"/>
      <c r="CO10" s="332"/>
    </row>
    <row r="11" spans="1:93">
      <c r="B11" s="333"/>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c r="CF11" s="331"/>
      <c r="CG11" s="331"/>
      <c r="CH11" s="331"/>
      <c r="CI11" s="331"/>
      <c r="CJ11" s="331"/>
      <c r="CK11" s="331"/>
      <c r="CL11" s="331"/>
      <c r="CM11" s="331"/>
      <c r="CN11" s="332"/>
      <c r="CO11" s="332"/>
    </row>
    <row r="12" spans="1:93">
      <c r="B12" s="334"/>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5"/>
      <c r="BS12" s="335"/>
      <c r="BT12" s="335"/>
      <c r="BU12" s="335"/>
      <c r="BV12" s="335"/>
      <c r="BW12" s="335"/>
      <c r="BX12" s="335"/>
      <c r="BY12" s="335"/>
      <c r="BZ12" s="335"/>
      <c r="CA12" s="335"/>
      <c r="CB12" s="335"/>
      <c r="CC12" s="335"/>
      <c r="CD12" s="335"/>
      <c r="CE12" s="335"/>
      <c r="CF12" s="335"/>
      <c r="CG12" s="335"/>
      <c r="CH12" s="335"/>
      <c r="CI12" s="335"/>
      <c r="CJ12" s="335"/>
      <c r="CK12" s="335"/>
      <c r="CL12" s="335"/>
      <c r="CN12" s="332"/>
      <c r="CO12" s="332"/>
    </row>
    <row r="13" spans="1:93">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335"/>
      <c r="CN13" s="332"/>
      <c r="CO13" s="332"/>
    </row>
    <row r="14" spans="1:93">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5"/>
      <c r="CG14" s="335"/>
      <c r="CH14" s="335"/>
      <c r="CI14" s="335"/>
      <c r="CJ14" s="335"/>
      <c r="CK14" s="335"/>
      <c r="CL14" s="335"/>
    </row>
    <row r="15" spans="1:93">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c r="BZ15" s="335"/>
      <c r="CA15" s="335"/>
      <c r="CB15" s="335"/>
      <c r="CC15" s="335"/>
      <c r="CD15" s="335"/>
      <c r="CE15" s="335"/>
      <c r="CF15" s="335"/>
      <c r="CG15" s="335"/>
      <c r="CH15" s="335"/>
      <c r="CI15" s="335"/>
      <c r="CJ15" s="335"/>
      <c r="CK15" s="335"/>
      <c r="CL15" s="335"/>
    </row>
    <row r="16" spans="1:93">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35"/>
      <c r="CI16" s="335"/>
      <c r="CJ16" s="335"/>
      <c r="CK16" s="335"/>
      <c r="CL16" s="335"/>
    </row>
  </sheetData>
  <pageMargins left="0.78740157499999996" right="0.78740157499999996" top="0.984251969" bottom="0.984251969" header="0.3" footer="0.3"/>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9"/>
  <sheetViews>
    <sheetView workbookViewId="0">
      <selection activeCell="H28" sqref="H28"/>
    </sheetView>
  </sheetViews>
  <sheetFormatPr baseColWidth="10" defaultRowHeight="14.4"/>
  <cols>
    <col min="1" max="1" width="3.5546875" customWidth="1"/>
    <col min="2" max="2" width="24" customWidth="1"/>
    <col min="3" max="8" width="15.33203125" customWidth="1"/>
  </cols>
  <sheetData>
    <row r="1" spans="1:12" ht="15.6">
      <c r="A1" s="39" t="s">
        <v>239</v>
      </c>
      <c r="I1" s="263"/>
      <c r="J1" s="263"/>
      <c r="K1" s="336"/>
      <c r="L1" s="336"/>
    </row>
    <row r="2" spans="1:12" s="336" customFormat="1" ht="15.6">
      <c r="B2" s="295"/>
      <c r="C2" s="296"/>
      <c r="D2" s="297"/>
      <c r="E2" s="297"/>
      <c r="F2" s="297"/>
      <c r="G2" s="297"/>
      <c r="H2" s="297"/>
      <c r="I2" s="297"/>
    </row>
    <row r="3" spans="1:12" ht="15" thickBot="1"/>
    <row r="4" spans="1:12" ht="31.8" thickBot="1">
      <c r="B4" s="337" t="s">
        <v>240</v>
      </c>
      <c r="C4" s="338" t="s">
        <v>241</v>
      </c>
      <c r="D4" s="339" t="s">
        <v>242</v>
      </c>
      <c r="E4" s="339" t="s">
        <v>243</v>
      </c>
      <c r="F4" s="339" t="s">
        <v>244</v>
      </c>
      <c r="G4" s="339" t="s">
        <v>245</v>
      </c>
      <c r="H4" s="340" t="s">
        <v>246</v>
      </c>
    </row>
    <row r="5" spans="1:12" ht="15.6">
      <c r="B5" s="341" t="s">
        <v>247</v>
      </c>
      <c r="C5" s="788">
        <v>1.2028463361965391E-2</v>
      </c>
      <c r="D5" s="342">
        <v>1.7341277233914765E-2</v>
      </c>
      <c r="E5" s="342">
        <v>2.0088271500212418E-2</v>
      </c>
      <c r="F5" s="342">
        <v>1.86888077010674E-2</v>
      </c>
      <c r="G5" s="342">
        <v>1.927755786443397E-2</v>
      </c>
      <c r="H5" s="343">
        <v>1.8922111242681616E-2</v>
      </c>
    </row>
    <row r="6" spans="1:12" ht="15.6">
      <c r="B6" s="344" t="s">
        <v>248</v>
      </c>
      <c r="C6" s="789"/>
      <c r="D6" s="345">
        <v>1.6142897140346557E-2</v>
      </c>
      <c r="E6" s="345">
        <v>1.7077146182024716E-2</v>
      </c>
      <c r="F6" s="345">
        <v>1.5688807461297971E-2</v>
      </c>
      <c r="G6" s="345">
        <v>1.6255347740619319E-2</v>
      </c>
      <c r="H6" s="346">
        <v>1.5922110914980969E-2</v>
      </c>
    </row>
    <row r="7" spans="1:12" ht="15.6">
      <c r="B7" s="344" t="s">
        <v>249</v>
      </c>
      <c r="C7" s="789"/>
      <c r="D7" s="345">
        <v>1.5343650946657128E-2</v>
      </c>
      <c r="E7" s="345">
        <v>1.5077144938960618E-2</v>
      </c>
      <c r="F7" s="345">
        <v>1.3688807300663353E-2</v>
      </c>
      <c r="G7" s="345">
        <v>1.4255347330911716E-2</v>
      </c>
      <c r="H7" s="346">
        <v>1.3922110695436585E-2</v>
      </c>
    </row>
    <row r="8" spans="1:12" ht="15.6">
      <c r="B8" s="347" t="s">
        <v>250</v>
      </c>
      <c r="C8" s="790"/>
      <c r="D8" s="348">
        <v>1.4144290919234859E-2</v>
      </c>
      <c r="E8" s="348">
        <v>1.2077143065162721E-2</v>
      </c>
      <c r="F8" s="348">
        <v>1.0688807058519378E-2</v>
      </c>
      <c r="G8" s="348">
        <v>1.1255346713312298E-2</v>
      </c>
      <c r="H8" s="349">
        <v>1.0922110364491422E-2</v>
      </c>
    </row>
    <row r="9" spans="1:12" ht="16.2" thickBot="1">
      <c r="B9" s="350" t="s">
        <v>251</v>
      </c>
      <c r="C9" s="351">
        <v>4.6140729926893442E-3</v>
      </c>
      <c r="D9" s="352">
        <v>2.2906179368726853E-3</v>
      </c>
      <c r="E9" s="352">
        <v>1.7801759919402471E-3</v>
      </c>
      <c r="F9" s="352">
        <v>6.7770363682284618E-4</v>
      </c>
      <c r="G9" s="352">
        <v>1.2442434976331906E-3</v>
      </c>
      <c r="H9" s="353">
        <v>8.9988344887115268E-4</v>
      </c>
    </row>
  </sheetData>
  <mergeCells count="1">
    <mergeCell ref="C5:C8"/>
  </mergeCells>
  <pageMargins left="0.78740157499999996" right="0.78740157499999996" top="0.984251969" bottom="0.984251969" header="0.3" footer="0.3"/>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5"/>
  <sheetViews>
    <sheetView workbookViewId="0">
      <selection activeCell="H28" sqref="H28"/>
    </sheetView>
  </sheetViews>
  <sheetFormatPr baseColWidth="10" defaultColWidth="11.44140625" defaultRowHeight="14.4"/>
  <cols>
    <col min="1" max="1" width="4.109375" style="336" customWidth="1"/>
    <col min="2" max="2" width="29.33203125" style="336" customWidth="1"/>
    <col min="3" max="3" width="23.88671875" style="336" customWidth="1"/>
    <col min="4" max="16384" width="11.44140625" style="336"/>
  </cols>
  <sheetData>
    <row r="1" spans="1:11" ht="15.6">
      <c r="A1" s="354" t="s">
        <v>252</v>
      </c>
      <c r="H1" s="315"/>
      <c r="I1" s="265"/>
      <c r="J1" s="265"/>
      <c r="K1" s="265"/>
    </row>
    <row r="2" spans="1:11" ht="15" thickBot="1"/>
    <row r="3" spans="1:11" ht="16.2" thickBot="1">
      <c r="B3" s="355" t="s">
        <v>253</v>
      </c>
      <c r="C3" s="356"/>
      <c r="D3" s="357">
        <v>2030</v>
      </c>
      <c r="E3" s="358">
        <v>2050</v>
      </c>
      <c r="F3" s="359">
        <v>2070</v>
      </c>
    </row>
    <row r="4" spans="1:11" ht="27" customHeight="1">
      <c r="B4" s="791" t="s">
        <v>254</v>
      </c>
      <c r="C4" s="360" t="s">
        <v>255</v>
      </c>
      <c r="D4" s="361">
        <v>2.8731978960601312E-2</v>
      </c>
      <c r="E4" s="362">
        <v>0.20356395360710233</v>
      </c>
      <c r="F4" s="363">
        <v>0.40932303093970668</v>
      </c>
    </row>
    <row r="5" spans="1:11" ht="27" customHeight="1" thickBot="1">
      <c r="B5" s="792"/>
      <c r="C5" s="364" t="s">
        <v>256</v>
      </c>
      <c r="D5" s="365">
        <v>0</v>
      </c>
      <c r="E5" s="366">
        <v>0</v>
      </c>
      <c r="F5" s="364">
        <v>0</v>
      </c>
    </row>
  </sheetData>
  <mergeCells count="1">
    <mergeCell ref="B4:B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7"/>
  <sheetViews>
    <sheetView workbookViewId="0">
      <selection activeCell="H28" sqref="H28"/>
    </sheetView>
  </sheetViews>
  <sheetFormatPr baseColWidth="10" defaultColWidth="11.44140625" defaultRowHeight="14.4"/>
  <cols>
    <col min="1" max="1" width="4.109375" style="336" customWidth="1"/>
    <col min="2" max="2" width="29.33203125" style="336" customWidth="1"/>
    <col min="3" max="3" width="23.88671875" style="336" customWidth="1"/>
    <col min="4" max="4" width="11.44140625" style="336" customWidth="1"/>
    <col min="5" max="16384" width="11.44140625" style="336"/>
  </cols>
  <sheetData>
    <row r="1" spans="1:12" ht="15.6">
      <c r="A1" s="354" t="s">
        <v>257</v>
      </c>
      <c r="I1" s="315"/>
      <c r="J1" s="265"/>
      <c r="K1" s="265"/>
      <c r="L1" s="265"/>
    </row>
    <row r="2" spans="1:12" ht="15" thickBot="1"/>
    <row r="3" spans="1:12" ht="16.2" thickBot="1">
      <c r="B3" s="355" t="s">
        <v>253</v>
      </c>
      <c r="C3" s="356"/>
      <c r="D3" s="367">
        <v>2030</v>
      </c>
      <c r="E3" s="358">
        <v>2050</v>
      </c>
      <c r="F3" s="368">
        <v>2070</v>
      </c>
    </row>
    <row r="4" spans="1:12" ht="27" customHeight="1">
      <c r="B4" s="791" t="s">
        <v>258</v>
      </c>
      <c r="C4" s="360" t="s">
        <v>255</v>
      </c>
      <c r="D4" s="361">
        <v>2.16216081135161E-2</v>
      </c>
      <c r="E4" s="369">
        <v>2.6823237638485153E-2</v>
      </c>
      <c r="F4" s="370">
        <v>2.6823237638484265E-2</v>
      </c>
    </row>
    <row r="5" spans="1:12" ht="27" customHeight="1" thickBot="1">
      <c r="B5" s="792"/>
      <c r="C5" s="364" t="s">
        <v>256</v>
      </c>
      <c r="D5" s="371">
        <v>560</v>
      </c>
      <c r="E5" s="372">
        <v>720</v>
      </c>
      <c r="F5" s="373">
        <v>730</v>
      </c>
    </row>
    <row r="6" spans="1:12" ht="27" customHeight="1">
      <c r="B6" s="793" t="s">
        <v>259</v>
      </c>
      <c r="C6" s="360" t="s">
        <v>255</v>
      </c>
      <c r="D6" s="374">
        <v>-2.5929712027323748E-2</v>
      </c>
      <c r="E6" s="362">
        <v>-3.2253582699624195E-2</v>
      </c>
      <c r="F6" s="363">
        <v>-3.2253582699624195E-2</v>
      </c>
    </row>
    <row r="7" spans="1:12" ht="27" customHeight="1" thickBot="1">
      <c r="B7" s="792"/>
      <c r="C7" s="364" t="s">
        <v>256</v>
      </c>
      <c r="D7" s="371">
        <v>-690</v>
      </c>
      <c r="E7" s="372">
        <v>-880</v>
      </c>
      <c r="F7" s="373">
        <v>-900</v>
      </c>
    </row>
  </sheetData>
  <mergeCells count="2">
    <mergeCell ref="B4:B5"/>
    <mergeCell ref="B6:B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0"/>
  <sheetViews>
    <sheetView workbookViewId="0">
      <selection activeCell="L21" sqref="L21"/>
    </sheetView>
  </sheetViews>
  <sheetFormatPr baseColWidth="10" defaultColWidth="11.44140625" defaultRowHeight="13.8"/>
  <cols>
    <col min="1" max="1" width="11.44140625" style="2"/>
    <col min="2" max="2" width="38.44140625" style="2" customWidth="1"/>
    <col min="3" max="79" width="6.88671875" style="3" customWidth="1"/>
    <col min="80" max="16384" width="11.44140625" style="2"/>
  </cols>
  <sheetData>
    <row r="1" spans="1:79" s="1" customFormat="1" ht="15.6">
      <c r="A1" s="4" t="s">
        <v>0</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row>
    <row r="2" spans="1:79" s="1" customFormat="1" ht="15.6">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row>
    <row r="3" spans="1:79" s="1" customFormat="1" ht="14.4" thickBot="1">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1" customFormat="1" ht="14.4" thickBot="1">
      <c r="B4" s="6"/>
      <c r="C4" s="7">
        <v>1994</v>
      </c>
      <c r="D4" s="8">
        <v>1995</v>
      </c>
      <c r="E4" s="8">
        <v>1996</v>
      </c>
      <c r="F4" s="8">
        <v>1997</v>
      </c>
      <c r="G4" s="8">
        <v>1998</v>
      </c>
      <c r="H4" s="8">
        <v>1999</v>
      </c>
      <c r="I4" s="8">
        <v>2000</v>
      </c>
      <c r="J4" s="8">
        <v>2001</v>
      </c>
      <c r="K4" s="8">
        <v>2002</v>
      </c>
      <c r="L4" s="8">
        <v>2003</v>
      </c>
      <c r="M4" s="8">
        <v>2004</v>
      </c>
      <c r="N4" s="8">
        <v>2005</v>
      </c>
      <c r="O4" s="8">
        <v>2006</v>
      </c>
      <c r="P4" s="9">
        <v>2007</v>
      </c>
      <c r="Q4" s="9">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9">
        <v>2029</v>
      </c>
      <c r="AM4" s="9">
        <v>2030</v>
      </c>
      <c r="AN4" s="9">
        <v>2031</v>
      </c>
      <c r="AO4" s="9">
        <v>2032</v>
      </c>
      <c r="AP4" s="9">
        <v>2033</v>
      </c>
      <c r="AQ4" s="9">
        <v>2034</v>
      </c>
      <c r="AR4" s="9">
        <v>2035</v>
      </c>
      <c r="AS4" s="9">
        <v>2036</v>
      </c>
      <c r="AT4" s="9">
        <v>2037</v>
      </c>
      <c r="AU4" s="9">
        <v>2038</v>
      </c>
      <c r="AV4" s="9">
        <v>2039</v>
      </c>
      <c r="AW4" s="9">
        <v>2040</v>
      </c>
      <c r="AX4" s="9">
        <v>2041</v>
      </c>
      <c r="AY4" s="9">
        <v>2042</v>
      </c>
      <c r="AZ4" s="9">
        <v>2043</v>
      </c>
      <c r="BA4" s="9">
        <v>2044</v>
      </c>
      <c r="BB4" s="9">
        <v>2045</v>
      </c>
      <c r="BC4" s="9">
        <v>2046</v>
      </c>
      <c r="BD4" s="9">
        <v>2047</v>
      </c>
      <c r="BE4" s="9">
        <v>2048</v>
      </c>
      <c r="BF4" s="9">
        <v>2049</v>
      </c>
      <c r="BG4" s="9">
        <v>2050</v>
      </c>
      <c r="BH4" s="9">
        <v>2051</v>
      </c>
      <c r="BI4" s="9">
        <v>2052</v>
      </c>
      <c r="BJ4" s="9">
        <v>2053</v>
      </c>
      <c r="BK4" s="9">
        <v>2054</v>
      </c>
      <c r="BL4" s="9">
        <v>2055</v>
      </c>
      <c r="BM4" s="9">
        <v>2056</v>
      </c>
      <c r="BN4" s="9">
        <v>2057</v>
      </c>
      <c r="BO4" s="9">
        <v>2058</v>
      </c>
      <c r="BP4" s="9">
        <v>2059</v>
      </c>
      <c r="BQ4" s="9">
        <v>2060</v>
      </c>
      <c r="BR4" s="9">
        <v>2061</v>
      </c>
      <c r="BS4" s="9">
        <v>2062</v>
      </c>
      <c r="BT4" s="9">
        <v>2063</v>
      </c>
      <c r="BU4" s="9">
        <v>2064</v>
      </c>
      <c r="BV4" s="9">
        <v>2065</v>
      </c>
      <c r="BW4" s="9">
        <v>2066</v>
      </c>
      <c r="BX4" s="9">
        <v>2067</v>
      </c>
      <c r="BY4" s="9">
        <v>2068</v>
      </c>
      <c r="BZ4" s="9">
        <v>2069</v>
      </c>
      <c r="CA4" s="10">
        <v>2070</v>
      </c>
    </row>
    <row r="5" spans="1:79" s="1" customFormat="1">
      <c r="B5" s="11" t="s">
        <v>1</v>
      </c>
      <c r="C5" s="12"/>
      <c r="D5" s="13"/>
      <c r="E5" s="13"/>
      <c r="F5" s="13"/>
      <c r="G5" s="13"/>
      <c r="H5" s="13"/>
      <c r="I5" s="13"/>
      <c r="J5" s="13"/>
      <c r="K5" s="13"/>
      <c r="L5" s="13"/>
      <c r="M5" s="13"/>
      <c r="N5" s="13"/>
      <c r="O5" s="13"/>
      <c r="P5" s="13"/>
      <c r="Q5" s="13"/>
      <c r="R5" s="13"/>
      <c r="S5" s="13"/>
      <c r="T5" s="13"/>
      <c r="U5" s="13"/>
      <c r="V5" s="13">
        <v>1.9888999999999999</v>
      </c>
      <c r="W5" s="13">
        <v>2.0023</v>
      </c>
      <c r="X5" s="13">
        <v>1.9614</v>
      </c>
      <c r="Y5" s="13">
        <v>1.95</v>
      </c>
      <c r="Z5" s="13">
        <v>1.95</v>
      </c>
      <c r="AA5" s="13">
        <v>1.95</v>
      </c>
      <c r="AB5" s="13">
        <v>1.95</v>
      </c>
      <c r="AC5" s="13">
        <v>1.95</v>
      </c>
      <c r="AD5" s="13">
        <v>1.95</v>
      </c>
      <c r="AE5" s="13">
        <v>1.95</v>
      </c>
      <c r="AF5" s="13">
        <v>1.95</v>
      </c>
      <c r="AG5" s="13">
        <v>1.95</v>
      </c>
      <c r="AH5" s="13">
        <v>1.95</v>
      </c>
      <c r="AI5" s="13">
        <v>1.95</v>
      </c>
      <c r="AJ5" s="13">
        <v>1.95</v>
      </c>
      <c r="AK5" s="13">
        <v>1.95</v>
      </c>
      <c r="AL5" s="13">
        <v>1.95</v>
      </c>
      <c r="AM5" s="13">
        <v>1.95</v>
      </c>
      <c r="AN5" s="13">
        <v>1.95</v>
      </c>
      <c r="AO5" s="13">
        <v>1.95</v>
      </c>
      <c r="AP5" s="13">
        <v>1.95</v>
      </c>
      <c r="AQ5" s="13">
        <v>1.95</v>
      </c>
      <c r="AR5" s="13">
        <v>1.95</v>
      </c>
      <c r="AS5" s="13">
        <v>1.95</v>
      </c>
      <c r="AT5" s="13">
        <v>1.95</v>
      </c>
      <c r="AU5" s="13">
        <v>1.95</v>
      </c>
      <c r="AV5" s="13">
        <v>1.95</v>
      </c>
      <c r="AW5" s="13">
        <v>1.95</v>
      </c>
      <c r="AX5" s="13">
        <v>1.95</v>
      </c>
      <c r="AY5" s="13">
        <v>1.95</v>
      </c>
      <c r="AZ5" s="13">
        <v>1.95</v>
      </c>
      <c r="BA5" s="13">
        <v>1.95</v>
      </c>
      <c r="BB5" s="13">
        <v>1.95</v>
      </c>
      <c r="BC5" s="13">
        <v>1.95</v>
      </c>
      <c r="BD5" s="13">
        <v>1.95</v>
      </c>
      <c r="BE5" s="13">
        <v>1.95</v>
      </c>
      <c r="BF5" s="13">
        <v>1.95</v>
      </c>
      <c r="BG5" s="13">
        <v>1.95</v>
      </c>
      <c r="BH5" s="13">
        <v>1.95</v>
      </c>
      <c r="BI5" s="13">
        <v>1.95</v>
      </c>
      <c r="BJ5" s="13">
        <v>1.95</v>
      </c>
      <c r="BK5" s="13">
        <v>1.95</v>
      </c>
      <c r="BL5" s="13">
        <v>1.95</v>
      </c>
      <c r="BM5" s="13">
        <v>1.95</v>
      </c>
      <c r="BN5" s="13">
        <v>1.95</v>
      </c>
      <c r="BO5" s="13">
        <v>1.95</v>
      </c>
      <c r="BP5" s="13">
        <v>1.95</v>
      </c>
      <c r="BQ5" s="13">
        <v>1.95</v>
      </c>
      <c r="BR5" s="13">
        <v>1.95</v>
      </c>
      <c r="BS5" s="13">
        <v>1.95</v>
      </c>
      <c r="BT5" s="13">
        <v>1.95</v>
      </c>
      <c r="BU5" s="13">
        <v>1.95</v>
      </c>
      <c r="BV5" s="13">
        <v>1.95</v>
      </c>
      <c r="BW5" s="13">
        <v>1.95</v>
      </c>
      <c r="BX5" s="13">
        <v>1.95</v>
      </c>
      <c r="BY5" s="13">
        <v>1.95</v>
      </c>
      <c r="BZ5" s="13">
        <v>1.95</v>
      </c>
      <c r="CA5" s="14">
        <v>1.95</v>
      </c>
    </row>
    <row r="6" spans="1:79" s="1" customFormat="1">
      <c r="B6" s="15" t="s">
        <v>2</v>
      </c>
      <c r="C6" s="16"/>
      <c r="D6" s="17"/>
      <c r="E6" s="17"/>
      <c r="F6" s="17"/>
      <c r="G6" s="17"/>
      <c r="H6" s="17"/>
      <c r="I6" s="17"/>
      <c r="J6" s="17"/>
      <c r="K6" s="17"/>
      <c r="L6" s="17"/>
      <c r="M6" s="17"/>
      <c r="N6" s="17"/>
      <c r="O6" s="17"/>
      <c r="P6" s="17"/>
      <c r="Q6" s="17"/>
      <c r="R6" s="17"/>
      <c r="S6" s="17"/>
      <c r="T6" s="17"/>
      <c r="U6" s="17"/>
      <c r="V6" s="17">
        <v>1.9888999999999999</v>
      </c>
      <c r="W6" s="17">
        <v>2.0023</v>
      </c>
      <c r="X6" s="17">
        <v>1.9614</v>
      </c>
      <c r="Y6" s="17">
        <v>1.9288000000000001</v>
      </c>
      <c r="Z6" s="17">
        <v>1.8968</v>
      </c>
      <c r="AA6" s="17">
        <v>1.8643000000000001</v>
      </c>
      <c r="AB6" s="17">
        <v>1.8327</v>
      </c>
      <c r="AC6" s="17">
        <v>1.8</v>
      </c>
      <c r="AD6" s="17">
        <v>1.8</v>
      </c>
      <c r="AE6" s="17">
        <v>1.8</v>
      </c>
      <c r="AF6" s="17">
        <v>1.8</v>
      </c>
      <c r="AG6" s="17">
        <v>1.8</v>
      </c>
      <c r="AH6" s="17">
        <v>1.8</v>
      </c>
      <c r="AI6" s="17">
        <v>1.8</v>
      </c>
      <c r="AJ6" s="17">
        <v>1.8</v>
      </c>
      <c r="AK6" s="17">
        <v>1.8</v>
      </c>
      <c r="AL6" s="17">
        <v>1.8</v>
      </c>
      <c r="AM6" s="17">
        <v>1.8</v>
      </c>
      <c r="AN6" s="17">
        <v>1.8</v>
      </c>
      <c r="AO6" s="17">
        <v>1.8</v>
      </c>
      <c r="AP6" s="17">
        <v>1.8</v>
      </c>
      <c r="AQ6" s="17">
        <v>1.8</v>
      </c>
      <c r="AR6" s="17">
        <v>1.8</v>
      </c>
      <c r="AS6" s="17">
        <v>1.8</v>
      </c>
      <c r="AT6" s="17">
        <v>1.8</v>
      </c>
      <c r="AU6" s="17">
        <v>1.8</v>
      </c>
      <c r="AV6" s="17">
        <v>1.8</v>
      </c>
      <c r="AW6" s="17">
        <v>1.8</v>
      </c>
      <c r="AX6" s="17">
        <v>1.8</v>
      </c>
      <c r="AY6" s="17">
        <v>1.8</v>
      </c>
      <c r="AZ6" s="17">
        <v>1.8</v>
      </c>
      <c r="BA6" s="17">
        <v>1.8</v>
      </c>
      <c r="BB6" s="17">
        <v>1.8</v>
      </c>
      <c r="BC6" s="17">
        <v>1.8</v>
      </c>
      <c r="BD6" s="17">
        <v>1.8</v>
      </c>
      <c r="BE6" s="17">
        <v>1.8</v>
      </c>
      <c r="BF6" s="17">
        <v>1.8</v>
      </c>
      <c r="BG6" s="17">
        <v>1.8</v>
      </c>
      <c r="BH6" s="17">
        <v>1.8</v>
      </c>
      <c r="BI6" s="17">
        <v>1.8</v>
      </c>
      <c r="BJ6" s="17">
        <v>1.8</v>
      </c>
      <c r="BK6" s="17">
        <v>1.8</v>
      </c>
      <c r="BL6" s="17">
        <v>1.8</v>
      </c>
      <c r="BM6" s="17">
        <v>1.8</v>
      </c>
      <c r="BN6" s="17">
        <v>1.8</v>
      </c>
      <c r="BO6" s="17">
        <v>1.8</v>
      </c>
      <c r="BP6" s="17">
        <v>1.8</v>
      </c>
      <c r="BQ6" s="17">
        <v>1.8</v>
      </c>
      <c r="BR6" s="17">
        <v>1.8</v>
      </c>
      <c r="BS6" s="17">
        <v>1.8</v>
      </c>
      <c r="BT6" s="17">
        <v>1.8</v>
      </c>
      <c r="BU6" s="17">
        <v>1.8</v>
      </c>
      <c r="BV6" s="17">
        <v>1.8</v>
      </c>
      <c r="BW6" s="17">
        <v>1.8</v>
      </c>
      <c r="BX6" s="17">
        <v>1.8</v>
      </c>
      <c r="BY6" s="17">
        <v>1.8</v>
      </c>
      <c r="BZ6" s="17">
        <v>1.8</v>
      </c>
      <c r="CA6" s="18">
        <v>1.8</v>
      </c>
    </row>
    <row r="7" spans="1:79" s="1" customFormat="1">
      <c r="B7" s="15" t="s">
        <v>3</v>
      </c>
      <c r="C7" s="16"/>
      <c r="D7" s="17"/>
      <c r="E7" s="17"/>
      <c r="F7" s="17"/>
      <c r="G7" s="17"/>
      <c r="H7" s="17"/>
      <c r="I7" s="17"/>
      <c r="J7" s="17"/>
      <c r="K7" s="17"/>
      <c r="L7" s="17"/>
      <c r="M7" s="17"/>
      <c r="N7" s="17"/>
      <c r="O7" s="17"/>
      <c r="P7" s="17"/>
      <c r="Q7" s="17"/>
      <c r="R7" s="17"/>
      <c r="S7" s="17"/>
      <c r="T7" s="17"/>
      <c r="U7" s="17"/>
      <c r="V7" s="17">
        <v>1.9888999999999999</v>
      </c>
      <c r="W7" s="17">
        <v>2.0023</v>
      </c>
      <c r="X7" s="17">
        <v>1.9614</v>
      </c>
      <c r="Y7" s="17">
        <v>1.9712000000000001</v>
      </c>
      <c r="Z7" s="17">
        <v>2.0032000000000001</v>
      </c>
      <c r="AA7" s="17">
        <v>2.0356999999999998</v>
      </c>
      <c r="AB7" s="17">
        <v>2.0672999999999999</v>
      </c>
      <c r="AC7" s="17">
        <v>2.1</v>
      </c>
      <c r="AD7" s="17">
        <v>2.1</v>
      </c>
      <c r="AE7" s="17">
        <v>2.1</v>
      </c>
      <c r="AF7" s="17">
        <v>2.1</v>
      </c>
      <c r="AG7" s="17">
        <v>2.1</v>
      </c>
      <c r="AH7" s="17">
        <v>2.1</v>
      </c>
      <c r="AI7" s="17">
        <v>2.1</v>
      </c>
      <c r="AJ7" s="17">
        <v>2.1</v>
      </c>
      <c r="AK7" s="17">
        <v>2.1</v>
      </c>
      <c r="AL7" s="17">
        <v>2.1</v>
      </c>
      <c r="AM7" s="17">
        <v>2.1</v>
      </c>
      <c r="AN7" s="17">
        <v>2.1</v>
      </c>
      <c r="AO7" s="17">
        <v>2.1</v>
      </c>
      <c r="AP7" s="17">
        <v>2.1</v>
      </c>
      <c r="AQ7" s="17">
        <v>2.1</v>
      </c>
      <c r="AR7" s="17">
        <v>2.1</v>
      </c>
      <c r="AS7" s="17">
        <v>2.1</v>
      </c>
      <c r="AT7" s="17">
        <v>2.1</v>
      </c>
      <c r="AU7" s="17">
        <v>2.1</v>
      </c>
      <c r="AV7" s="17">
        <v>2.1</v>
      </c>
      <c r="AW7" s="17">
        <v>2.1</v>
      </c>
      <c r="AX7" s="17">
        <v>2.1</v>
      </c>
      <c r="AY7" s="17">
        <v>2.1</v>
      </c>
      <c r="AZ7" s="17">
        <v>2.1</v>
      </c>
      <c r="BA7" s="17">
        <v>2.1</v>
      </c>
      <c r="BB7" s="17">
        <v>2.1</v>
      </c>
      <c r="BC7" s="17">
        <v>2.1</v>
      </c>
      <c r="BD7" s="17">
        <v>2.1</v>
      </c>
      <c r="BE7" s="17">
        <v>2.1</v>
      </c>
      <c r="BF7" s="17">
        <v>2.1</v>
      </c>
      <c r="BG7" s="17">
        <v>2.1</v>
      </c>
      <c r="BH7" s="17">
        <v>2.1</v>
      </c>
      <c r="BI7" s="17">
        <v>2.1</v>
      </c>
      <c r="BJ7" s="17">
        <v>2.1</v>
      </c>
      <c r="BK7" s="17">
        <v>2.1</v>
      </c>
      <c r="BL7" s="17">
        <v>2.1</v>
      </c>
      <c r="BM7" s="17">
        <v>2.1</v>
      </c>
      <c r="BN7" s="17">
        <v>2.1</v>
      </c>
      <c r="BO7" s="17">
        <v>2.1</v>
      </c>
      <c r="BP7" s="17">
        <v>2.1</v>
      </c>
      <c r="BQ7" s="17">
        <v>2.1</v>
      </c>
      <c r="BR7" s="17">
        <v>2.1</v>
      </c>
      <c r="BS7" s="17">
        <v>2.1</v>
      </c>
      <c r="BT7" s="17">
        <v>2.1</v>
      </c>
      <c r="BU7" s="17">
        <v>2.1</v>
      </c>
      <c r="BV7" s="17">
        <v>2.1</v>
      </c>
      <c r="BW7" s="17">
        <v>2.1</v>
      </c>
      <c r="BX7" s="17">
        <v>2.1</v>
      </c>
      <c r="BY7" s="17">
        <v>2.1</v>
      </c>
      <c r="BZ7" s="17">
        <v>2.1</v>
      </c>
      <c r="CA7" s="18">
        <v>2.1</v>
      </c>
    </row>
    <row r="8" spans="1:79" s="1" customFormat="1">
      <c r="B8" s="15" t="s">
        <v>4</v>
      </c>
      <c r="C8" s="16">
        <v>1.6830000000000001</v>
      </c>
      <c r="D8" s="17">
        <v>1.73</v>
      </c>
      <c r="E8" s="17">
        <v>1.75</v>
      </c>
      <c r="F8" s="17">
        <v>1.7450000000000001</v>
      </c>
      <c r="G8" s="17">
        <v>1.7790000000000001</v>
      </c>
      <c r="H8" s="17">
        <v>1.8080000000000001</v>
      </c>
      <c r="I8" s="17">
        <v>1.893</v>
      </c>
      <c r="J8" s="17">
        <v>1.895</v>
      </c>
      <c r="K8" s="17">
        <v>1.881</v>
      </c>
      <c r="L8" s="17">
        <v>1.891</v>
      </c>
      <c r="M8" s="17">
        <v>1.915</v>
      </c>
      <c r="N8" s="17">
        <v>1.9380000000000002</v>
      </c>
      <c r="O8" s="17">
        <v>1.9969999999999999</v>
      </c>
      <c r="P8" s="17">
        <v>1.9769999999999999</v>
      </c>
      <c r="Q8" s="17">
        <v>2.0069999999999997</v>
      </c>
      <c r="R8" s="17">
        <v>2.004</v>
      </c>
      <c r="S8" s="17">
        <v>2.0289999999999999</v>
      </c>
      <c r="T8" s="17">
        <v>2.0099999999999998</v>
      </c>
      <c r="U8" s="17">
        <v>2.008</v>
      </c>
      <c r="V8" s="17">
        <v>1.9880000000000002</v>
      </c>
      <c r="W8" s="17">
        <v>1.99</v>
      </c>
      <c r="X8" s="17">
        <v>1.9550000000000001</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8"/>
    </row>
    <row r="9" spans="1:79" s="1" customFormat="1" ht="14.4" thickBot="1">
      <c r="B9" s="19" t="s">
        <v>5</v>
      </c>
      <c r="C9" s="20"/>
      <c r="D9" s="21"/>
      <c r="E9" s="21"/>
      <c r="F9" s="21"/>
      <c r="G9" s="21"/>
      <c r="H9" s="21"/>
      <c r="I9" s="21"/>
      <c r="J9" s="21"/>
      <c r="K9" s="21"/>
      <c r="L9" s="21"/>
      <c r="M9" s="21"/>
      <c r="N9" s="21"/>
      <c r="O9" s="21"/>
      <c r="P9" s="21"/>
      <c r="Q9" s="21"/>
      <c r="R9" s="21"/>
      <c r="S9" s="21"/>
      <c r="T9" s="21"/>
      <c r="U9" s="21"/>
      <c r="V9" s="21"/>
      <c r="W9" s="21"/>
      <c r="X9" s="21">
        <f>X8</f>
        <v>1.9550000000000001</v>
      </c>
      <c r="Y9" s="21">
        <v>1.9239999999999999</v>
      </c>
      <c r="Z9" s="21">
        <v>1.895</v>
      </c>
      <c r="AA9" s="21">
        <v>1.873</v>
      </c>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2"/>
    </row>
    <row r="11" spans="1:79">
      <c r="B11" s="23"/>
    </row>
    <row r="12" spans="1:79">
      <c r="B12" s="24"/>
    </row>
    <row r="16" spans="1:79">
      <c r="B16" s="78"/>
    </row>
    <row r="17" spans="2:22">
      <c r="B17" s="78"/>
    </row>
    <row r="18" spans="2:22">
      <c r="B18" s="79"/>
    </row>
    <row r="19" spans="2:22">
      <c r="B19" s="37"/>
    </row>
    <row r="20" spans="2:22">
      <c r="B20" s="40"/>
    </row>
    <row r="21" spans="2:22">
      <c r="B21" s="40"/>
    </row>
    <row r="22" spans="2:22">
      <c r="B22" s="40"/>
    </row>
    <row r="23" spans="2:22">
      <c r="B23" s="1"/>
    </row>
    <row r="30" spans="2:22">
      <c r="C30" s="25"/>
      <c r="D30" s="25"/>
      <c r="E30" s="25"/>
      <c r="F30" s="25"/>
      <c r="G30" s="25"/>
      <c r="H30" s="25"/>
      <c r="I30" s="25"/>
      <c r="J30" s="25"/>
      <c r="K30" s="25"/>
      <c r="L30" s="25"/>
      <c r="M30" s="25"/>
      <c r="N30" s="25"/>
      <c r="O30" s="25"/>
      <c r="P30" s="25"/>
      <c r="Q30" s="25"/>
      <c r="R30" s="25"/>
      <c r="S30" s="25"/>
      <c r="T30" s="25"/>
      <c r="U30" s="25"/>
      <c r="V30" s="2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5"/>
  <sheetViews>
    <sheetView workbookViewId="0">
      <selection activeCell="H28" sqref="H28"/>
    </sheetView>
  </sheetViews>
  <sheetFormatPr baseColWidth="10" defaultColWidth="11.44140625" defaultRowHeight="15.6"/>
  <cols>
    <col min="1" max="1" width="4.109375" style="375" customWidth="1"/>
    <col min="2" max="2" width="21.109375" style="375" customWidth="1"/>
    <col min="3" max="16384" width="11.44140625" style="375"/>
  </cols>
  <sheetData>
    <row r="1" spans="1:26" ht="15.6" customHeight="1">
      <c r="A1" s="269" t="s">
        <v>260</v>
      </c>
    </row>
    <row r="2" spans="1:26" ht="16.2" thickBot="1"/>
    <row r="3" spans="1:26" s="376" customFormat="1">
      <c r="B3" s="377"/>
      <c r="C3" s="378">
        <v>1995</v>
      </c>
      <c r="D3" s="379">
        <v>1996</v>
      </c>
      <c r="E3" s="380">
        <v>1997</v>
      </c>
      <c r="F3" s="379">
        <v>1998</v>
      </c>
      <c r="G3" s="379">
        <v>1999</v>
      </c>
      <c r="H3" s="379">
        <v>2000</v>
      </c>
      <c r="I3" s="379">
        <v>2001</v>
      </c>
      <c r="J3" s="379">
        <v>2002</v>
      </c>
      <c r="K3" s="379">
        <v>2003</v>
      </c>
      <c r="L3" s="379">
        <v>2004</v>
      </c>
      <c r="M3" s="379">
        <v>2005</v>
      </c>
      <c r="N3" s="379">
        <v>2006</v>
      </c>
      <c r="O3" s="379">
        <v>2007</v>
      </c>
      <c r="P3" s="379">
        <v>2008</v>
      </c>
      <c r="Q3" s="379">
        <v>2009</v>
      </c>
      <c r="R3" s="379">
        <v>2010</v>
      </c>
      <c r="S3" s="379">
        <v>2011</v>
      </c>
      <c r="T3" s="379">
        <v>2012</v>
      </c>
      <c r="U3" s="379">
        <v>2013</v>
      </c>
      <c r="V3" s="379">
        <v>2014</v>
      </c>
      <c r="W3" s="379">
        <v>2015</v>
      </c>
      <c r="X3" s="381">
        <v>2016</v>
      </c>
      <c r="Y3" s="381">
        <v>2017</v>
      </c>
      <c r="Z3" s="382">
        <v>2018</v>
      </c>
    </row>
    <row r="4" spans="1:26" ht="16.2" thickBot="1">
      <c r="B4" s="383" t="s">
        <v>261</v>
      </c>
      <c r="C4" s="384">
        <v>1601.2181337469592</v>
      </c>
      <c r="D4" s="385">
        <v>1597.2784839442895</v>
      </c>
      <c r="E4" s="386">
        <v>1595.6240095116596</v>
      </c>
      <c r="F4" s="385">
        <v>1585.2992158426491</v>
      </c>
      <c r="G4" s="385">
        <v>1578.2813728996366</v>
      </c>
      <c r="H4" s="385">
        <v>1558.3342894720097</v>
      </c>
      <c r="I4" s="385">
        <v>1537.9450139564924</v>
      </c>
      <c r="J4" s="385">
        <v>1503.9155797936733</v>
      </c>
      <c r="K4" s="385">
        <v>1507.2545479293194</v>
      </c>
      <c r="L4" s="385">
        <v>1530.826902695705</v>
      </c>
      <c r="M4" s="385">
        <v>1532.0491451899256</v>
      </c>
      <c r="N4" s="385">
        <v>1514.9921425233374</v>
      </c>
      <c r="O4" s="385">
        <v>1536.7965495312706</v>
      </c>
      <c r="P4" s="385">
        <v>1542.7945251560823</v>
      </c>
      <c r="Q4" s="385">
        <v>1531.4424882397625</v>
      </c>
      <c r="R4" s="385">
        <v>1539.830678376559</v>
      </c>
      <c r="S4" s="385">
        <v>1546.3486718464285</v>
      </c>
      <c r="T4" s="385">
        <v>1540.9003726654298</v>
      </c>
      <c r="U4" s="385">
        <v>1526.2673400518929</v>
      </c>
      <c r="V4" s="385">
        <v>1518.137808746962</v>
      </c>
      <c r="W4" s="385">
        <v>1519.4926456386177</v>
      </c>
      <c r="X4" s="387">
        <v>1522.0582990047924</v>
      </c>
      <c r="Y4" s="387">
        <v>1505.353206925264</v>
      </c>
      <c r="Z4" s="388">
        <v>1495.4345524818827</v>
      </c>
    </row>
    <row r="5" spans="1:26">
      <c r="E5" s="389"/>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25"/>
  <sheetViews>
    <sheetView workbookViewId="0">
      <selection activeCell="H28" sqref="H28"/>
    </sheetView>
  </sheetViews>
  <sheetFormatPr baseColWidth="10" defaultColWidth="11.44140625" defaultRowHeight="15.6"/>
  <cols>
    <col min="1" max="1" width="4.109375" style="375" customWidth="1"/>
    <col min="2" max="2" width="30.44140625" style="375" customWidth="1"/>
    <col min="3" max="10" width="11.44140625" style="375" customWidth="1"/>
    <col min="11" max="16384" width="11.44140625" style="375"/>
  </cols>
  <sheetData>
    <row r="1" spans="1:35">
      <c r="A1" s="269" t="s">
        <v>262</v>
      </c>
    </row>
    <row r="2" spans="1:35" ht="16.2" thickBot="1">
      <c r="A2" s="269"/>
    </row>
    <row r="3" spans="1:35" ht="16.2" thickBot="1">
      <c r="A3" s="269"/>
      <c r="B3" s="390"/>
      <c r="C3" s="391">
        <v>1990</v>
      </c>
      <c r="D3" s="391">
        <v>1991</v>
      </c>
      <c r="E3" s="391">
        <v>1992</v>
      </c>
      <c r="F3" s="391">
        <v>1993</v>
      </c>
      <c r="G3" s="391">
        <v>1994</v>
      </c>
      <c r="H3" s="392">
        <v>1995</v>
      </c>
      <c r="I3" s="393">
        <v>1996</v>
      </c>
      <c r="J3" s="393">
        <v>1997</v>
      </c>
      <c r="K3" s="393">
        <v>1998</v>
      </c>
      <c r="L3" s="393">
        <v>1999</v>
      </c>
      <c r="M3" s="393">
        <v>2000</v>
      </c>
      <c r="N3" s="393">
        <v>2001</v>
      </c>
      <c r="O3" s="393">
        <v>2002</v>
      </c>
      <c r="P3" s="393">
        <v>2003</v>
      </c>
      <c r="Q3" s="393">
        <v>2004</v>
      </c>
      <c r="R3" s="393">
        <v>2005</v>
      </c>
      <c r="S3" s="393">
        <v>2006</v>
      </c>
      <c r="T3" s="393">
        <v>2007</v>
      </c>
      <c r="U3" s="393">
        <v>2008</v>
      </c>
      <c r="V3" s="393">
        <v>2009</v>
      </c>
      <c r="W3" s="393">
        <v>2010</v>
      </c>
      <c r="X3" s="393">
        <v>2011</v>
      </c>
      <c r="Y3" s="393">
        <v>2012</v>
      </c>
      <c r="Z3" s="393">
        <v>2013</v>
      </c>
      <c r="AA3" s="393">
        <v>2014</v>
      </c>
      <c r="AB3" s="393">
        <v>2015</v>
      </c>
      <c r="AC3" s="393">
        <v>2016</v>
      </c>
      <c r="AD3" s="393">
        <v>2017</v>
      </c>
      <c r="AE3" s="393">
        <v>2018</v>
      </c>
      <c r="AF3" s="393">
        <v>2019</v>
      </c>
      <c r="AG3" s="393">
        <v>2020</v>
      </c>
      <c r="AH3" s="393">
        <v>2021</v>
      </c>
      <c r="AI3" s="394">
        <v>2022</v>
      </c>
    </row>
    <row r="4" spans="1:35">
      <c r="A4" s="269"/>
      <c r="B4" s="395" t="s">
        <v>263</v>
      </c>
      <c r="C4" s="396">
        <v>0.57036797906791803</v>
      </c>
      <c r="D4" s="396">
        <v>0.57477894056021928</v>
      </c>
      <c r="E4" s="396">
        <v>0.57265401333836263</v>
      </c>
      <c r="F4" s="396">
        <v>0.57653221548417943</v>
      </c>
      <c r="G4" s="396">
        <v>0.57383138015875568</v>
      </c>
      <c r="H4" s="397">
        <v>0.57605519391216642</v>
      </c>
      <c r="I4" s="398">
        <v>0.57825450624078778</v>
      </c>
      <c r="J4" s="398">
        <v>0.57412333243937508</v>
      </c>
      <c r="K4" s="398">
        <v>0.56855440358366383</v>
      </c>
      <c r="L4" s="398">
        <v>0.57460378848050064</v>
      </c>
      <c r="M4" s="398">
        <v>0.57203285490921407</v>
      </c>
      <c r="N4" s="398">
        <v>0.57308548928823422</v>
      </c>
      <c r="O4" s="398">
        <v>0.57786067103685823</v>
      </c>
      <c r="P4" s="398">
        <v>0.57884735921073383</v>
      </c>
      <c r="Q4" s="398">
        <v>0.57436960992566088</v>
      </c>
      <c r="R4" s="398">
        <v>0.57556900782265563</v>
      </c>
      <c r="S4" s="398">
        <v>0.57556366143739979</v>
      </c>
      <c r="T4" s="398">
        <v>0.56853510398841578</v>
      </c>
      <c r="U4" s="398">
        <v>0.57004747977666737</v>
      </c>
      <c r="V4" s="398">
        <v>0.58579867794752283</v>
      </c>
      <c r="W4" s="398">
        <v>0.58591643072883925</v>
      </c>
      <c r="X4" s="398">
        <v>0.58627395071110955</v>
      </c>
      <c r="Y4" s="398">
        <v>0.59107683391906274</v>
      </c>
      <c r="Z4" s="398">
        <v>0.59280694580194104</v>
      </c>
      <c r="AA4" s="398">
        <v>0.59370754029125195</v>
      </c>
      <c r="AB4" s="398">
        <v>0.59003216828143412</v>
      </c>
      <c r="AC4" s="398">
        <v>0.59240639667425565</v>
      </c>
      <c r="AD4" s="398">
        <v>0.5958857226327211</v>
      </c>
      <c r="AE4" s="398">
        <v>0.59875366165692212</v>
      </c>
      <c r="AF4" s="398"/>
      <c r="AG4" s="398"/>
      <c r="AH4" s="398"/>
      <c r="AI4" s="399"/>
    </row>
    <row r="5" spans="1:35" ht="16.2" thickBot="1">
      <c r="A5" s="269"/>
      <c r="B5" s="400" t="s">
        <v>264</v>
      </c>
      <c r="C5" s="401"/>
      <c r="D5" s="401"/>
      <c r="E5" s="401"/>
      <c r="F5" s="401"/>
      <c r="G5" s="401"/>
      <c r="H5" s="402"/>
      <c r="I5" s="403"/>
      <c r="J5" s="403"/>
      <c r="K5" s="403"/>
      <c r="L5" s="403"/>
      <c r="M5" s="403"/>
      <c r="N5" s="403"/>
      <c r="O5" s="403"/>
      <c r="P5" s="403"/>
      <c r="Q5" s="403"/>
      <c r="R5" s="403"/>
      <c r="S5" s="403"/>
      <c r="T5" s="403"/>
      <c r="U5" s="403"/>
      <c r="V5" s="403"/>
      <c r="W5" s="403"/>
      <c r="X5" s="403"/>
      <c r="Y5" s="403"/>
      <c r="Z5" s="403"/>
      <c r="AA5" s="403"/>
      <c r="AB5" s="403"/>
      <c r="AC5" s="403"/>
      <c r="AD5" s="403"/>
      <c r="AE5" s="403">
        <v>0.59875366165692212</v>
      </c>
      <c r="AF5" s="403">
        <v>0.58789399652519425</v>
      </c>
      <c r="AG5" s="403">
        <v>0.58529786906765413</v>
      </c>
      <c r="AH5" s="403">
        <v>0.58435210734760723</v>
      </c>
      <c r="AI5" s="404">
        <v>0.58344216483708622</v>
      </c>
    </row>
    <row r="6" spans="1:35">
      <c r="A6" s="269"/>
    </row>
    <row r="7" spans="1:35">
      <c r="A7" s="269"/>
    </row>
    <row r="8" spans="1:35">
      <c r="A8" s="269"/>
    </row>
    <row r="9" spans="1:35">
      <c r="A9" s="269"/>
    </row>
    <row r="10" spans="1:35">
      <c r="A10" s="269"/>
    </row>
    <row r="11" spans="1:35">
      <c r="A11" s="269"/>
    </row>
    <row r="12" spans="1:35">
      <c r="A12" s="269"/>
    </row>
    <row r="13" spans="1:35">
      <c r="A13" s="269"/>
    </row>
    <row r="14" spans="1:35">
      <c r="A14" s="269"/>
    </row>
    <row r="15" spans="1:35">
      <c r="A15" s="269"/>
    </row>
    <row r="16" spans="1:35">
      <c r="A16" s="269"/>
    </row>
    <row r="17" spans="1:11">
      <c r="A17" s="269"/>
    </row>
    <row r="18" spans="1:11">
      <c r="A18" s="269"/>
    </row>
    <row r="19" spans="1:11">
      <c r="A19" s="269"/>
    </row>
    <row r="20" spans="1:11">
      <c r="A20" s="269"/>
    </row>
    <row r="21" spans="1:11">
      <c r="A21" s="269"/>
    </row>
    <row r="22" spans="1:11">
      <c r="A22" s="269"/>
    </row>
    <row r="23" spans="1:11">
      <c r="A23" s="269"/>
    </row>
    <row r="25" spans="1:11">
      <c r="I25" s="405"/>
      <c r="J25" s="405"/>
      <c r="K25" s="405"/>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V40"/>
  <sheetViews>
    <sheetView workbookViewId="0">
      <selection activeCell="H28" sqref="H28"/>
    </sheetView>
  </sheetViews>
  <sheetFormatPr baseColWidth="10" defaultColWidth="10.88671875" defaultRowHeight="13.8"/>
  <cols>
    <col min="1" max="1" width="10.88671875" style="2"/>
    <col min="2" max="2" width="17.44140625" style="2" customWidth="1"/>
    <col min="3" max="3" width="19.6640625" style="2" customWidth="1"/>
    <col min="4" max="74" width="6.88671875" style="2" customWidth="1"/>
    <col min="75" max="16384" width="10.88671875" style="2"/>
  </cols>
  <sheetData>
    <row r="1" spans="1:74" ht="15.6">
      <c r="A1" s="4" t="s">
        <v>265</v>
      </c>
    </row>
    <row r="2" spans="1:74" ht="15.6">
      <c r="B2" s="406"/>
    </row>
    <row r="3" spans="1:74" customFormat="1" ht="15" thickBot="1">
      <c r="C3" s="276"/>
    </row>
    <row r="4" spans="1:74" s="407" customFormat="1" ht="15" thickBot="1">
      <c r="B4" s="794"/>
      <c r="C4" s="795"/>
      <c r="D4" s="408">
        <v>2000</v>
      </c>
      <c r="E4" s="409">
        <v>2001</v>
      </c>
      <c r="F4" s="409">
        <v>2002</v>
      </c>
      <c r="G4" s="409">
        <v>2003</v>
      </c>
      <c r="H4" s="409">
        <v>2004</v>
      </c>
      <c r="I4" s="409">
        <v>2005</v>
      </c>
      <c r="J4" s="409">
        <v>2006</v>
      </c>
      <c r="K4" s="409">
        <v>2007</v>
      </c>
      <c r="L4" s="409">
        <v>2008</v>
      </c>
      <c r="M4" s="409">
        <v>2009</v>
      </c>
      <c r="N4" s="409">
        <v>2010</v>
      </c>
      <c r="O4" s="409">
        <v>2011</v>
      </c>
      <c r="P4" s="409">
        <v>2012</v>
      </c>
      <c r="Q4" s="409">
        <v>2013</v>
      </c>
      <c r="R4" s="409">
        <v>2014</v>
      </c>
      <c r="S4" s="409">
        <v>2015</v>
      </c>
      <c r="T4" s="409">
        <v>2016</v>
      </c>
      <c r="U4" s="409">
        <v>2017</v>
      </c>
      <c r="V4" s="409">
        <v>2018</v>
      </c>
      <c r="W4" s="409">
        <v>2019</v>
      </c>
      <c r="X4" s="409">
        <v>2020</v>
      </c>
      <c r="Y4" s="409">
        <v>2021</v>
      </c>
      <c r="Z4" s="409">
        <v>2022</v>
      </c>
      <c r="AA4" s="409">
        <v>2023</v>
      </c>
      <c r="AB4" s="409">
        <v>2024</v>
      </c>
      <c r="AC4" s="409">
        <v>2025</v>
      </c>
      <c r="AD4" s="409">
        <v>2026</v>
      </c>
      <c r="AE4" s="409">
        <v>2027</v>
      </c>
      <c r="AF4" s="409">
        <v>2028</v>
      </c>
      <c r="AG4" s="409">
        <v>2029</v>
      </c>
      <c r="AH4" s="409">
        <v>2030</v>
      </c>
      <c r="AI4" s="409">
        <v>2031</v>
      </c>
      <c r="AJ4" s="409">
        <v>2032</v>
      </c>
      <c r="AK4" s="409">
        <v>2033</v>
      </c>
      <c r="AL4" s="409">
        <v>2034</v>
      </c>
      <c r="AM4" s="409">
        <v>2035</v>
      </c>
      <c r="AN4" s="409">
        <v>2036</v>
      </c>
      <c r="AO4" s="409">
        <v>2037</v>
      </c>
      <c r="AP4" s="409">
        <v>2038</v>
      </c>
      <c r="AQ4" s="409">
        <v>2039</v>
      </c>
      <c r="AR4" s="409">
        <v>2040</v>
      </c>
      <c r="AS4" s="409">
        <v>2041</v>
      </c>
      <c r="AT4" s="409">
        <v>2042</v>
      </c>
      <c r="AU4" s="409">
        <v>2043</v>
      </c>
      <c r="AV4" s="409">
        <v>2044</v>
      </c>
      <c r="AW4" s="409">
        <v>2045</v>
      </c>
      <c r="AX4" s="409">
        <v>2046</v>
      </c>
      <c r="AY4" s="409">
        <v>2047</v>
      </c>
      <c r="AZ4" s="409">
        <v>2048</v>
      </c>
      <c r="BA4" s="409">
        <v>2049</v>
      </c>
      <c r="BB4" s="409">
        <v>2050</v>
      </c>
      <c r="BC4" s="409">
        <v>2051</v>
      </c>
      <c r="BD4" s="409">
        <v>2052</v>
      </c>
      <c r="BE4" s="409">
        <v>2053</v>
      </c>
      <c r="BF4" s="409">
        <v>2054</v>
      </c>
      <c r="BG4" s="409">
        <v>2055</v>
      </c>
      <c r="BH4" s="409">
        <v>2056</v>
      </c>
      <c r="BI4" s="409">
        <v>2057</v>
      </c>
      <c r="BJ4" s="409">
        <v>2058</v>
      </c>
      <c r="BK4" s="409">
        <v>2059</v>
      </c>
      <c r="BL4" s="409">
        <v>2060</v>
      </c>
      <c r="BM4" s="409">
        <v>2061</v>
      </c>
      <c r="BN4" s="409">
        <v>2062</v>
      </c>
      <c r="BO4" s="409">
        <v>2063</v>
      </c>
      <c r="BP4" s="409">
        <v>2064</v>
      </c>
      <c r="BQ4" s="409">
        <v>2065</v>
      </c>
      <c r="BR4" s="409">
        <v>2066</v>
      </c>
      <c r="BS4" s="409">
        <v>2067</v>
      </c>
      <c r="BT4" s="409">
        <v>2068</v>
      </c>
      <c r="BU4" s="409">
        <v>2069</v>
      </c>
      <c r="BV4" s="410">
        <v>2070</v>
      </c>
    </row>
    <row r="5" spans="1:74" s="407" customFormat="1" ht="15" customHeight="1">
      <c r="B5" s="796" t="s">
        <v>266</v>
      </c>
      <c r="C5" s="411" t="s">
        <v>267</v>
      </c>
      <c r="D5" s="412"/>
      <c r="E5" s="413"/>
      <c r="F5" s="413"/>
      <c r="G5" s="413"/>
      <c r="H5" s="413"/>
      <c r="I5" s="413"/>
      <c r="J5" s="413"/>
      <c r="K5" s="413"/>
      <c r="L5" s="413"/>
      <c r="M5" s="413"/>
      <c r="N5" s="413"/>
      <c r="O5" s="413"/>
      <c r="P5" s="413"/>
      <c r="Q5" s="413"/>
      <c r="R5" s="413"/>
      <c r="S5" s="413"/>
      <c r="T5" s="413"/>
      <c r="U5" s="413">
        <v>0.10923844041072323</v>
      </c>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4"/>
    </row>
    <row r="6" spans="1:74" s="407" customFormat="1" ht="14.4">
      <c r="B6" s="797"/>
      <c r="C6" s="415">
        <v>1.7999999999999999E-2</v>
      </c>
      <c r="D6" s="416"/>
      <c r="E6" s="417"/>
      <c r="F6" s="417"/>
      <c r="G6" s="417"/>
      <c r="H6" s="417"/>
      <c r="I6" s="417"/>
      <c r="J6" s="417"/>
      <c r="K6" s="417"/>
      <c r="L6" s="417"/>
      <c r="M6" s="417"/>
      <c r="N6" s="417"/>
      <c r="O6" s="417"/>
      <c r="P6" s="417"/>
      <c r="Q6" s="417"/>
      <c r="R6" s="417"/>
      <c r="S6" s="417"/>
      <c r="T6" s="417"/>
      <c r="U6" s="417">
        <v>0.10923844041072323</v>
      </c>
      <c r="V6" s="417">
        <v>0.10674060292854895</v>
      </c>
      <c r="W6" s="417">
        <v>0.10455921000584352</v>
      </c>
      <c r="X6" s="417">
        <v>0.1027925411644309</v>
      </c>
      <c r="Y6" s="417">
        <v>0.10033198000994549</v>
      </c>
      <c r="Z6" s="417">
        <v>9.757810536837716E-2</v>
      </c>
      <c r="AA6" s="417">
        <v>9.6909405283665651E-2</v>
      </c>
      <c r="AB6" s="417">
        <v>9.6362803096263064E-2</v>
      </c>
      <c r="AC6" s="417">
        <v>9.5832702858149349E-2</v>
      </c>
      <c r="AD6" s="417">
        <v>9.5312409694261774E-2</v>
      </c>
      <c r="AE6" s="417">
        <v>9.4844246191936321E-2</v>
      </c>
      <c r="AF6" s="417">
        <v>9.4400642769248727E-2</v>
      </c>
      <c r="AG6" s="417">
        <v>9.3805395083064694E-2</v>
      </c>
      <c r="AH6" s="417">
        <v>9.3149579345487885E-2</v>
      </c>
      <c r="AI6" s="417">
        <v>9.259301380186373E-2</v>
      </c>
      <c r="AJ6" s="417">
        <v>9.2077981652326932E-2</v>
      </c>
      <c r="AK6" s="417">
        <v>9.190315582927816E-2</v>
      </c>
      <c r="AL6" s="417">
        <v>9.1729941481930172E-2</v>
      </c>
      <c r="AM6" s="417">
        <v>9.1594347915408103E-2</v>
      </c>
      <c r="AN6" s="417">
        <v>9.1491749861069907E-2</v>
      </c>
      <c r="AO6" s="417">
        <v>9.1425307598461181E-2</v>
      </c>
      <c r="AP6" s="417">
        <v>9.1365578161370004E-2</v>
      </c>
      <c r="AQ6" s="417">
        <v>9.1281007616293847E-2</v>
      </c>
      <c r="AR6" s="417">
        <v>9.1191615953936142E-2</v>
      </c>
      <c r="AS6" s="417">
        <v>9.1101256432726249E-2</v>
      </c>
      <c r="AT6" s="417">
        <v>9.102644141197215E-2</v>
      </c>
      <c r="AU6" s="417">
        <v>9.0975865351655652E-2</v>
      </c>
      <c r="AV6" s="417">
        <v>9.0925885661883241E-2</v>
      </c>
      <c r="AW6" s="417">
        <v>9.0901180819545083E-2</v>
      </c>
      <c r="AX6" s="417">
        <v>9.0896240345124862E-2</v>
      </c>
      <c r="AY6" s="417">
        <v>9.0881423366957745E-2</v>
      </c>
      <c r="AZ6" s="417">
        <v>9.0851807180335462E-2</v>
      </c>
      <c r="BA6" s="417">
        <v>9.0812350496852545E-2</v>
      </c>
      <c r="BB6" s="417">
        <v>9.0792630043292508E-2</v>
      </c>
      <c r="BC6" s="417">
        <v>9.0782771788163505E-2</v>
      </c>
      <c r="BD6" s="417">
        <v>9.076306316135628E-2</v>
      </c>
      <c r="BE6" s="417">
        <v>9.0728597190623095E-2</v>
      </c>
      <c r="BF6" s="417">
        <v>9.0689238996340571E-2</v>
      </c>
      <c r="BG6" s="417">
        <v>9.0649912263444377E-2</v>
      </c>
      <c r="BH6" s="417">
        <v>9.0600802956630908E-2</v>
      </c>
      <c r="BI6" s="417">
        <v>9.0537043744748913E-2</v>
      </c>
      <c r="BJ6" s="417">
        <v>9.0448920381120665E-2</v>
      </c>
      <c r="BK6" s="417">
        <v>9.0336576695849505E-2</v>
      </c>
      <c r="BL6" s="417">
        <v>9.0234216982087848E-2</v>
      </c>
      <c r="BM6" s="417">
        <v>9.0161212407691094E-2</v>
      </c>
      <c r="BN6" s="417">
        <v>9.0088317176141672E-2</v>
      </c>
      <c r="BO6" s="417">
        <v>9.0010686471616183E-2</v>
      </c>
      <c r="BP6" s="417">
        <v>8.9938016690794764E-2</v>
      </c>
      <c r="BQ6" s="417">
        <v>8.9894454028697779E-2</v>
      </c>
      <c r="BR6" s="417">
        <v>8.9870264644447154E-2</v>
      </c>
      <c r="BS6" s="417">
        <v>8.9836423195510551E-2</v>
      </c>
      <c r="BT6" s="417">
        <v>8.9802605419017467E-2</v>
      </c>
      <c r="BU6" s="417">
        <v>8.977846193612099E-2</v>
      </c>
      <c r="BV6" s="418">
        <v>8.9768806474054857E-2</v>
      </c>
    </row>
    <row r="7" spans="1:74" s="407" customFormat="1" ht="14.4">
      <c r="B7" s="797"/>
      <c r="C7" s="415">
        <v>1.4999999999999999E-2</v>
      </c>
      <c r="D7" s="416"/>
      <c r="E7" s="417"/>
      <c r="F7" s="417"/>
      <c r="G7" s="417"/>
      <c r="H7" s="417"/>
      <c r="I7" s="417"/>
      <c r="J7" s="417"/>
      <c r="K7" s="417"/>
      <c r="L7" s="417"/>
      <c r="M7" s="417"/>
      <c r="N7" s="417"/>
      <c r="O7" s="417"/>
      <c r="P7" s="417"/>
      <c r="Q7" s="417"/>
      <c r="R7" s="417"/>
      <c r="S7" s="417"/>
      <c r="T7" s="417"/>
      <c r="U7" s="417">
        <v>0.10923844041072323</v>
      </c>
      <c r="V7" s="417">
        <v>0.10674060292854895</v>
      </c>
      <c r="W7" s="417">
        <v>0.10455921000584352</v>
      </c>
      <c r="X7" s="417">
        <v>0.1027925411644309</v>
      </c>
      <c r="Y7" s="417">
        <v>0.10033198000994549</v>
      </c>
      <c r="Z7" s="417">
        <v>9.757810536837716E-2</v>
      </c>
      <c r="AA7" s="417">
        <v>9.6909405283665623E-2</v>
      </c>
      <c r="AB7" s="417">
        <v>9.6362803096263022E-2</v>
      </c>
      <c r="AC7" s="417">
        <v>9.5832702858149321E-2</v>
      </c>
      <c r="AD7" s="417">
        <v>9.5312409694261718E-2</v>
      </c>
      <c r="AE7" s="417">
        <v>9.4844246191936252E-2</v>
      </c>
      <c r="AF7" s="417">
        <v>9.4400642769248685E-2</v>
      </c>
      <c r="AG7" s="417">
        <v>9.380539508306468E-2</v>
      </c>
      <c r="AH7" s="417">
        <v>9.3149579345487857E-2</v>
      </c>
      <c r="AI7" s="417">
        <v>9.2593013801863702E-2</v>
      </c>
      <c r="AJ7" s="417">
        <v>9.2077981652326918E-2</v>
      </c>
      <c r="AK7" s="417">
        <v>9.190315582927816E-2</v>
      </c>
      <c r="AL7" s="417">
        <v>9.1729941481930172E-2</v>
      </c>
      <c r="AM7" s="417">
        <v>9.1594347915408075E-2</v>
      </c>
      <c r="AN7" s="417">
        <v>9.1491749861069879E-2</v>
      </c>
      <c r="AO7" s="417">
        <v>9.1425307598461139E-2</v>
      </c>
      <c r="AP7" s="417">
        <v>9.1365578161369948E-2</v>
      </c>
      <c r="AQ7" s="417">
        <v>9.1281007616293819E-2</v>
      </c>
      <c r="AR7" s="417">
        <v>9.1191615953936114E-2</v>
      </c>
      <c r="AS7" s="417">
        <v>9.1101256432726208E-2</v>
      </c>
      <c r="AT7" s="417">
        <v>9.1026441411972123E-2</v>
      </c>
      <c r="AU7" s="417">
        <v>9.0975865351655624E-2</v>
      </c>
      <c r="AV7" s="417">
        <v>9.0925885661883199E-2</v>
      </c>
      <c r="AW7" s="417">
        <v>9.0901180819545055E-2</v>
      </c>
      <c r="AX7" s="417">
        <v>9.0896240345124835E-2</v>
      </c>
      <c r="AY7" s="417">
        <v>9.0881423366957717E-2</v>
      </c>
      <c r="AZ7" s="417">
        <v>9.0851807180335434E-2</v>
      </c>
      <c r="BA7" s="417">
        <v>9.0812350496852517E-2</v>
      </c>
      <c r="BB7" s="417">
        <v>9.079263004329248E-2</v>
      </c>
      <c r="BC7" s="417">
        <v>9.0782771788163463E-2</v>
      </c>
      <c r="BD7" s="417">
        <v>9.0763063161356239E-2</v>
      </c>
      <c r="BE7" s="417">
        <v>9.0728597190623039E-2</v>
      </c>
      <c r="BF7" s="417">
        <v>9.0689238996340488E-2</v>
      </c>
      <c r="BG7" s="417">
        <v>9.0649912263444349E-2</v>
      </c>
      <c r="BH7" s="417">
        <v>9.0600802956630852E-2</v>
      </c>
      <c r="BI7" s="417">
        <v>9.0537043744748844E-2</v>
      </c>
      <c r="BJ7" s="417">
        <v>9.0448920381120596E-2</v>
      </c>
      <c r="BK7" s="417">
        <v>9.0336576695849435E-2</v>
      </c>
      <c r="BL7" s="417">
        <v>9.0234216982087792E-2</v>
      </c>
      <c r="BM7" s="417">
        <v>9.0161212407690997E-2</v>
      </c>
      <c r="BN7" s="417">
        <v>9.0088317176141589E-2</v>
      </c>
      <c r="BO7" s="417">
        <v>9.00106864716161E-2</v>
      </c>
      <c r="BP7" s="417">
        <v>8.9938016690794667E-2</v>
      </c>
      <c r="BQ7" s="417">
        <v>8.989445402869771E-2</v>
      </c>
      <c r="BR7" s="417">
        <v>8.9870264644447112E-2</v>
      </c>
      <c r="BS7" s="417">
        <v>8.9836423195510509E-2</v>
      </c>
      <c r="BT7" s="417">
        <v>8.9802605419017398E-2</v>
      </c>
      <c r="BU7" s="417">
        <v>8.9778461936120948E-2</v>
      </c>
      <c r="BV7" s="418">
        <v>8.9768806474054788E-2</v>
      </c>
    </row>
    <row r="8" spans="1:74" s="407" customFormat="1" ht="14.4">
      <c r="B8" s="797"/>
      <c r="C8" s="415">
        <v>1.2999999999999999E-2</v>
      </c>
      <c r="D8" s="416"/>
      <c r="E8" s="417"/>
      <c r="F8" s="417"/>
      <c r="G8" s="417"/>
      <c r="H8" s="417"/>
      <c r="I8" s="417"/>
      <c r="J8" s="417"/>
      <c r="K8" s="417"/>
      <c r="L8" s="417"/>
      <c r="M8" s="417"/>
      <c r="N8" s="417"/>
      <c r="O8" s="417"/>
      <c r="P8" s="417"/>
      <c r="Q8" s="417"/>
      <c r="R8" s="417"/>
      <c r="S8" s="417"/>
      <c r="T8" s="417"/>
      <c r="U8" s="417">
        <v>0.10923844041072323</v>
      </c>
      <c r="V8" s="417">
        <v>0.10674060292854895</v>
      </c>
      <c r="W8" s="417">
        <v>0.10455921000584352</v>
      </c>
      <c r="X8" s="417">
        <v>0.1027925411644309</v>
      </c>
      <c r="Y8" s="417">
        <v>0.10033198000994549</v>
      </c>
      <c r="Z8" s="417">
        <v>9.757810536837716E-2</v>
      </c>
      <c r="AA8" s="417">
        <v>9.6909405283665651E-2</v>
      </c>
      <c r="AB8" s="417">
        <v>9.6362803096263078E-2</v>
      </c>
      <c r="AC8" s="417">
        <v>9.5832702858149307E-2</v>
      </c>
      <c r="AD8" s="417">
        <v>9.5312409694261691E-2</v>
      </c>
      <c r="AE8" s="417">
        <v>9.4844246191936266E-2</v>
      </c>
      <c r="AF8" s="417">
        <v>9.4400642769248658E-2</v>
      </c>
      <c r="AG8" s="417">
        <v>9.3805395083064638E-2</v>
      </c>
      <c r="AH8" s="417">
        <v>9.3149579345487815E-2</v>
      </c>
      <c r="AI8" s="417">
        <v>9.2593013801863674E-2</v>
      </c>
      <c r="AJ8" s="417">
        <v>9.2077981652326876E-2</v>
      </c>
      <c r="AK8" s="417">
        <v>9.1903155829278091E-2</v>
      </c>
      <c r="AL8" s="417">
        <v>9.1729941481930116E-2</v>
      </c>
      <c r="AM8" s="417">
        <v>9.1594347915408034E-2</v>
      </c>
      <c r="AN8" s="417">
        <v>9.1491749861069824E-2</v>
      </c>
      <c r="AO8" s="417">
        <v>9.1425307598461084E-2</v>
      </c>
      <c r="AP8" s="417">
        <v>9.1365578161369906E-2</v>
      </c>
      <c r="AQ8" s="417">
        <v>9.1281007616293777E-2</v>
      </c>
      <c r="AR8" s="417">
        <v>9.1191615953936087E-2</v>
      </c>
      <c r="AS8" s="417">
        <v>9.110125643272618E-2</v>
      </c>
      <c r="AT8" s="417">
        <v>9.1026441411972095E-2</v>
      </c>
      <c r="AU8" s="417">
        <v>9.0975865351655597E-2</v>
      </c>
      <c r="AV8" s="417">
        <v>9.0925885661883157E-2</v>
      </c>
      <c r="AW8" s="417">
        <v>9.0901180819544999E-2</v>
      </c>
      <c r="AX8" s="417">
        <v>9.0896240345124779E-2</v>
      </c>
      <c r="AY8" s="417">
        <v>9.0881423366957675E-2</v>
      </c>
      <c r="AZ8" s="417">
        <v>9.0851807180335378E-2</v>
      </c>
      <c r="BA8" s="417">
        <v>9.0812350496852448E-2</v>
      </c>
      <c r="BB8" s="417">
        <v>9.0792630043292424E-2</v>
      </c>
      <c r="BC8" s="417">
        <v>9.0782771788163422E-2</v>
      </c>
      <c r="BD8" s="417">
        <v>9.0763063161356169E-2</v>
      </c>
      <c r="BE8" s="417">
        <v>9.0728597190622956E-2</v>
      </c>
      <c r="BF8" s="417">
        <v>9.0689238996340474E-2</v>
      </c>
      <c r="BG8" s="417">
        <v>9.0649912263444293E-2</v>
      </c>
      <c r="BH8" s="417">
        <v>9.0600802956630797E-2</v>
      </c>
      <c r="BI8" s="417">
        <v>9.0537043744748802E-2</v>
      </c>
      <c r="BJ8" s="417">
        <v>9.044892038112054E-2</v>
      </c>
      <c r="BK8" s="417">
        <v>9.033657669584938E-2</v>
      </c>
      <c r="BL8" s="417">
        <v>9.0234216982087709E-2</v>
      </c>
      <c r="BM8" s="417">
        <v>9.0161212407690941E-2</v>
      </c>
      <c r="BN8" s="417">
        <v>9.0088317176141533E-2</v>
      </c>
      <c r="BO8" s="417">
        <v>9.0010686471616017E-2</v>
      </c>
      <c r="BP8" s="417">
        <v>8.9938016690794612E-2</v>
      </c>
      <c r="BQ8" s="417">
        <v>8.9894454028697654E-2</v>
      </c>
      <c r="BR8" s="417">
        <v>8.9870264644447029E-2</v>
      </c>
      <c r="BS8" s="417">
        <v>8.9836423195510398E-2</v>
      </c>
      <c r="BT8" s="417">
        <v>8.9802605419017342E-2</v>
      </c>
      <c r="BU8" s="417">
        <v>8.9778461936120865E-2</v>
      </c>
      <c r="BV8" s="418">
        <v>8.9768806474054733E-2</v>
      </c>
    </row>
    <row r="9" spans="1:74" s="407" customFormat="1" ht="15" thickBot="1">
      <c r="B9" s="798"/>
      <c r="C9" s="419">
        <v>0.01</v>
      </c>
      <c r="D9" s="420"/>
      <c r="E9" s="421"/>
      <c r="F9" s="421"/>
      <c r="G9" s="421"/>
      <c r="H9" s="421"/>
      <c r="I9" s="421"/>
      <c r="J9" s="421"/>
      <c r="K9" s="421"/>
      <c r="L9" s="421"/>
      <c r="M9" s="421"/>
      <c r="N9" s="421"/>
      <c r="O9" s="421"/>
      <c r="P9" s="421"/>
      <c r="Q9" s="421"/>
      <c r="R9" s="421"/>
      <c r="S9" s="421"/>
      <c r="T9" s="421"/>
      <c r="U9" s="421">
        <v>0.10923844041072323</v>
      </c>
      <c r="V9" s="421">
        <v>0.10674060292854895</v>
      </c>
      <c r="W9" s="421">
        <v>0.10455921000584352</v>
      </c>
      <c r="X9" s="421">
        <v>0.1027925411644309</v>
      </c>
      <c r="Y9" s="421">
        <v>0.10033198000994549</v>
      </c>
      <c r="Z9" s="421">
        <v>9.757810536837716E-2</v>
      </c>
      <c r="AA9" s="421">
        <v>9.6909405283665623E-2</v>
      </c>
      <c r="AB9" s="421">
        <v>9.6362803096263064E-2</v>
      </c>
      <c r="AC9" s="421">
        <v>9.5832702858149293E-2</v>
      </c>
      <c r="AD9" s="421">
        <v>9.5312409694261677E-2</v>
      </c>
      <c r="AE9" s="421">
        <v>9.4844246191936266E-2</v>
      </c>
      <c r="AF9" s="421">
        <v>9.4400642769248658E-2</v>
      </c>
      <c r="AG9" s="421">
        <v>9.3805395083064638E-2</v>
      </c>
      <c r="AH9" s="421">
        <v>9.3149579345487815E-2</v>
      </c>
      <c r="AI9" s="421">
        <v>9.2593013801863674E-2</v>
      </c>
      <c r="AJ9" s="421">
        <v>9.2077981652326904E-2</v>
      </c>
      <c r="AK9" s="421">
        <v>9.1903155829278105E-2</v>
      </c>
      <c r="AL9" s="421">
        <v>9.172994148193013E-2</v>
      </c>
      <c r="AM9" s="421">
        <v>9.1594347915408075E-2</v>
      </c>
      <c r="AN9" s="421">
        <v>9.1491749861069879E-2</v>
      </c>
      <c r="AO9" s="421">
        <v>9.1425307598461111E-2</v>
      </c>
      <c r="AP9" s="421">
        <v>9.136557816136992E-2</v>
      </c>
      <c r="AQ9" s="421">
        <v>9.1281007616293791E-2</v>
      </c>
      <c r="AR9" s="421">
        <v>9.1191615953936087E-2</v>
      </c>
      <c r="AS9" s="421">
        <v>9.1101256432726194E-2</v>
      </c>
      <c r="AT9" s="421">
        <v>9.1026441411972095E-2</v>
      </c>
      <c r="AU9" s="421">
        <v>9.097586535165561E-2</v>
      </c>
      <c r="AV9" s="421">
        <v>9.0925885661883185E-2</v>
      </c>
      <c r="AW9" s="421">
        <v>9.0901180819545027E-2</v>
      </c>
      <c r="AX9" s="421">
        <v>9.0896240345124793E-2</v>
      </c>
      <c r="AY9" s="421">
        <v>9.0881423366957675E-2</v>
      </c>
      <c r="AZ9" s="421">
        <v>9.085180718033542E-2</v>
      </c>
      <c r="BA9" s="421">
        <v>9.081235049685249E-2</v>
      </c>
      <c r="BB9" s="421">
        <v>9.0792630043292424E-2</v>
      </c>
      <c r="BC9" s="421">
        <v>9.0782771788163436E-2</v>
      </c>
      <c r="BD9" s="421">
        <v>9.0763063161356211E-2</v>
      </c>
      <c r="BE9" s="421">
        <v>9.0728597190622998E-2</v>
      </c>
      <c r="BF9" s="421">
        <v>9.0689238996340474E-2</v>
      </c>
      <c r="BG9" s="421">
        <v>9.0649912263444307E-2</v>
      </c>
      <c r="BH9" s="421">
        <v>9.060080295663081E-2</v>
      </c>
      <c r="BI9" s="421">
        <v>9.0537043744748844E-2</v>
      </c>
      <c r="BJ9" s="421">
        <v>9.0448920381120596E-2</v>
      </c>
      <c r="BK9" s="421">
        <v>9.0336576695849408E-2</v>
      </c>
      <c r="BL9" s="421">
        <v>9.023421698208775E-2</v>
      </c>
      <c r="BM9" s="421">
        <v>9.016121240769101E-2</v>
      </c>
      <c r="BN9" s="421">
        <v>9.0088317176141589E-2</v>
      </c>
      <c r="BO9" s="421">
        <v>9.0010686471616086E-2</v>
      </c>
      <c r="BP9" s="421">
        <v>8.9938016690794667E-2</v>
      </c>
      <c r="BQ9" s="421">
        <v>8.989445402869771E-2</v>
      </c>
      <c r="BR9" s="421">
        <v>8.9870264644447057E-2</v>
      </c>
      <c r="BS9" s="421">
        <v>8.9836423195510454E-2</v>
      </c>
      <c r="BT9" s="421">
        <v>8.9802605419017398E-2</v>
      </c>
      <c r="BU9" s="421">
        <v>8.9778461936120907E-2</v>
      </c>
      <c r="BV9" s="422">
        <v>8.976880647405476E-2</v>
      </c>
    </row>
    <row r="10" spans="1:74" s="407" customFormat="1" ht="15" customHeight="1">
      <c r="B10" s="799" t="s">
        <v>268</v>
      </c>
      <c r="C10" s="799"/>
      <c r="D10" s="799"/>
      <c r="E10" s="799"/>
      <c r="F10" s="799"/>
      <c r="G10" s="799"/>
      <c r="H10" s="799"/>
      <c r="I10" s="799"/>
      <c r="J10" s="799"/>
      <c r="K10" s="799"/>
      <c r="L10" s="799"/>
      <c r="M10" s="799"/>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row>
    <row r="11" spans="1:74" ht="15" customHeight="1">
      <c r="B11" s="424"/>
      <c r="C11" s="425"/>
      <c r="D11" s="426"/>
      <c r="E11" s="426"/>
      <c r="F11" s="426"/>
      <c r="G11" s="426"/>
      <c r="H11" s="426"/>
      <c r="I11" s="426"/>
      <c r="J11" s="426"/>
      <c r="K11" s="426"/>
      <c r="L11" s="426"/>
      <c r="M11" s="426"/>
      <c r="N11" s="426"/>
    </row>
    <row r="12" spans="1:74">
      <c r="B12" s="424"/>
      <c r="C12" s="425"/>
      <c r="D12" s="426"/>
      <c r="E12" s="426"/>
      <c r="F12" s="426"/>
      <c r="G12" s="426"/>
      <c r="H12" s="426"/>
      <c r="I12" s="426"/>
      <c r="J12" s="426"/>
      <c r="K12" s="426"/>
      <c r="L12" s="426"/>
      <c r="M12" s="426"/>
      <c r="N12" s="426"/>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row>
    <row r="13" spans="1:74">
      <c r="B13" s="424"/>
      <c r="C13" s="425"/>
      <c r="D13" s="426"/>
      <c r="E13" s="426"/>
      <c r="F13" s="426"/>
      <c r="G13" s="426"/>
      <c r="H13" s="426"/>
      <c r="I13" s="426"/>
      <c r="J13" s="426"/>
      <c r="K13" s="426"/>
      <c r="L13" s="426"/>
      <c r="M13" s="426"/>
      <c r="N13" s="426"/>
      <c r="R13" s="313"/>
      <c r="S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row>
    <row r="14" spans="1:74">
      <c r="B14" s="424"/>
      <c r="C14" s="425"/>
      <c r="D14" s="426"/>
      <c r="E14" s="426"/>
      <c r="F14" s="426"/>
      <c r="G14" s="426"/>
      <c r="H14" s="426"/>
      <c r="I14" s="426"/>
      <c r="J14" s="426"/>
      <c r="K14" s="426"/>
      <c r="L14" s="426"/>
      <c r="M14" s="426"/>
      <c r="N14" s="426"/>
      <c r="Q14" s="427"/>
      <c r="R14" s="313"/>
      <c r="S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row>
    <row r="15" spans="1:74">
      <c r="B15" s="424"/>
      <c r="C15" s="425"/>
      <c r="D15" s="426"/>
      <c r="E15" s="426"/>
      <c r="F15" s="426"/>
      <c r="G15" s="426"/>
      <c r="H15" s="426"/>
      <c r="I15" s="426"/>
      <c r="J15" s="426"/>
      <c r="K15" s="426"/>
      <c r="L15" s="426"/>
      <c r="M15" s="426"/>
      <c r="N15" s="426"/>
      <c r="Q15" s="427"/>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row>
    <row r="16" spans="1:74">
      <c r="B16" s="424"/>
      <c r="C16" s="425"/>
      <c r="D16" s="426"/>
      <c r="E16" s="426"/>
      <c r="F16" s="426"/>
      <c r="G16" s="426"/>
      <c r="H16" s="426"/>
      <c r="I16" s="426"/>
      <c r="J16" s="426"/>
      <c r="K16" s="426"/>
      <c r="L16" s="426"/>
      <c r="M16" s="426"/>
      <c r="N16" s="426"/>
      <c r="BT16" s="313"/>
      <c r="BV16" s="314"/>
    </row>
    <row r="17" spans="4:74">
      <c r="Y17" s="427"/>
      <c r="BT17" s="313"/>
      <c r="BV17" s="314"/>
    </row>
    <row r="18" spans="4:74" ht="15.6">
      <c r="D18" s="428"/>
      <c r="E18" s="428"/>
      <c r="F18" s="428"/>
      <c r="G18" s="429"/>
      <c r="M18" s="800"/>
      <c r="N18" s="800"/>
      <c r="O18" s="800"/>
      <c r="P18" s="800"/>
      <c r="S18" s="430"/>
      <c r="Z18" s="428"/>
      <c r="AK18" s="430"/>
      <c r="AQ18" s="428"/>
      <c r="BV18" s="314"/>
    </row>
    <row r="19" spans="4:74">
      <c r="BV19" s="314"/>
    </row>
    <row r="32" spans="4:74" ht="18" customHeight="1"/>
    <row r="36" spans="3:26" ht="14.4">
      <c r="C36"/>
    </row>
    <row r="40" spans="3:26">
      <c r="Z40" s="430"/>
    </row>
  </sheetData>
  <mergeCells count="4">
    <mergeCell ref="B4:C4"/>
    <mergeCell ref="B5:B9"/>
    <mergeCell ref="B10:M10"/>
    <mergeCell ref="M18:P1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P11"/>
  <sheetViews>
    <sheetView topLeftCell="A4" workbookViewId="0">
      <selection activeCell="H28" sqref="H28"/>
    </sheetView>
  </sheetViews>
  <sheetFormatPr baseColWidth="10" defaultRowHeight="14.4"/>
  <cols>
    <col min="1" max="1" width="7.44140625" customWidth="1"/>
    <col min="2" max="2" width="39.88671875" customWidth="1"/>
  </cols>
  <sheetData>
    <row r="1" spans="1:16" ht="15.6">
      <c r="A1" s="39" t="s">
        <v>269</v>
      </c>
      <c r="J1" s="315"/>
      <c r="K1" s="265"/>
      <c r="L1" s="265"/>
      <c r="M1" s="265"/>
      <c r="N1" s="336"/>
      <c r="O1" s="336"/>
      <c r="P1" s="336"/>
    </row>
    <row r="2" spans="1:16" ht="15.6">
      <c r="A2" s="39"/>
    </row>
    <row r="3" spans="1:16" ht="15" thickBot="1"/>
    <row r="4" spans="1:16" ht="16.2" thickBot="1">
      <c r="B4" s="431"/>
      <c r="C4" s="432">
        <v>2009</v>
      </c>
      <c r="D4" s="433">
        <v>2010</v>
      </c>
      <c r="E4" s="433">
        <v>2011</v>
      </c>
      <c r="F4" s="434">
        <v>2012</v>
      </c>
      <c r="G4" s="434">
        <v>2013</v>
      </c>
      <c r="H4" s="434">
        <v>2014</v>
      </c>
      <c r="I4" s="434">
        <v>2015</v>
      </c>
      <c r="J4" s="435">
        <v>2016</v>
      </c>
    </row>
    <row r="5" spans="1:16" ht="31.5" customHeight="1">
      <c r="B5" s="436" t="s">
        <v>270</v>
      </c>
      <c r="C5" s="437">
        <v>0.18432999999999999</v>
      </c>
      <c r="D5" s="438">
        <v>0.19331999999999999</v>
      </c>
      <c r="E5" s="438">
        <v>0.2026</v>
      </c>
      <c r="F5" s="439">
        <v>0.20396</v>
      </c>
      <c r="G5" s="439">
        <v>0.20405000000000001</v>
      </c>
      <c r="H5" s="439">
        <v>0.20551</v>
      </c>
      <c r="I5" s="439">
        <v>0.20552999999999999</v>
      </c>
      <c r="J5" s="440">
        <v>0.20039000000000001</v>
      </c>
      <c r="L5" s="441"/>
    </row>
    <row r="6" spans="1:16" ht="16.2">
      <c r="B6" s="442" t="s">
        <v>271</v>
      </c>
      <c r="C6" s="443">
        <v>0.16195000000000001</v>
      </c>
      <c r="D6" s="444">
        <v>0.16868</v>
      </c>
      <c r="E6" s="444">
        <v>0.17765</v>
      </c>
      <c r="F6" s="445">
        <v>0.17849000000000001</v>
      </c>
      <c r="G6" s="445">
        <v>0.17849999999999999</v>
      </c>
      <c r="H6" s="445">
        <v>0.18073</v>
      </c>
      <c r="I6" s="445">
        <v>0.18052000000000001</v>
      </c>
      <c r="J6" s="446">
        <v>0.17605000000000001</v>
      </c>
    </row>
    <row r="7" spans="1:16" ht="16.8" thickBot="1">
      <c r="B7" s="447" t="s">
        <v>272</v>
      </c>
      <c r="C7" s="448">
        <v>0.20924000000000001</v>
      </c>
      <c r="D7" s="449">
        <v>0.22159000000000001</v>
      </c>
      <c r="E7" s="449">
        <v>0.23129</v>
      </c>
      <c r="F7" s="450">
        <v>0.23313999999999999</v>
      </c>
      <c r="G7" s="450">
        <v>0.23385</v>
      </c>
      <c r="H7" s="450">
        <v>0.23508000000000001</v>
      </c>
      <c r="I7" s="450">
        <v>0.23596</v>
      </c>
      <c r="J7" s="451">
        <v>0.23130999999999999</v>
      </c>
    </row>
    <row r="8" spans="1:16" ht="31.5" customHeight="1">
      <c r="B8" s="452" t="s">
        <v>273</v>
      </c>
      <c r="C8" s="453">
        <v>0.40204000000000001</v>
      </c>
      <c r="D8" s="454">
        <v>0.41839999999999999</v>
      </c>
      <c r="E8" s="454">
        <v>0.43131000000000003</v>
      </c>
      <c r="F8" s="455">
        <v>0.42815999999999999</v>
      </c>
      <c r="G8" s="455">
        <v>0.43407000000000001</v>
      </c>
      <c r="H8" s="455">
        <v>0.43103999999999998</v>
      </c>
      <c r="I8" s="455">
        <v>0.42981999999999998</v>
      </c>
      <c r="J8" s="456">
        <v>0.42336000000000001</v>
      </c>
    </row>
    <row r="9" spans="1:16" ht="31.5" customHeight="1" thickBot="1">
      <c r="B9" s="452" t="s">
        <v>274</v>
      </c>
      <c r="C9" s="453">
        <v>0.12323000000000001</v>
      </c>
      <c r="D9" s="454">
        <v>0.12399</v>
      </c>
      <c r="E9" s="454">
        <v>0.13064000000000001</v>
      </c>
      <c r="F9" s="455">
        <v>0.12939000000000001</v>
      </c>
      <c r="G9" s="455">
        <v>0.12679000000000001</v>
      </c>
      <c r="H9" s="455">
        <v>0.13</v>
      </c>
      <c r="I9" s="455">
        <v>0.13117999999999999</v>
      </c>
      <c r="J9" s="456">
        <v>0.12631999999999999</v>
      </c>
    </row>
    <row r="10" spans="1:16" ht="31.5" customHeight="1">
      <c r="B10" s="457" t="s">
        <v>275</v>
      </c>
      <c r="C10" s="458">
        <v>0.24282999999999999</v>
      </c>
      <c r="D10" s="459">
        <v>0.25263999999999998</v>
      </c>
      <c r="E10" s="459">
        <v>0.25858999999999999</v>
      </c>
      <c r="F10" s="460">
        <v>0.26273999999999997</v>
      </c>
      <c r="G10" s="460">
        <v>0.26404</v>
      </c>
      <c r="H10" s="460">
        <v>0.26571</v>
      </c>
      <c r="I10" s="460">
        <v>0.26738000000000001</v>
      </c>
      <c r="J10" s="461">
        <v>0.25979000000000002</v>
      </c>
    </row>
    <row r="11" spans="1:16" ht="16.2" thickBot="1">
      <c r="B11" s="462" t="s">
        <v>276</v>
      </c>
      <c r="C11" s="463">
        <v>0.33666000000000001</v>
      </c>
      <c r="D11" s="464">
        <v>0.34118999999999999</v>
      </c>
      <c r="E11" s="464">
        <v>0.34427000000000002</v>
      </c>
      <c r="F11" s="465">
        <v>0.33950999999999998</v>
      </c>
      <c r="G11" s="465">
        <v>0.33896999999999999</v>
      </c>
      <c r="H11" s="465">
        <v>0.34022000000000002</v>
      </c>
      <c r="I11" s="465">
        <v>0.33882000000000001</v>
      </c>
      <c r="J11" s="466">
        <v>0.33894000000000002</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P14"/>
  <sheetViews>
    <sheetView topLeftCell="A10" workbookViewId="0">
      <selection activeCell="H28" sqref="H28"/>
    </sheetView>
  </sheetViews>
  <sheetFormatPr baseColWidth="10" defaultRowHeight="14.4"/>
  <cols>
    <col min="1" max="1" width="7.44140625" customWidth="1"/>
    <col min="2" max="2" width="39.88671875" customWidth="1"/>
  </cols>
  <sheetData>
    <row r="1" spans="1:16" ht="15.6">
      <c r="A1" s="39" t="s">
        <v>277</v>
      </c>
      <c r="J1" s="315"/>
      <c r="K1" s="265"/>
      <c r="L1" s="265"/>
      <c r="M1" s="265"/>
      <c r="N1" s="336"/>
      <c r="O1" s="336"/>
      <c r="P1" s="336"/>
    </row>
    <row r="2" spans="1:16" ht="15.6">
      <c r="A2" s="39"/>
    </row>
    <row r="3" spans="1:16" ht="15" thickBot="1"/>
    <row r="4" spans="1:16" ht="16.2" thickBot="1">
      <c r="B4" s="431"/>
      <c r="C4" s="432">
        <v>2009</v>
      </c>
      <c r="D4" s="433">
        <v>2010</v>
      </c>
      <c r="E4" s="433">
        <v>2011</v>
      </c>
      <c r="F4" s="434">
        <v>2012</v>
      </c>
      <c r="G4" s="434">
        <v>2013</v>
      </c>
      <c r="H4" s="434">
        <v>2014</v>
      </c>
      <c r="I4" s="434">
        <v>2015</v>
      </c>
      <c r="J4" s="435">
        <v>2016</v>
      </c>
    </row>
    <row r="5" spans="1:16" ht="31.5" customHeight="1">
      <c r="B5" s="436" t="s">
        <v>278</v>
      </c>
      <c r="C5" s="467"/>
      <c r="D5" s="468"/>
      <c r="E5" s="468"/>
      <c r="F5" s="469"/>
      <c r="G5" s="439">
        <v>0.21797</v>
      </c>
      <c r="H5" s="439">
        <v>0.22008</v>
      </c>
      <c r="I5" s="439">
        <v>0.21776000000000001</v>
      </c>
      <c r="J5" s="440">
        <v>0.21356</v>
      </c>
      <c r="L5" s="441"/>
    </row>
    <row r="6" spans="1:16" ht="16.2">
      <c r="B6" s="442" t="s">
        <v>271</v>
      </c>
      <c r="C6" s="470"/>
      <c r="D6" s="471"/>
      <c r="E6" s="471"/>
      <c r="F6" s="472"/>
      <c r="G6" s="445">
        <v>0.2001</v>
      </c>
      <c r="H6" s="445">
        <v>0.20333999999999999</v>
      </c>
      <c r="I6" s="445">
        <v>0.20150999999999999</v>
      </c>
      <c r="J6" s="446">
        <v>0.19799</v>
      </c>
    </row>
    <row r="7" spans="1:16" ht="16.8" thickBot="1">
      <c r="B7" s="447" t="s">
        <v>272</v>
      </c>
      <c r="C7" s="473"/>
      <c r="D7" s="474"/>
      <c r="E7" s="474"/>
      <c r="F7" s="475"/>
      <c r="G7" s="450">
        <v>0.23676</v>
      </c>
      <c r="H7" s="450">
        <v>0.23805000000000001</v>
      </c>
      <c r="I7" s="450">
        <v>0.23541999999999999</v>
      </c>
      <c r="J7" s="451">
        <v>0.23086999999999999</v>
      </c>
    </row>
    <row r="8" spans="1:16" ht="31.5" customHeight="1">
      <c r="B8" s="452" t="s">
        <v>279</v>
      </c>
      <c r="C8" s="476"/>
      <c r="D8" s="477"/>
      <c r="E8" s="477"/>
      <c r="F8" s="478"/>
      <c r="G8" s="455">
        <v>0.24931</v>
      </c>
      <c r="H8" s="455">
        <v>0.25429000000000002</v>
      </c>
      <c r="I8" s="455">
        <v>0.25692999999999999</v>
      </c>
      <c r="J8" s="456">
        <v>0.25677</v>
      </c>
    </row>
    <row r="9" spans="1:16" ht="31.5" customHeight="1">
      <c r="B9" s="452" t="s">
        <v>280</v>
      </c>
      <c r="C9" s="476"/>
      <c r="D9" s="477"/>
      <c r="E9" s="477"/>
      <c r="F9" s="478"/>
      <c r="G9" s="455">
        <v>0.17841000000000001</v>
      </c>
      <c r="H9" s="455">
        <v>0.18187999999999999</v>
      </c>
      <c r="I9" s="455">
        <v>0.17777000000000001</v>
      </c>
      <c r="J9" s="456">
        <v>0.17560999999999999</v>
      </c>
    </row>
    <row r="10" spans="1:16" ht="9.6" customHeight="1" thickBot="1">
      <c r="A10" s="479"/>
      <c r="B10" s="480"/>
      <c r="C10" s="481"/>
      <c r="D10" s="481"/>
      <c r="E10" s="481"/>
      <c r="F10" s="481"/>
      <c r="G10" s="481"/>
      <c r="H10" s="481"/>
      <c r="I10" s="481"/>
      <c r="J10" s="481"/>
      <c r="K10" s="482"/>
    </row>
    <row r="11" spans="1:16" ht="31.5" customHeight="1">
      <c r="B11" s="436" t="s">
        <v>281</v>
      </c>
      <c r="C11" s="467"/>
      <c r="D11" s="468"/>
      <c r="E11" s="468"/>
      <c r="F11" s="469"/>
      <c r="G11" s="439">
        <v>0.2213</v>
      </c>
      <c r="H11" s="439">
        <v>0.22322</v>
      </c>
      <c r="I11" s="439">
        <v>0.218</v>
      </c>
      <c r="J11" s="440">
        <v>0.21445</v>
      </c>
      <c r="L11" s="441"/>
    </row>
    <row r="12" spans="1:16" ht="16.2">
      <c r="B12" s="442" t="s">
        <v>271</v>
      </c>
      <c r="C12" s="470"/>
      <c r="D12" s="471"/>
      <c r="E12" s="471"/>
      <c r="F12" s="472"/>
      <c r="G12" s="445">
        <v>0.21442</v>
      </c>
      <c r="H12" s="445">
        <v>0.21626999999999999</v>
      </c>
      <c r="I12" s="445">
        <v>0.21195</v>
      </c>
      <c r="J12" s="446">
        <v>0.20815</v>
      </c>
    </row>
    <row r="13" spans="1:16" ht="16.8" thickBot="1">
      <c r="B13" s="447" t="s">
        <v>272</v>
      </c>
      <c r="C13" s="473"/>
      <c r="D13" s="474"/>
      <c r="E13" s="474"/>
      <c r="F13" s="475"/>
      <c r="G13" s="450">
        <v>0.24177999999999999</v>
      </c>
      <c r="H13" s="450">
        <v>0.24493999999999999</v>
      </c>
      <c r="I13" s="450">
        <v>0.23771999999999999</v>
      </c>
      <c r="J13" s="451">
        <v>0.23558999999999999</v>
      </c>
    </row>
    <row r="14" spans="1:16" ht="31.5" customHeight="1">
      <c r="B14" s="452" t="s">
        <v>282</v>
      </c>
      <c r="C14" s="476"/>
      <c r="D14" s="477"/>
      <c r="E14" s="477"/>
      <c r="F14" s="478"/>
      <c r="G14" s="455">
        <v>0.20602999999999999</v>
      </c>
      <c r="H14" s="455">
        <v>0.20760000000000001</v>
      </c>
      <c r="I14" s="455">
        <v>0.20238999999999999</v>
      </c>
      <c r="J14" s="456">
        <v>0.20302999999999999</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45"/>
  <sheetViews>
    <sheetView topLeftCell="A7" zoomScaleNormal="100" zoomScaleSheetLayoutView="100" workbookViewId="0">
      <selection activeCell="A18" sqref="A18:XFD18"/>
    </sheetView>
  </sheetViews>
  <sheetFormatPr baseColWidth="10" defaultColWidth="8.33203125" defaultRowHeight="15.6"/>
  <cols>
    <col min="1" max="1" width="4.109375" style="485" customWidth="1"/>
    <col min="2" max="2" width="8.33203125" style="485"/>
    <col min="3" max="14" width="10.44140625" style="485" customWidth="1"/>
    <col min="15" max="254" width="8.33203125" style="485"/>
    <col min="255" max="255" width="14.6640625" style="485" customWidth="1"/>
    <col min="256" max="256" width="8.33203125" style="485"/>
    <col min="257" max="257" width="9.88671875" style="485" bestFit="1" customWidth="1"/>
    <col min="258" max="260" width="8.33203125" style="485"/>
    <col min="261" max="262" width="9.88671875" style="485" bestFit="1" customWidth="1"/>
    <col min="263" max="510" width="8.33203125" style="485"/>
    <col min="511" max="511" width="14.6640625" style="485" customWidth="1"/>
    <col min="512" max="512" width="8.33203125" style="485"/>
    <col min="513" max="513" width="9.88671875" style="485" bestFit="1" customWidth="1"/>
    <col min="514" max="516" width="8.33203125" style="485"/>
    <col min="517" max="518" width="9.88671875" style="485" bestFit="1" customWidth="1"/>
    <col min="519" max="766" width="8.33203125" style="485"/>
    <col min="767" max="767" width="14.6640625" style="485" customWidth="1"/>
    <col min="768" max="768" width="8.33203125" style="485"/>
    <col min="769" max="769" width="9.88671875" style="485" bestFit="1" customWidth="1"/>
    <col min="770" max="772" width="8.33203125" style="485"/>
    <col min="773" max="774" width="9.88671875" style="485" bestFit="1" customWidth="1"/>
    <col min="775" max="1022" width="8.33203125" style="485"/>
    <col min="1023" max="1023" width="14.6640625" style="485" customWidth="1"/>
    <col min="1024" max="1024" width="8.33203125" style="485"/>
    <col min="1025" max="1025" width="9.88671875" style="485" bestFit="1" customWidth="1"/>
    <col min="1026" max="1028" width="8.33203125" style="485"/>
    <col min="1029" max="1030" width="9.88671875" style="485" bestFit="1" customWidth="1"/>
    <col min="1031" max="1278" width="8.33203125" style="485"/>
    <col min="1279" max="1279" width="14.6640625" style="485" customWidth="1"/>
    <col min="1280" max="1280" width="8.33203125" style="485"/>
    <col min="1281" max="1281" width="9.88671875" style="485" bestFit="1" customWidth="1"/>
    <col min="1282" max="1284" width="8.33203125" style="485"/>
    <col min="1285" max="1286" width="9.88671875" style="485" bestFit="1" customWidth="1"/>
    <col min="1287" max="1534" width="8.33203125" style="485"/>
    <col min="1535" max="1535" width="14.6640625" style="485" customWidth="1"/>
    <col min="1536" max="1536" width="8.33203125" style="485"/>
    <col min="1537" max="1537" width="9.88671875" style="485" bestFit="1" customWidth="1"/>
    <col min="1538" max="1540" width="8.33203125" style="485"/>
    <col min="1541" max="1542" width="9.88671875" style="485" bestFit="1" customWidth="1"/>
    <col min="1543" max="1790" width="8.33203125" style="485"/>
    <col min="1791" max="1791" width="14.6640625" style="485" customWidth="1"/>
    <col min="1792" max="1792" width="8.33203125" style="485"/>
    <col min="1793" max="1793" width="9.88671875" style="485" bestFit="1" customWidth="1"/>
    <col min="1794" max="1796" width="8.33203125" style="485"/>
    <col min="1797" max="1798" width="9.88671875" style="485" bestFit="1" customWidth="1"/>
    <col min="1799" max="2046" width="8.33203125" style="485"/>
    <col min="2047" max="2047" width="14.6640625" style="485" customWidth="1"/>
    <col min="2048" max="2048" width="8.33203125" style="485"/>
    <col min="2049" max="2049" width="9.88671875" style="485" bestFit="1" customWidth="1"/>
    <col min="2050" max="2052" width="8.33203125" style="485"/>
    <col min="2053" max="2054" width="9.88671875" style="485" bestFit="1" customWidth="1"/>
    <col min="2055" max="2302" width="8.33203125" style="485"/>
    <col min="2303" max="2303" width="14.6640625" style="485" customWidth="1"/>
    <col min="2304" max="2304" width="8.33203125" style="485"/>
    <col min="2305" max="2305" width="9.88671875" style="485" bestFit="1" customWidth="1"/>
    <col min="2306" max="2308" width="8.33203125" style="485"/>
    <col min="2309" max="2310" width="9.88671875" style="485" bestFit="1" customWidth="1"/>
    <col min="2311" max="2558" width="8.33203125" style="485"/>
    <col min="2559" max="2559" width="14.6640625" style="485" customWidth="1"/>
    <col min="2560" max="2560" width="8.33203125" style="485"/>
    <col min="2561" max="2561" width="9.88671875" style="485" bestFit="1" customWidth="1"/>
    <col min="2562" max="2564" width="8.33203125" style="485"/>
    <col min="2565" max="2566" width="9.88671875" style="485" bestFit="1" customWidth="1"/>
    <col min="2567" max="2814" width="8.33203125" style="485"/>
    <col min="2815" max="2815" width="14.6640625" style="485" customWidth="1"/>
    <col min="2816" max="2816" width="8.33203125" style="485"/>
    <col min="2817" max="2817" width="9.88671875" style="485" bestFit="1" customWidth="1"/>
    <col min="2818" max="2820" width="8.33203125" style="485"/>
    <col min="2821" max="2822" width="9.88671875" style="485" bestFit="1" customWidth="1"/>
    <col min="2823" max="3070" width="8.33203125" style="485"/>
    <col min="3071" max="3071" width="14.6640625" style="485" customWidth="1"/>
    <col min="3072" max="3072" width="8.33203125" style="485"/>
    <col min="3073" max="3073" width="9.88671875" style="485" bestFit="1" customWidth="1"/>
    <col min="3074" max="3076" width="8.33203125" style="485"/>
    <col min="3077" max="3078" width="9.88671875" style="485" bestFit="1" customWidth="1"/>
    <col min="3079" max="3326" width="8.33203125" style="485"/>
    <col min="3327" max="3327" width="14.6640625" style="485" customWidth="1"/>
    <col min="3328" max="3328" width="8.33203125" style="485"/>
    <col min="3329" max="3329" width="9.88671875" style="485" bestFit="1" customWidth="1"/>
    <col min="3330" max="3332" width="8.33203125" style="485"/>
    <col min="3333" max="3334" width="9.88671875" style="485" bestFit="1" customWidth="1"/>
    <col min="3335" max="3582" width="8.33203125" style="485"/>
    <col min="3583" max="3583" width="14.6640625" style="485" customWidth="1"/>
    <col min="3584" max="3584" width="8.33203125" style="485"/>
    <col min="3585" max="3585" width="9.88671875" style="485" bestFit="1" customWidth="1"/>
    <col min="3586" max="3588" width="8.33203125" style="485"/>
    <col min="3589" max="3590" width="9.88671875" style="485" bestFit="1" customWidth="1"/>
    <col min="3591" max="3838" width="8.33203125" style="485"/>
    <col min="3839" max="3839" width="14.6640625" style="485" customWidth="1"/>
    <col min="3840" max="3840" width="8.33203125" style="485"/>
    <col min="3841" max="3841" width="9.88671875" style="485" bestFit="1" customWidth="1"/>
    <col min="3842" max="3844" width="8.33203125" style="485"/>
    <col min="3845" max="3846" width="9.88671875" style="485" bestFit="1" customWidth="1"/>
    <col min="3847" max="4094" width="8.33203125" style="485"/>
    <col min="4095" max="4095" width="14.6640625" style="485" customWidth="1"/>
    <col min="4096" max="4096" width="8.33203125" style="485"/>
    <col min="4097" max="4097" width="9.88671875" style="485" bestFit="1" customWidth="1"/>
    <col min="4098" max="4100" width="8.33203125" style="485"/>
    <col min="4101" max="4102" width="9.88671875" style="485" bestFit="1" customWidth="1"/>
    <col min="4103" max="4350" width="8.33203125" style="485"/>
    <col min="4351" max="4351" width="14.6640625" style="485" customWidth="1"/>
    <col min="4352" max="4352" width="8.33203125" style="485"/>
    <col min="4353" max="4353" width="9.88671875" style="485" bestFit="1" customWidth="1"/>
    <col min="4354" max="4356" width="8.33203125" style="485"/>
    <col min="4357" max="4358" width="9.88671875" style="485" bestFit="1" customWidth="1"/>
    <col min="4359" max="4606" width="8.33203125" style="485"/>
    <col min="4607" max="4607" width="14.6640625" style="485" customWidth="1"/>
    <col min="4608" max="4608" width="8.33203125" style="485"/>
    <col min="4609" max="4609" width="9.88671875" style="485" bestFit="1" customWidth="1"/>
    <col min="4610" max="4612" width="8.33203125" style="485"/>
    <col min="4613" max="4614" width="9.88671875" style="485" bestFit="1" customWidth="1"/>
    <col min="4615" max="4862" width="8.33203125" style="485"/>
    <col min="4863" max="4863" width="14.6640625" style="485" customWidth="1"/>
    <col min="4864" max="4864" width="8.33203125" style="485"/>
    <col min="4865" max="4865" width="9.88671875" style="485" bestFit="1" customWidth="1"/>
    <col min="4866" max="4868" width="8.33203125" style="485"/>
    <col min="4869" max="4870" width="9.88671875" style="485" bestFit="1" customWidth="1"/>
    <col min="4871" max="5118" width="8.33203125" style="485"/>
    <col min="5119" max="5119" width="14.6640625" style="485" customWidth="1"/>
    <col min="5120" max="5120" width="8.33203125" style="485"/>
    <col min="5121" max="5121" width="9.88671875" style="485" bestFit="1" customWidth="1"/>
    <col min="5122" max="5124" width="8.33203125" style="485"/>
    <col min="5125" max="5126" width="9.88671875" style="485" bestFit="1" customWidth="1"/>
    <col min="5127" max="5374" width="8.33203125" style="485"/>
    <col min="5375" max="5375" width="14.6640625" style="485" customWidth="1"/>
    <col min="5376" max="5376" width="8.33203125" style="485"/>
    <col min="5377" max="5377" width="9.88671875" style="485" bestFit="1" customWidth="1"/>
    <col min="5378" max="5380" width="8.33203125" style="485"/>
    <col min="5381" max="5382" width="9.88671875" style="485" bestFit="1" customWidth="1"/>
    <col min="5383" max="5630" width="8.33203125" style="485"/>
    <col min="5631" max="5631" width="14.6640625" style="485" customWidth="1"/>
    <col min="5632" max="5632" width="8.33203125" style="485"/>
    <col min="5633" max="5633" width="9.88671875" style="485" bestFit="1" customWidth="1"/>
    <col min="5634" max="5636" width="8.33203125" style="485"/>
    <col min="5637" max="5638" width="9.88671875" style="485" bestFit="1" customWidth="1"/>
    <col min="5639" max="5886" width="8.33203125" style="485"/>
    <col min="5887" max="5887" width="14.6640625" style="485" customWidth="1"/>
    <col min="5888" max="5888" width="8.33203125" style="485"/>
    <col min="5889" max="5889" width="9.88671875" style="485" bestFit="1" customWidth="1"/>
    <col min="5890" max="5892" width="8.33203125" style="485"/>
    <col min="5893" max="5894" width="9.88671875" style="485" bestFit="1" customWidth="1"/>
    <col min="5895" max="6142" width="8.33203125" style="485"/>
    <col min="6143" max="6143" width="14.6640625" style="485" customWidth="1"/>
    <col min="6144" max="6144" width="8.33203125" style="485"/>
    <col min="6145" max="6145" width="9.88671875" style="485" bestFit="1" customWidth="1"/>
    <col min="6146" max="6148" width="8.33203125" style="485"/>
    <col min="6149" max="6150" width="9.88671875" style="485" bestFit="1" customWidth="1"/>
    <col min="6151" max="6398" width="8.33203125" style="485"/>
    <col min="6399" max="6399" width="14.6640625" style="485" customWidth="1"/>
    <col min="6400" max="6400" width="8.33203125" style="485"/>
    <col min="6401" max="6401" width="9.88671875" style="485" bestFit="1" customWidth="1"/>
    <col min="6402" max="6404" width="8.33203125" style="485"/>
    <col min="6405" max="6406" width="9.88671875" style="485" bestFit="1" customWidth="1"/>
    <col min="6407" max="6654" width="8.33203125" style="485"/>
    <col min="6655" max="6655" width="14.6640625" style="485" customWidth="1"/>
    <col min="6656" max="6656" width="8.33203125" style="485"/>
    <col min="6657" max="6657" width="9.88671875" style="485" bestFit="1" customWidth="1"/>
    <col min="6658" max="6660" width="8.33203125" style="485"/>
    <col min="6661" max="6662" width="9.88671875" style="485" bestFit="1" customWidth="1"/>
    <col min="6663" max="6910" width="8.33203125" style="485"/>
    <col min="6911" max="6911" width="14.6640625" style="485" customWidth="1"/>
    <col min="6912" max="6912" width="8.33203125" style="485"/>
    <col min="6913" max="6913" width="9.88671875" style="485" bestFit="1" customWidth="1"/>
    <col min="6914" max="6916" width="8.33203125" style="485"/>
    <col min="6917" max="6918" width="9.88671875" style="485" bestFit="1" customWidth="1"/>
    <col min="6919" max="7166" width="8.33203125" style="485"/>
    <col min="7167" max="7167" width="14.6640625" style="485" customWidth="1"/>
    <col min="7168" max="7168" width="8.33203125" style="485"/>
    <col min="7169" max="7169" width="9.88671875" style="485" bestFit="1" customWidth="1"/>
    <col min="7170" max="7172" width="8.33203125" style="485"/>
    <col min="7173" max="7174" width="9.88671875" style="485" bestFit="1" customWidth="1"/>
    <col min="7175" max="7422" width="8.33203125" style="485"/>
    <col min="7423" max="7423" width="14.6640625" style="485" customWidth="1"/>
    <col min="7424" max="7424" width="8.33203125" style="485"/>
    <col min="7425" max="7425" width="9.88671875" style="485" bestFit="1" customWidth="1"/>
    <col min="7426" max="7428" width="8.33203125" style="485"/>
    <col min="7429" max="7430" width="9.88671875" style="485" bestFit="1" customWidth="1"/>
    <col min="7431" max="7678" width="8.33203125" style="485"/>
    <col min="7679" max="7679" width="14.6640625" style="485" customWidth="1"/>
    <col min="7680" max="7680" width="8.33203125" style="485"/>
    <col min="7681" max="7681" width="9.88671875" style="485" bestFit="1" customWidth="1"/>
    <col min="7682" max="7684" width="8.33203125" style="485"/>
    <col min="7685" max="7686" width="9.88671875" style="485" bestFit="1" customWidth="1"/>
    <col min="7687" max="7934" width="8.33203125" style="485"/>
    <col min="7935" max="7935" width="14.6640625" style="485" customWidth="1"/>
    <col min="7936" max="7936" width="8.33203125" style="485"/>
    <col min="7937" max="7937" width="9.88671875" style="485" bestFit="1" customWidth="1"/>
    <col min="7938" max="7940" width="8.33203125" style="485"/>
    <col min="7941" max="7942" width="9.88671875" style="485" bestFit="1" customWidth="1"/>
    <col min="7943" max="8190" width="8.33203125" style="485"/>
    <col min="8191" max="8191" width="14.6640625" style="485" customWidth="1"/>
    <col min="8192" max="8192" width="8.33203125" style="485"/>
    <col min="8193" max="8193" width="9.88671875" style="485" bestFit="1" customWidth="1"/>
    <col min="8194" max="8196" width="8.33203125" style="485"/>
    <col min="8197" max="8198" width="9.88671875" style="485" bestFit="1" customWidth="1"/>
    <col min="8199" max="8446" width="8.33203125" style="485"/>
    <col min="8447" max="8447" width="14.6640625" style="485" customWidth="1"/>
    <col min="8448" max="8448" width="8.33203125" style="485"/>
    <col min="8449" max="8449" width="9.88671875" style="485" bestFit="1" customWidth="1"/>
    <col min="8450" max="8452" width="8.33203125" style="485"/>
    <col min="8453" max="8454" width="9.88671875" style="485" bestFit="1" customWidth="1"/>
    <col min="8455" max="8702" width="8.33203125" style="485"/>
    <col min="8703" max="8703" width="14.6640625" style="485" customWidth="1"/>
    <col min="8704" max="8704" width="8.33203125" style="485"/>
    <col min="8705" max="8705" width="9.88671875" style="485" bestFit="1" customWidth="1"/>
    <col min="8706" max="8708" width="8.33203125" style="485"/>
    <col min="8709" max="8710" width="9.88671875" style="485" bestFit="1" customWidth="1"/>
    <col min="8711" max="8958" width="8.33203125" style="485"/>
    <col min="8959" max="8959" width="14.6640625" style="485" customWidth="1"/>
    <col min="8960" max="8960" width="8.33203125" style="485"/>
    <col min="8961" max="8961" width="9.88671875" style="485" bestFit="1" customWidth="1"/>
    <col min="8962" max="8964" width="8.33203125" style="485"/>
    <col min="8965" max="8966" width="9.88671875" style="485" bestFit="1" customWidth="1"/>
    <col min="8967" max="9214" width="8.33203125" style="485"/>
    <col min="9215" max="9215" width="14.6640625" style="485" customWidth="1"/>
    <col min="9216" max="9216" width="8.33203125" style="485"/>
    <col min="9217" max="9217" width="9.88671875" style="485" bestFit="1" customWidth="1"/>
    <col min="9218" max="9220" width="8.33203125" style="485"/>
    <col min="9221" max="9222" width="9.88671875" style="485" bestFit="1" customWidth="1"/>
    <col min="9223" max="9470" width="8.33203125" style="485"/>
    <col min="9471" max="9471" width="14.6640625" style="485" customWidth="1"/>
    <col min="9472" max="9472" width="8.33203125" style="485"/>
    <col min="9473" max="9473" width="9.88671875" style="485" bestFit="1" customWidth="1"/>
    <col min="9474" max="9476" width="8.33203125" style="485"/>
    <col min="9477" max="9478" width="9.88671875" style="485" bestFit="1" customWidth="1"/>
    <col min="9479" max="9726" width="8.33203125" style="485"/>
    <col min="9727" max="9727" width="14.6640625" style="485" customWidth="1"/>
    <col min="9728" max="9728" width="8.33203125" style="485"/>
    <col min="9729" max="9729" width="9.88671875" style="485" bestFit="1" customWidth="1"/>
    <col min="9730" max="9732" width="8.33203125" style="485"/>
    <col min="9733" max="9734" width="9.88671875" style="485" bestFit="1" customWidth="1"/>
    <col min="9735" max="9982" width="8.33203125" style="485"/>
    <col min="9983" max="9983" width="14.6640625" style="485" customWidth="1"/>
    <col min="9984" max="9984" width="8.33203125" style="485"/>
    <col min="9985" max="9985" width="9.88671875" style="485" bestFit="1" customWidth="1"/>
    <col min="9986" max="9988" width="8.33203125" style="485"/>
    <col min="9989" max="9990" width="9.88671875" style="485" bestFit="1" customWidth="1"/>
    <col min="9991" max="10238" width="8.33203125" style="485"/>
    <col min="10239" max="10239" width="14.6640625" style="485" customWidth="1"/>
    <col min="10240" max="10240" width="8.33203125" style="485"/>
    <col min="10241" max="10241" width="9.88671875" style="485" bestFit="1" customWidth="1"/>
    <col min="10242" max="10244" width="8.33203125" style="485"/>
    <col min="10245" max="10246" width="9.88671875" style="485" bestFit="1" customWidth="1"/>
    <col min="10247" max="10494" width="8.33203125" style="485"/>
    <col min="10495" max="10495" width="14.6640625" style="485" customWidth="1"/>
    <col min="10496" max="10496" width="8.33203125" style="485"/>
    <col min="10497" max="10497" width="9.88671875" style="485" bestFit="1" customWidth="1"/>
    <col min="10498" max="10500" width="8.33203125" style="485"/>
    <col min="10501" max="10502" width="9.88671875" style="485" bestFit="1" customWidth="1"/>
    <col min="10503" max="10750" width="8.33203125" style="485"/>
    <col min="10751" max="10751" width="14.6640625" style="485" customWidth="1"/>
    <col min="10752" max="10752" width="8.33203125" style="485"/>
    <col min="10753" max="10753" width="9.88671875" style="485" bestFit="1" customWidth="1"/>
    <col min="10754" max="10756" width="8.33203125" style="485"/>
    <col min="10757" max="10758" width="9.88671875" style="485" bestFit="1" customWidth="1"/>
    <col min="10759" max="11006" width="8.33203125" style="485"/>
    <col min="11007" max="11007" width="14.6640625" style="485" customWidth="1"/>
    <col min="11008" max="11008" width="8.33203125" style="485"/>
    <col min="11009" max="11009" width="9.88671875" style="485" bestFit="1" customWidth="1"/>
    <col min="11010" max="11012" width="8.33203125" style="485"/>
    <col min="11013" max="11014" width="9.88671875" style="485" bestFit="1" customWidth="1"/>
    <col min="11015" max="11262" width="8.33203125" style="485"/>
    <col min="11263" max="11263" width="14.6640625" style="485" customWidth="1"/>
    <col min="11264" max="11264" width="8.33203125" style="485"/>
    <col min="11265" max="11265" width="9.88671875" style="485" bestFit="1" customWidth="1"/>
    <col min="11266" max="11268" width="8.33203125" style="485"/>
    <col min="11269" max="11270" width="9.88671875" style="485" bestFit="1" customWidth="1"/>
    <col min="11271" max="11518" width="8.33203125" style="485"/>
    <col min="11519" max="11519" width="14.6640625" style="485" customWidth="1"/>
    <col min="11520" max="11520" width="8.33203125" style="485"/>
    <col min="11521" max="11521" width="9.88671875" style="485" bestFit="1" customWidth="1"/>
    <col min="11522" max="11524" width="8.33203125" style="485"/>
    <col min="11525" max="11526" width="9.88671875" style="485" bestFit="1" customWidth="1"/>
    <col min="11527" max="11774" width="8.33203125" style="485"/>
    <col min="11775" max="11775" width="14.6640625" style="485" customWidth="1"/>
    <col min="11776" max="11776" width="8.33203125" style="485"/>
    <col min="11777" max="11777" width="9.88671875" style="485" bestFit="1" customWidth="1"/>
    <col min="11778" max="11780" width="8.33203125" style="485"/>
    <col min="11781" max="11782" width="9.88671875" style="485" bestFit="1" customWidth="1"/>
    <col min="11783" max="12030" width="8.33203125" style="485"/>
    <col min="12031" max="12031" width="14.6640625" style="485" customWidth="1"/>
    <col min="12032" max="12032" width="8.33203125" style="485"/>
    <col min="12033" max="12033" width="9.88671875" style="485" bestFit="1" customWidth="1"/>
    <col min="12034" max="12036" width="8.33203125" style="485"/>
    <col min="12037" max="12038" width="9.88671875" style="485" bestFit="1" customWidth="1"/>
    <col min="12039" max="12286" width="8.33203125" style="485"/>
    <col min="12287" max="12287" width="14.6640625" style="485" customWidth="1"/>
    <col min="12288" max="12288" width="8.33203125" style="485"/>
    <col min="12289" max="12289" width="9.88671875" style="485" bestFit="1" customWidth="1"/>
    <col min="12290" max="12292" width="8.33203125" style="485"/>
    <col min="12293" max="12294" width="9.88671875" style="485" bestFit="1" customWidth="1"/>
    <col min="12295" max="12542" width="8.33203125" style="485"/>
    <col min="12543" max="12543" width="14.6640625" style="485" customWidth="1"/>
    <col min="12544" max="12544" width="8.33203125" style="485"/>
    <col min="12545" max="12545" width="9.88671875" style="485" bestFit="1" customWidth="1"/>
    <col min="12546" max="12548" width="8.33203125" style="485"/>
    <col min="12549" max="12550" width="9.88671875" style="485" bestFit="1" customWidth="1"/>
    <col min="12551" max="12798" width="8.33203125" style="485"/>
    <col min="12799" max="12799" width="14.6640625" style="485" customWidth="1"/>
    <col min="12800" max="12800" width="8.33203125" style="485"/>
    <col min="12801" max="12801" width="9.88671875" style="485" bestFit="1" customWidth="1"/>
    <col min="12802" max="12804" width="8.33203125" style="485"/>
    <col min="12805" max="12806" width="9.88671875" style="485" bestFit="1" customWidth="1"/>
    <col min="12807" max="13054" width="8.33203125" style="485"/>
    <col min="13055" max="13055" width="14.6640625" style="485" customWidth="1"/>
    <col min="13056" max="13056" width="8.33203125" style="485"/>
    <col min="13057" max="13057" width="9.88671875" style="485" bestFit="1" customWidth="1"/>
    <col min="13058" max="13060" width="8.33203125" style="485"/>
    <col min="13061" max="13062" width="9.88671875" style="485" bestFit="1" customWidth="1"/>
    <col min="13063" max="13310" width="8.33203125" style="485"/>
    <col min="13311" max="13311" width="14.6640625" style="485" customWidth="1"/>
    <col min="13312" max="13312" width="8.33203125" style="485"/>
    <col min="13313" max="13313" width="9.88671875" style="485" bestFit="1" customWidth="1"/>
    <col min="13314" max="13316" width="8.33203125" style="485"/>
    <col min="13317" max="13318" width="9.88671875" style="485" bestFit="1" customWidth="1"/>
    <col min="13319" max="13566" width="8.33203125" style="485"/>
    <col min="13567" max="13567" width="14.6640625" style="485" customWidth="1"/>
    <col min="13568" max="13568" width="8.33203125" style="485"/>
    <col min="13569" max="13569" width="9.88671875" style="485" bestFit="1" customWidth="1"/>
    <col min="13570" max="13572" width="8.33203125" style="485"/>
    <col min="13573" max="13574" width="9.88671875" style="485" bestFit="1" customWidth="1"/>
    <col min="13575" max="13822" width="8.33203125" style="485"/>
    <col min="13823" max="13823" width="14.6640625" style="485" customWidth="1"/>
    <col min="13824" max="13824" width="8.33203125" style="485"/>
    <col min="13825" max="13825" width="9.88671875" style="485" bestFit="1" customWidth="1"/>
    <col min="13826" max="13828" width="8.33203125" style="485"/>
    <col min="13829" max="13830" width="9.88671875" style="485" bestFit="1" customWidth="1"/>
    <col min="13831" max="14078" width="8.33203125" style="485"/>
    <col min="14079" max="14079" width="14.6640625" style="485" customWidth="1"/>
    <col min="14080" max="14080" width="8.33203125" style="485"/>
    <col min="14081" max="14081" width="9.88671875" style="485" bestFit="1" customWidth="1"/>
    <col min="14082" max="14084" width="8.33203125" style="485"/>
    <col min="14085" max="14086" width="9.88671875" style="485" bestFit="1" customWidth="1"/>
    <col min="14087" max="14334" width="8.33203125" style="485"/>
    <col min="14335" max="14335" width="14.6640625" style="485" customWidth="1"/>
    <col min="14336" max="14336" width="8.33203125" style="485"/>
    <col min="14337" max="14337" width="9.88671875" style="485" bestFit="1" customWidth="1"/>
    <col min="14338" max="14340" width="8.33203125" style="485"/>
    <col min="14341" max="14342" width="9.88671875" style="485" bestFit="1" customWidth="1"/>
    <col min="14343" max="14590" width="8.33203125" style="485"/>
    <col min="14591" max="14591" width="14.6640625" style="485" customWidth="1"/>
    <col min="14592" max="14592" width="8.33203125" style="485"/>
    <col min="14593" max="14593" width="9.88671875" style="485" bestFit="1" customWidth="1"/>
    <col min="14594" max="14596" width="8.33203125" style="485"/>
    <col min="14597" max="14598" width="9.88671875" style="485" bestFit="1" customWidth="1"/>
    <col min="14599" max="14846" width="8.33203125" style="485"/>
    <col min="14847" max="14847" width="14.6640625" style="485" customWidth="1"/>
    <col min="14848" max="14848" width="8.33203125" style="485"/>
    <col min="14849" max="14849" width="9.88671875" style="485" bestFit="1" customWidth="1"/>
    <col min="14850" max="14852" width="8.33203125" style="485"/>
    <col min="14853" max="14854" width="9.88671875" style="485" bestFit="1" customWidth="1"/>
    <col min="14855" max="15102" width="8.33203125" style="485"/>
    <col min="15103" max="15103" width="14.6640625" style="485" customWidth="1"/>
    <col min="15104" max="15104" width="8.33203125" style="485"/>
    <col min="15105" max="15105" width="9.88671875" style="485" bestFit="1" customWidth="1"/>
    <col min="15106" max="15108" width="8.33203125" style="485"/>
    <col min="15109" max="15110" width="9.88671875" style="485" bestFit="1" customWidth="1"/>
    <col min="15111" max="15358" width="8.33203125" style="485"/>
    <col min="15359" max="15359" width="14.6640625" style="485" customWidth="1"/>
    <col min="15360" max="15360" width="8.33203125" style="485"/>
    <col min="15361" max="15361" width="9.88671875" style="485" bestFit="1" customWidth="1"/>
    <col min="15362" max="15364" width="8.33203125" style="485"/>
    <col min="15365" max="15366" width="9.88671875" style="485" bestFit="1" customWidth="1"/>
    <col min="15367" max="15614" width="8.33203125" style="485"/>
    <col min="15615" max="15615" width="14.6640625" style="485" customWidth="1"/>
    <col min="15616" max="15616" width="8.33203125" style="485"/>
    <col min="15617" max="15617" width="9.88671875" style="485" bestFit="1" customWidth="1"/>
    <col min="15618" max="15620" width="8.33203125" style="485"/>
    <col min="15621" max="15622" width="9.88671875" style="485" bestFit="1" customWidth="1"/>
    <col min="15623" max="15870" width="8.33203125" style="485"/>
    <col min="15871" max="15871" width="14.6640625" style="485" customWidth="1"/>
    <col min="15872" max="15872" width="8.33203125" style="485"/>
    <col min="15873" max="15873" width="9.88671875" style="485" bestFit="1" customWidth="1"/>
    <col min="15874" max="15876" width="8.33203125" style="485"/>
    <col min="15877" max="15878" width="9.88671875" style="485" bestFit="1" customWidth="1"/>
    <col min="15879" max="16126" width="8.33203125" style="485"/>
    <col min="16127" max="16127" width="14.6640625" style="485" customWidth="1"/>
    <col min="16128" max="16128" width="8.33203125" style="485"/>
    <col min="16129" max="16129" width="9.88671875" style="485" bestFit="1" customWidth="1"/>
    <col min="16130" max="16132" width="8.33203125" style="485"/>
    <col min="16133" max="16134" width="9.88671875" style="485" bestFit="1" customWidth="1"/>
    <col min="16135" max="16384" width="8.33203125" style="485"/>
  </cols>
  <sheetData>
    <row r="1" spans="1:14">
      <c r="A1" s="39" t="s">
        <v>316</v>
      </c>
    </row>
    <row r="2" spans="1:14">
      <c r="A2" s="39"/>
    </row>
    <row r="3" spans="1:14" ht="16.2" thickBot="1">
      <c r="A3" s="39"/>
      <c r="B3" s="486" t="s">
        <v>317</v>
      </c>
    </row>
    <row r="4" spans="1:14" s="491" customFormat="1" ht="16.2" thickBot="1">
      <c r="A4" s="487"/>
      <c r="B4" s="488" t="s">
        <v>318</v>
      </c>
      <c r="C4" s="489" t="s">
        <v>319</v>
      </c>
      <c r="D4" s="489" t="s">
        <v>320</v>
      </c>
      <c r="E4" s="489" t="s">
        <v>321</v>
      </c>
      <c r="F4" s="489" t="s">
        <v>322</v>
      </c>
      <c r="G4" s="489" t="s">
        <v>323</v>
      </c>
      <c r="H4" s="489" t="s">
        <v>324</v>
      </c>
      <c r="I4" s="489" t="s">
        <v>325</v>
      </c>
      <c r="J4" s="489" t="s">
        <v>326</v>
      </c>
      <c r="K4" s="489" t="s">
        <v>327</v>
      </c>
      <c r="L4" s="489" t="s">
        <v>328</v>
      </c>
      <c r="M4" s="489" t="s">
        <v>329</v>
      </c>
      <c r="N4" s="490" t="s">
        <v>330</v>
      </c>
    </row>
    <row r="5" spans="1:14">
      <c r="A5" s="39"/>
      <c r="B5" s="492">
        <v>1975</v>
      </c>
      <c r="C5" s="493">
        <v>0.32600000000000001</v>
      </c>
      <c r="D5" s="398">
        <v>0.70299999999999996</v>
      </c>
      <c r="E5" s="398">
        <v>0.63200000000000001</v>
      </c>
      <c r="F5" s="398">
        <v>0.60299999999999998</v>
      </c>
      <c r="G5" s="398">
        <v>0.58200000000000007</v>
      </c>
      <c r="H5" s="398">
        <v>0.57399999999999995</v>
      </c>
      <c r="I5" s="398">
        <v>0.54500000000000004</v>
      </c>
      <c r="J5" s="398">
        <v>0.51500000000000001</v>
      </c>
      <c r="K5" s="398">
        <v>0.43099999999999999</v>
      </c>
      <c r="L5" s="398">
        <v>0.28100000000000003</v>
      </c>
      <c r="M5" s="398">
        <v>9.9000000000000005E-2</v>
      </c>
      <c r="N5" s="399">
        <v>0.03</v>
      </c>
    </row>
    <row r="6" spans="1:14">
      <c r="A6" s="39"/>
      <c r="B6" s="492">
        <v>2000</v>
      </c>
      <c r="C6" s="493">
        <v>0.1</v>
      </c>
      <c r="D6" s="398">
        <v>0.56899999999999995</v>
      </c>
      <c r="E6" s="398">
        <v>0.79700000000000004</v>
      </c>
      <c r="F6" s="398">
        <v>0.78200000000000003</v>
      </c>
      <c r="G6" s="398">
        <v>0.80700000000000005</v>
      </c>
      <c r="H6" s="398">
        <v>0.82</v>
      </c>
      <c r="I6" s="398">
        <v>0.78700000000000003</v>
      </c>
      <c r="J6" s="398">
        <v>0.72299999999999998</v>
      </c>
      <c r="K6" s="398">
        <v>0.45600000000000002</v>
      </c>
      <c r="L6" s="398">
        <v>0.10400000000000001</v>
      </c>
      <c r="M6" s="398">
        <v>1.9E-2</v>
      </c>
      <c r="N6" s="399">
        <v>4.0000000000000001E-3</v>
      </c>
    </row>
    <row r="7" spans="1:14">
      <c r="A7" s="39"/>
      <c r="B7" s="492">
        <v>2018</v>
      </c>
      <c r="C7" s="493">
        <v>0.113</v>
      </c>
      <c r="D7" s="398">
        <v>0.58899999999999997</v>
      </c>
      <c r="E7" s="398">
        <v>0.81200000000000006</v>
      </c>
      <c r="F7" s="398">
        <v>0.81</v>
      </c>
      <c r="G7" s="398">
        <v>0.83400000000000007</v>
      </c>
      <c r="H7" s="398">
        <v>0.85299999999999998</v>
      </c>
      <c r="I7" s="398">
        <v>0.8590000000000001</v>
      </c>
      <c r="J7" s="398">
        <v>0.81700000000000006</v>
      </c>
      <c r="K7" s="398">
        <v>0.73599999999999999</v>
      </c>
      <c r="L7" s="398">
        <v>0.33299999999999996</v>
      </c>
      <c r="M7" s="398">
        <v>5.5301778598503257E-2</v>
      </c>
      <c r="N7" s="399">
        <v>1.0665056846765268E-2</v>
      </c>
    </row>
    <row r="8" spans="1:14" ht="16.2" thickBot="1">
      <c r="A8" s="39"/>
      <c r="B8" s="494">
        <v>2070</v>
      </c>
      <c r="C8" s="495">
        <v>0.11104303880512255</v>
      </c>
      <c r="D8" s="403">
        <v>0.56290474680379665</v>
      </c>
      <c r="E8" s="403">
        <v>0.80512305588680622</v>
      </c>
      <c r="F8" s="403">
        <v>0.80783914711273141</v>
      </c>
      <c r="G8" s="403">
        <v>0.83774127292997747</v>
      </c>
      <c r="H8" s="403">
        <v>0.85453371205628992</v>
      </c>
      <c r="I8" s="403">
        <v>0.88237199356692297</v>
      </c>
      <c r="J8" s="403">
        <v>0.84306114513994512</v>
      </c>
      <c r="K8" s="403">
        <v>0.77376198358407966</v>
      </c>
      <c r="L8" s="403">
        <v>0.61922521933241859</v>
      </c>
      <c r="M8" s="403">
        <v>0.12665001969235015</v>
      </c>
      <c r="N8" s="404">
        <v>8.9789352350861992E-3</v>
      </c>
    </row>
    <row r="9" spans="1:14">
      <c r="A9" s="39"/>
      <c r="E9" s="496"/>
      <c r="F9" s="496"/>
      <c r="G9" s="496"/>
      <c r="H9" s="496"/>
      <c r="I9" s="496"/>
      <c r="J9" s="496"/>
    </row>
    <row r="10" spans="1:14" ht="16.2" thickBot="1">
      <c r="A10" s="39"/>
      <c r="B10" s="486" t="s">
        <v>331</v>
      </c>
    </row>
    <row r="11" spans="1:14" s="491" customFormat="1" ht="16.2" thickBot="1">
      <c r="A11" s="487"/>
      <c r="B11" s="488" t="s">
        <v>318</v>
      </c>
      <c r="C11" s="489" t="s">
        <v>319</v>
      </c>
      <c r="D11" s="489" t="s">
        <v>320</v>
      </c>
      <c r="E11" s="489" t="s">
        <v>321</v>
      </c>
      <c r="F11" s="489" t="s">
        <v>322</v>
      </c>
      <c r="G11" s="489" t="s">
        <v>323</v>
      </c>
      <c r="H11" s="489" t="s">
        <v>324</v>
      </c>
      <c r="I11" s="489" t="s">
        <v>325</v>
      </c>
      <c r="J11" s="489" t="s">
        <v>326</v>
      </c>
      <c r="K11" s="489" t="s">
        <v>327</v>
      </c>
      <c r="L11" s="489" t="s">
        <v>328</v>
      </c>
      <c r="M11" s="489" t="s">
        <v>329</v>
      </c>
      <c r="N11" s="490" t="s">
        <v>330</v>
      </c>
    </row>
    <row r="12" spans="1:14">
      <c r="A12" s="39"/>
      <c r="B12" s="492">
        <v>1975</v>
      </c>
      <c r="C12" s="493">
        <v>0.39799999999999996</v>
      </c>
      <c r="D12" s="398">
        <v>0.86599999999999999</v>
      </c>
      <c r="E12" s="398">
        <v>0.95900000000000007</v>
      </c>
      <c r="F12" s="398">
        <v>0.97400000000000009</v>
      </c>
      <c r="G12" s="398">
        <v>0.98</v>
      </c>
      <c r="H12" s="398">
        <v>0.97499999999999998</v>
      </c>
      <c r="I12" s="398">
        <v>0.96900000000000008</v>
      </c>
      <c r="J12" s="398">
        <v>0.91799999999999993</v>
      </c>
      <c r="K12" s="398">
        <v>0.82099999999999995</v>
      </c>
      <c r="L12" s="398">
        <v>0.53400000000000003</v>
      </c>
      <c r="M12" s="398">
        <v>0.20399999999999999</v>
      </c>
      <c r="N12" s="399">
        <v>8.199999999999999E-2</v>
      </c>
    </row>
    <row r="13" spans="1:14">
      <c r="A13" s="39"/>
      <c r="B13" s="492">
        <v>2000</v>
      </c>
      <c r="C13" s="493">
        <v>0.17199999999999999</v>
      </c>
      <c r="D13" s="398">
        <v>0.65300000000000002</v>
      </c>
      <c r="E13" s="398">
        <v>0.93500000000000005</v>
      </c>
      <c r="F13" s="398">
        <v>0.95200000000000007</v>
      </c>
      <c r="G13" s="398">
        <v>0.95599999999999996</v>
      </c>
      <c r="H13" s="398">
        <v>0.95400000000000007</v>
      </c>
      <c r="I13" s="398">
        <v>0.95200000000000007</v>
      </c>
      <c r="J13" s="398">
        <v>0.89900000000000002</v>
      </c>
      <c r="K13" s="398">
        <v>0.59299999999999997</v>
      </c>
      <c r="L13" s="398">
        <v>0.113</v>
      </c>
      <c r="M13" s="398">
        <v>4.2000000000000003E-2</v>
      </c>
      <c r="N13" s="399">
        <v>0.01</v>
      </c>
    </row>
    <row r="14" spans="1:14">
      <c r="A14" s="39"/>
      <c r="B14" s="492">
        <v>2018</v>
      </c>
      <c r="C14" s="493">
        <v>0.17399999999999999</v>
      </c>
      <c r="D14" s="398">
        <v>0.68200000000000005</v>
      </c>
      <c r="E14" s="398">
        <v>0.90400000000000003</v>
      </c>
      <c r="F14" s="398">
        <v>0.93299999999999994</v>
      </c>
      <c r="G14" s="398">
        <v>0.93799999999999994</v>
      </c>
      <c r="H14" s="398">
        <v>0.93500000000000005</v>
      </c>
      <c r="I14" s="398">
        <v>0.92700000000000005</v>
      </c>
      <c r="J14" s="398">
        <v>0.90500000000000003</v>
      </c>
      <c r="K14" s="398">
        <v>0.80900000000000005</v>
      </c>
      <c r="L14" s="398">
        <v>0.33799999999999997</v>
      </c>
      <c r="M14" s="398">
        <v>8.0288777072850578E-2</v>
      </c>
      <c r="N14" s="399">
        <v>1.9656421006779015E-2</v>
      </c>
    </row>
    <row r="15" spans="1:14" ht="16.2" thickBot="1">
      <c r="A15" s="39"/>
      <c r="B15" s="494">
        <v>2070</v>
      </c>
      <c r="C15" s="495">
        <v>0.16007145418009003</v>
      </c>
      <c r="D15" s="403">
        <v>0.65372320586733967</v>
      </c>
      <c r="E15" s="403">
        <v>0.91755358713171176</v>
      </c>
      <c r="F15" s="403">
        <v>0.93546300147037442</v>
      </c>
      <c r="G15" s="403">
        <v>0.93980213668321855</v>
      </c>
      <c r="H15" s="403">
        <v>0.94178100007597976</v>
      </c>
      <c r="I15" s="403">
        <v>0.92028777246077031</v>
      </c>
      <c r="J15" s="403">
        <v>0.89867273259926439</v>
      </c>
      <c r="K15" s="403">
        <v>0.78148679515967912</v>
      </c>
      <c r="L15" s="403">
        <v>0.70882724019648879</v>
      </c>
      <c r="M15" s="403">
        <v>0.19757075347640921</v>
      </c>
      <c r="N15" s="404">
        <v>1.7984923464644E-2</v>
      </c>
    </row>
    <row r="16" spans="1:14">
      <c r="A16" s="39"/>
      <c r="E16" s="496"/>
      <c r="F16" s="496"/>
      <c r="G16" s="496"/>
      <c r="H16" s="496"/>
      <c r="I16" s="496"/>
      <c r="J16" s="496"/>
    </row>
    <row r="17" spans="1:9">
      <c r="A17" s="39"/>
    </row>
    <row r="18" spans="1:9">
      <c r="A18" s="39"/>
    </row>
    <row r="19" spans="1:9">
      <c r="A19" s="39"/>
    </row>
    <row r="20" spans="1:9">
      <c r="A20" s="39"/>
      <c r="D20" s="486" t="s">
        <v>317</v>
      </c>
      <c r="I20" s="486" t="s">
        <v>331</v>
      </c>
    </row>
    <row r="21" spans="1:9">
      <c r="A21" s="39"/>
    </row>
    <row r="22" spans="1:9">
      <c r="A22" s="39"/>
    </row>
    <row r="23" spans="1:9">
      <c r="A23" s="39"/>
    </row>
    <row r="24" spans="1:9">
      <c r="A24" s="39"/>
    </row>
    <row r="25" spans="1:9">
      <c r="A25" s="39"/>
    </row>
    <row r="26" spans="1:9">
      <c r="A26" s="39"/>
    </row>
    <row r="27" spans="1:9">
      <c r="A27" s="39"/>
    </row>
    <row r="28" spans="1:9">
      <c r="A28" s="39"/>
    </row>
    <row r="29" spans="1:9">
      <c r="A29" s="39"/>
    </row>
    <row r="30" spans="1:9">
      <c r="A30" s="39"/>
    </row>
    <row r="31" spans="1:9">
      <c r="A31" s="39"/>
    </row>
    <row r="32" spans="1:9">
      <c r="A32" s="39"/>
    </row>
    <row r="33" spans="1:12">
      <c r="A33" s="39"/>
    </row>
    <row r="34" spans="1:12">
      <c r="A34" s="39"/>
    </row>
    <row r="35" spans="1:12">
      <c r="A35" s="39"/>
    </row>
    <row r="36" spans="1:12">
      <c r="A36" s="39"/>
    </row>
    <row r="37" spans="1:12">
      <c r="A37" s="39"/>
    </row>
    <row r="38" spans="1:12">
      <c r="A38" s="39"/>
    </row>
    <row r="39" spans="1:12">
      <c r="A39" s="39"/>
    </row>
    <row r="41" spans="1:12">
      <c r="A41" s="497"/>
      <c r="B41" s="497"/>
      <c r="C41" s="497"/>
      <c r="D41" s="498"/>
      <c r="E41" s="498"/>
    </row>
    <row r="43" spans="1:12">
      <c r="I43" s="499"/>
      <c r="J43" s="499"/>
    </row>
    <row r="45" spans="1:12">
      <c r="H45" s="801"/>
      <c r="I45" s="801"/>
      <c r="J45" s="801"/>
      <c r="K45" s="801"/>
      <c r="L45" s="801"/>
    </row>
  </sheetData>
  <mergeCells count="1">
    <mergeCell ref="H45:L45"/>
  </mergeCells>
  <pageMargins left="0.17" right="0.31" top="0.75" bottom="0.82" header="0.4921259845" footer="0.492125984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F40"/>
  <sheetViews>
    <sheetView zoomScaleNormal="100" workbookViewId="0">
      <selection activeCell="A18" sqref="A18:XFD18"/>
    </sheetView>
  </sheetViews>
  <sheetFormatPr baseColWidth="10" defaultColWidth="10.88671875" defaultRowHeight="13.8"/>
  <cols>
    <col min="1" max="1" width="10.88671875" style="2"/>
    <col min="2" max="2" width="37.44140625" style="2" customWidth="1"/>
    <col min="3" max="136" width="7" style="2" customWidth="1"/>
    <col min="137" max="16384" width="10.88671875" style="2"/>
  </cols>
  <sheetData>
    <row r="1" spans="1:136" ht="15.6">
      <c r="A1" s="4" t="s">
        <v>332</v>
      </c>
      <c r="F1" s="240"/>
      <c r="G1" s="240"/>
      <c r="H1" s="240"/>
      <c r="I1" s="240"/>
      <c r="AY1" s="240"/>
      <c r="AZ1" s="240"/>
      <c r="BA1" s="240"/>
      <c r="BB1" s="240"/>
      <c r="CR1" s="240"/>
      <c r="CS1" s="240"/>
      <c r="CT1" s="240"/>
      <c r="CU1" s="240"/>
    </row>
    <row r="2" spans="1:136" ht="14.4" thickBot="1">
      <c r="AV2" s="500" t="s">
        <v>333</v>
      </c>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O2" s="2" t="s">
        <v>334</v>
      </c>
    </row>
    <row r="3" spans="1:136" ht="14.4" thickBot="1">
      <c r="B3" s="501" t="s">
        <v>335</v>
      </c>
      <c r="C3" s="143">
        <v>1975</v>
      </c>
      <c r="D3" s="144">
        <v>1976</v>
      </c>
      <c r="E3" s="144">
        <v>1977</v>
      </c>
      <c r="F3" s="144">
        <v>1978</v>
      </c>
      <c r="G3" s="144">
        <v>1979</v>
      </c>
      <c r="H3" s="144">
        <v>1980</v>
      </c>
      <c r="I3" s="144">
        <v>1981</v>
      </c>
      <c r="J3" s="144">
        <v>1982</v>
      </c>
      <c r="K3" s="144">
        <v>1983</v>
      </c>
      <c r="L3" s="144">
        <v>1984</v>
      </c>
      <c r="M3" s="144">
        <v>1985</v>
      </c>
      <c r="N3" s="144">
        <v>1986</v>
      </c>
      <c r="O3" s="144">
        <v>1987</v>
      </c>
      <c r="P3" s="144">
        <v>1988</v>
      </c>
      <c r="Q3" s="144">
        <v>1989</v>
      </c>
      <c r="R3" s="144">
        <v>1990</v>
      </c>
      <c r="S3" s="144">
        <v>1991</v>
      </c>
      <c r="T3" s="144">
        <v>1992</v>
      </c>
      <c r="U3" s="144">
        <v>1993</v>
      </c>
      <c r="V3" s="144">
        <v>1994</v>
      </c>
      <c r="W3" s="144">
        <v>1995</v>
      </c>
      <c r="X3" s="144">
        <v>1996</v>
      </c>
      <c r="Y3" s="144">
        <v>1997</v>
      </c>
      <c r="Z3" s="144">
        <v>1998</v>
      </c>
      <c r="AA3" s="144">
        <v>1999</v>
      </c>
      <c r="AB3" s="144">
        <v>2000</v>
      </c>
      <c r="AC3" s="144">
        <v>2001</v>
      </c>
      <c r="AD3" s="144">
        <v>2002</v>
      </c>
      <c r="AE3" s="144">
        <v>2003</v>
      </c>
      <c r="AF3" s="144">
        <v>2004</v>
      </c>
      <c r="AG3" s="144">
        <v>2005</v>
      </c>
      <c r="AH3" s="144">
        <v>2006</v>
      </c>
      <c r="AI3" s="502">
        <v>2007</v>
      </c>
      <c r="AJ3" s="502">
        <v>2008</v>
      </c>
      <c r="AK3" s="502">
        <v>2009</v>
      </c>
      <c r="AL3" s="502">
        <v>2010</v>
      </c>
      <c r="AM3" s="502">
        <v>2011</v>
      </c>
      <c r="AN3" s="502">
        <v>2012</v>
      </c>
      <c r="AO3" s="502">
        <v>2013</v>
      </c>
      <c r="AP3" s="502">
        <v>2014</v>
      </c>
      <c r="AQ3" s="502">
        <v>2015</v>
      </c>
      <c r="AR3" s="502">
        <v>2016</v>
      </c>
      <c r="AS3" s="502">
        <v>2017</v>
      </c>
      <c r="AT3" s="503">
        <v>2018</v>
      </c>
      <c r="AU3" s="504"/>
      <c r="AV3" s="505">
        <v>1975</v>
      </c>
      <c r="AW3" s="505">
        <v>1976</v>
      </c>
      <c r="AX3" s="505">
        <v>1977</v>
      </c>
      <c r="AY3" s="505">
        <v>1978</v>
      </c>
      <c r="AZ3" s="505">
        <v>1979</v>
      </c>
      <c r="BA3" s="505">
        <v>1980</v>
      </c>
      <c r="BB3" s="505">
        <v>1981</v>
      </c>
      <c r="BC3" s="505">
        <v>1982</v>
      </c>
      <c r="BD3" s="505">
        <v>1983</v>
      </c>
      <c r="BE3" s="505">
        <v>1984</v>
      </c>
      <c r="BF3" s="505">
        <v>1985</v>
      </c>
      <c r="BG3" s="505">
        <v>1986</v>
      </c>
      <c r="BH3" s="505">
        <v>1987</v>
      </c>
      <c r="BI3" s="505">
        <v>1988</v>
      </c>
      <c r="BJ3" s="505">
        <v>1989</v>
      </c>
      <c r="BK3" s="505">
        <v>1990</v>
      </c>
      <c r="BL3" s="505">
        <v>1991</v>
      </c>
      <c r="BM3" s="505">
        <v>1992</v>
      </c>
      <c r="BN3" s="505">
        <v>1993</v>
      </c>
      <c r="BO3" s="505">
        <v>1994</v>
      </c>
      <c r="BP3" s="505">
        <v>1995</v>
      </c>
      <c r="BQ3" s="505">
        <v>1996</v>
      </c>
      <c r="BR3" s="505">
        <v>1997</v>
      </c>
      <c r="BS3" s="505">
        <v>1998</v>
      </c>
      <c r="BT3" s="505">
        <v>1999</v>
      </c>
      <c r="BU3" s="505">
        <v>2000</v>
      </c>
      <c r="BV3" s="505">
        <v>2001</v>
      </c>
      <c r="BW3" s="505">
        <v>2002</v>
      </c>
      <c r="BX3" s="505">
        <v>2003</v>
      </c>
      <c r="BY3" s="505">
        <v>2004</v>
      </c>
      <c r="BZ3" s="505">
        <v>2005</v>
      </c>
      <c r="CA3" s="505">
        <v>2006</v>
      </c>
      <c r="CB3" s="506">
        <v>2007</v>
      </c>
      <c r="CC3" s="506">
        <v>2008</v>
      </c>
      <c r="CD3" s="506">
        <v>2009</v>
      </c>
      <c r="CE3" s="506">
        <v>2010</v>
      </c>
      <c r="CF3" s="506">
        <v>2011</v>
      </c>
      <c r="CG3" s="506">
        <v>2012</v>
      </c>
      <c r="CH3" s="506">
        <v>2013</v>
      </c>
      <c r="CI3" s="506">
        <v>2014</v>
      </c>
      <c r="CJ3" s="506">
        <v>2015</v>
      </c>
      <c r="CK3" s="506">
        <v>2016</v>
      </c>
      <c r="CL3" s="506">
        <v>2017</v>
      </c>
      <c r="CM3" s="506">
        <v>2018</v>
      </c>
    </row>
    <row r="4" spans="1:136" s="314" customFormat="1">
      <c r="B4" s="507" t="s">
        <v>336</v>
      </c>
      <c r="C4" s="508">
        <v>0.60199999999999998</v>
      </c>
      <c r="D4" s="509">
        <v>0.59699999999999998</v>
      </c>
      <c r="E4" s="509">
        <v>0.61</v>
      </c>
      <c r="F4" s="509">
        <v>0.59499999999999997</v>
      </c>
      <c r="G4" s="509">
        <v>0.59299999999999997</v>
      </c>
      <c r="H4" s="509">
        <v>0.58499999999999996</v>
      </c>
      <c r="I4" s="509">
        <v>0.57100000000000006</v>
      </c>
      <c r="J4" s="509">
        <v>0.53600000000000003</v>
      </c>
      <c r="K4" s="509">
        <v>0.49200000000000005</v>
      </c>
      <c r="L4" s="509">
        <v>0.47700000000000004</v>
      </c>
      <c r="M4" s="509">
        <v>0.47200000000000003</v>
      </c>
      <c r="N4" s="509">
        <v>0.47399999999999998</v>
      </c>
      <c r="O4" s="509">
        <v>0.46700000000000003</v>
      </c>
      <c r="P4" s="509">
        <v>0.47499999999999998</v>
      </c>
      <c r="Q4" s="509">
        <v>0.48100000000000004</v>
      </c>
      <c r="R4" s="509">
        <v>0.48100000000000004</v>
      </c>
      <c r="S4" s="509">
        <v>0.48299999999999998</v>
      </c>
      <c r="T4" s="509">
        <v>0.48299999999999998</v>
      </c>
      <c r="U4" s="509">
        <v>0.48200000000000004</v>
      </c>
      <c r="V4" s="509">
        <v>0.47799999999999998</v>
      </c>
      <c r="W4" s="509">
        <v>0.49299999999999999</v>
      </c>
      <c r="X4" s="509">
        <v>0.48599999999999999</v>
      </c>
      <c r="Y4" s="509">
        <v>0.48499999999999999</v>
      </c>
      <c r="Z4" s="509">
        <v>0.47399999999999998</v>
      </c>
      <c r="AA4" s="509">
        <v>0.48499999999999999</v>
      </c>
      <c r="AB4" s="509">
        <v>0.48899999999999999</v>
      </c>
      <c r="AC4" s="509">
        <v>0.496</v>
      </c>
      <c r="AD4" s="509">
        <v>0.52</v>
      </c>
      <c r="AE4" s="509">
        <v>0.54299999999999993</v>
      </c>
      <c r="AF4" s="509">
        <v>0.54700000000000004</v>
      </c>
      <c r="AG4" s="509">
        <v>0.55100000000000005</v>
      </c>
      <c r="AH4" s="509">
        <v>0.54600000000000004</v>
      </c>
      <c r="AI4" s="509">
        <v>0.55299999999999994</v>
      </c>
      <c r="AJ4" s="509">
        <v>0.56200000000000006</v>
      </c>
      <c r="AK4" s="509">
        <v>0.58299999999999996</v>
      </c>
      <c r="AL4" s="509">
        <v>0.60499999999999998</v>
      </c>
      <c r="AM4" s="509">
        <v>0.63700000000000001</v>
      </c>
      <c r="AN4" s="509">
        <v>0.67</v>
      </c>
      <c r="AO4" s="509">
        <v>0.67299999999999993</v>
      </c>
      <c r="AP4" s="509">
        <v>0.67900000000000005</v>
      </c>
      <c r="AQ4" s="509">
        <v>0.69</v>
      </c>
      <c r="AR4" s="509">
        <v>0.70299999999999996</v>
      </c>
      <c r="AS4" s="509">
        <v>0.71900000000000008</v>
      </c>
      <c r="AT4" s="510">
        <v>0.72065497076023399</v>
      </c>
      <c r="AU4" s="511"/>
      <c r="AV4" s="512">
        <v>0.38900000000000001</v>
      </c>
      <c r="AW4" s="512">
        <v>0.35799999999999998</v>
      </c>
      <c r="AX4" s="512">
        <v>0.32899999999999996</v>
      </c>
      <c r="AY4" s="512">
        <v>0.29299999999999998</v>
      </c>
      <c r="AZ4" s="512">
        <v>0.28000000000000003</v>
      </c>
      <c r="BA4" s="512">
        <v>0.28600000000000003</v>
      </c>
      <c r="BB4" s="512">
        <v>0.27600000000000002</v>
      </c>
      <c r="BC4" s="512">
        <v>0.26</v>
      </c>
      <c r="BD4" s="512">
        <v>0.22899999999999998</v>
      </c>
      <c r="BE4" s="512">
        <v>0.20800000000000002</v>
      </c>
      <c r="BF4" s="512">
        <v>0.19699999999999998</v>
      </c>
      <c r="BG4" s="512">
        <v>0.187</v>
      </c>
      <c r="BH4" s="512">
        <v>0.17600000000000002</v>
      </c>
      <c r="BI4" s="512">
        <v>0.17300000000000001</v>
      </c>
      <c r="BJ4" s="512">
        <v>0.16399999999999998</v>
      </c>
      <c r="BK4" s="512">
        <v>0.152</v>
      </c>
      <c r="BL4" s="512">
        <v>0.13400000000000001</v>
      </c>
      <c r="BM4" s="512">
        <v>0.126</v>
      </c>
      <c r="BN4" s="512">
        <v>0.12300000000000001</v>
      </c>
      <c r="BO4" s="512">
        <v>0.121</v>
      </c>
      <c r="BP4" s="512">
        <v>0.107</v>
      </c>
      <c r="BQ4" s="512">
        <v>0.114</v>
      </c>
      <c r="BR4" s="512">
        <v>0.11</v>
      </c>
      <c r="BS4" s="512">
        <v>0.106</v>
      </c>
      <c r="BT4" s="512">
        <v>0.111</v>
      </c>
      <c r="BU4" s="512">
        <v>0.105</v>
      </c>
      <c r="BV4" s="512">
        <v>0.10099999999999999</v>
      </c>
      <c r="BW4" s="512">
        <v>0.11699999999999999</v>
      </c>
      <c r="BX4" s="512">
        <v>0.13500000000000001</v>
      </c>
      <c r="BY4" s="512">
        <v>0.13600000000000001</v>
      </c>
      <c r="BZ4" s="512">
        <v>0.14000000000000001</v>
      </c>
      <c r="CA4" s="512">
        <v>0.14499999999999999</v>
      </c>
      <c r="CB4" s="512">
        <v>0.159</v>
      </c>
      <c r="CC4" s="512">
        <v>0.16399999999999998</v>
      </c>
      <c r="CD4" s="512">
        <v>0.17100000000000001</v>
      </c>
      <c r="CE4" s="512">
        <v>0.18</v>
      </c>
      <c r="CF4" s="512">
        <v>0.188</v>
      </c>
      <c r="CG4" s="512">
        <v>0.217</v>
      </c>
      <c r="CH4" s="512">
        <v>0.23499999999999999</v>
      </c>
      <c r="CI4" s="512">
        <v>0.253</v>
      </c>
      <c r="CJ4" s="512">
        <v>0.27600000000000002</v>
      </c>
      <c r="CK4" s="512">
        <v>0.28100000000000003</v>
      </c>
      <c r="CL4" s="512">
        <v>0.29399999999999998</v>
      </c>
      <c r="CM4" s="512">
        <v>0.31021653396830112</v>
      </c>
    </row>
    <row r="5" spans="1:136" s="314" customFormat="1">
      <c r="B5" s="513" t="s">
        <v>9</v>
      </c>
      <c r="C5" s="514">
        <v>0.41499999999999998</v>
      </c>
      <c r="D5" s="515">
        <v>0.41299999999999998</v>
      </c>
      <c r="E5" s="515">
        <v>0.42700000000000005</v>
      </c>
      <c r="F5" s="515">
        <v>0.42399999999999999</v>
      </c>
      <c r="G5" s="515">
        <v>0.42299999999999999</v>
      </c>
      <c r="H5" s="515">
        <v>0.42499999999999999</v>
      </c>
      <c r="I5" s="515">
        <v>0.41600000000000004</v>
      </c>
      <c r="J5" s="515">
        <v>0.39399999999999996</v>
      </c>
      <c r="K5" s="515">
        <v>0.36700000000000005</v>
      </c>
      <c r="L5" s="515">
        <v>0.36499999999999999</v>
      </c>
      <c r="M5" s="515">
        <v>0.36099999999999999</v>
      </c>
      <c r="N5" s="515">
        <v>0.35899999999999999</v>
      </c>
      <c r="O5" s="515">
        <v>0.36200000000000004</v>
      </c>
      <c r="P5" s="515">
        <v>0.36899999999999999</v>
      </c>
      <c r="Q5" s="515">
        <v>0.37200000000000005</v>
      </c>
      <c r="R5" s="515">
        <v>0.375</v>
      </c>
      <c r="S5" s="515">
        <v>0.379</v>
      </c>
      <c r="T5" s="515">
        <v>0.375</v>
      </c>
      <c r="U5" s="515">
        <v>0.379</v>
      </c>
      <c r="V5" s="515">
        <v>0.38200000000000001</v>
      </c>
      <c r="W5" s="515">
        <v>0.41200000000000003</v>
      </c>
      <c r="X5" s="515">
        <v>0.39700000000000002</v>
      </c>
      <c r="Y5" s="515">
        <v>0.4</v>
      </c>
      <c r="Z5" s="515">
        <v>0.38100000000000001</v>
      </c>
      <c r="AA5" s="515">
        <v>0.40799999999999997</v>
      </c>
      <c r="AB5" s="515">
        <v>0.42</v>
      </c>
      <c r="AC5" s="515">
        <v>0.42100000000000004</v>
      </c>
      <c r="AD5" s="515">
        <v>0.44500000000000001</v>
      </c>
      <c r="AE5" s="515">
        <v>0.48899999999999999</v>
      </c>
      <c r="AF5" s="515">
        <v>0.495</v>
      </c>
      <c r="AG5" s="515">
        <v>0.51200000000000001</v>
      </c>
      <c r="AH5" s="515">
        <v>0.51400000000000001</v>
      </c>
      <c r="AI5" s="515">
        <v>0.52100000000000002</v>
      </c>
      <c r="AJ5" s="515">
        <v>0.53600000000000003</v>
      </c>
      <c r="AK5" s="515">
        <v>0.55500000000000005</v>
      </c>
      <c r="AL5" s="515">
        <v>0.56899999999999995</v>
      </c>
      <c r="AM5" s="515">
        <v>0.60199999999999998</v>
      </c>
      <c r="AN5" s="515">
        <v>0.63100000000000001</v>
      </c>
      <c r="AO5" s="515">
        <v>0.63500000000000001</v>
      </c>
      <c r="AP5" s="515">
        <v>0.64900000000000002</v>
      </c>
      <c r="AQ5" s="515">
        <v>0.65799999999999992</v>
      </c>
      <c r="AR5" s="515">
        <v>0.67099999999999993</v>
      </c>
      <c r="AS5" s="515">
        <v>0.69099999999999995</v>
      </c>
      <c r="AT5" s="516">
        <v>0.68870960431491635</v>
      </c>
      <c r="AU5" s="511"/>
      <c r="AV5" s="512">
        <v>0.27699999999999997</v>
      </c>
      <c r="AW5" s="512">
        <v>0.26400000000000001</v>
      </c>
      <c r="AX5" s="512">
        <v>0.249</v>
      </c>
      <c r="AY5" s="512">
        <v>0.21899999999999997</v>
      </c>
      <c r="AZ5" s="512">
        <v>0.20600000000000002</v>
      </c>
      <c r="BA5" s="512">
        <v>0.21199999999999999</v>
      </c>
      <c r="BB5" s="512">
        <v>0.217</v>
      </c>
      <c r="BC5" s="512">
        <v>0.19600000000000001</v>
      </c>
      <c r="BD5" s="512">
        <v>0.17199999999999999</v>
      </c>
      <c r="BE5" s="512">
        <v>0.157</v>
      </c>
      <c r="BF5" s="512">
        <v>0.15</v>
      </c>
      <c r="BG5" s="512">
        <v>0.152</v>
      </c>
      <c r="BH5" s="512">
        <v>0.14599999999999999</v>
      </c>
      <c r="BI5" s="512">
        <v>0.14800000000000002</v>
      </c>
      <c r="BJ5" s="512">
        <v>0.13699999999999998</v>
      </c>
      <c r="BK5" s="512">
        <v>0.13100000000000001</v>
      </c>
      <c r="BL5" s="512">
        <v>0.122</v>
      </c>
      <c r="BM5" s="512">
        <v>0.11599999999999999</v>
      </c>
      <c r="BN5" s="512">
        <v>0.114</v>
      </c>
      <c r="BO5" s="512">
        <v>0.115</v>
      </c>
      <c r="BP5" s="512">
        <v>0.10400000000000001</v>
      </c>
      <c r="BQ5" s="512">
        <v>0.11599999999999999</v>
      </c>
      <c r="BR5" s="512">
        <v>0.107</v>
      </c>
      <c r="BS5" s="512">
        <v>0.105</v>
      </c>
      <c r="BT5" s="512">
        <v>0.106</v>
      </c>
      <c r="BU5" s="512">
        <v>0.10099999999999999</v>
      </c>
      <c r="BV5" s="512">
        <v>9.4E-2</v>
      </c>
      <c r="BW5" s="512">
        <v>0.111</v>
      </c>
      <c r="BX5" s="512">
        <v>0.124</v>
      </c>
      <c r="BY5" s="512">
        <v>0.124</v>
      </c>
      <c r="BZ5" s="512">
        <v>0.13</v>
      </c>
      <c r="CA5" s="512">
        <v>0.13699999999999998</v>
      </c>
      <c r="CB5" s="512">
        <v>0.14899999999999999</v>
      </c>
      <c r="CC5" s="512">
        <v>0.14599999999999999</v>
      </c>
      <c r="CD5" s="512">
        <v>0.151</v>
      </c>
      <c r="CE5" s="512">
        <v>0.16699999999999998</v>
      </c>
      <c r="CF5" s="512">
        <v>0.17300000000000001</v>
      </c>
      <c r="CG5" s="512">
        <v>0.19800000000000001</v>
      </c>
      <c r="CH5" s="512">
        <v>0.22</v>
      </c>
      <c r="CI5" s="512">
        <v>0.25</v>
      </c>
      <c r="CJ5" s="512">
        <v>0.27300000000000002</v>
      </c>
      <c r="CK5" s="512">
        <v>0.28399999999999997</v>
      </c>
      <c r="CL5" s="512">
        <v>0.29899999999999999</v>
      </c>
      <c r="CM5" s="512">
        <v>0.31134527240939369</v>
      </c>
    </row>
    <row r="6" spans="1:136" s="314" customFormat="1" ht="14.4" thickBot="1">
      <c r="B6" s="517" t="s">
        <v>13</v>
      </c>
      <c r="C6" s="518">
        <v>0.80400000000000005</v>
      </c>
      <c r="D6" s="519">
        <v>0.79799999999999993</v>
      </c>
      <c r="E6" s="519">
        <v>0.80900000000000005</v>
      </c>
      <c r="F6" s="519">
        <v>0.78400000000000003</v>
      </c>
      <c r="G6" s="519">
        <v>0.78</v>
      </c>
      <c r="H6" s="519">
        <v>0.76200000000000001</v>
      </c>
      <c r="I6" s="519">
        <v>0.74</v>
      </c>
      <c r="J6" s="519">
        <v>0.68900000000000006</v>
      </c>
      <c r="K6" s="519">
        <v>0.63</v>
      </c>
      <c r="L6" s="519">
        <v>0.59699999999999998</v>
      </c>
      <c r="M6" s="519">
        <v>0.59299999999999997</v>
      </c>
      <c r="N6" s="519">
        <v>0.59899999999999998</v>
      </c>
      <c r="O6" s="519">
        <v>0.58099999999999996</v>
      </c>
      <c r="P6" s="519">
        <v>0.58899999999999997</v>
      </c>
      <c r="Q6" s="519">
        <v>0.59699999999999998</v>
      </c>
      <c r="R6" s="519">
        <v>0.59399999999999997</v>
      </c>
      <c r="S6" s="519">
        <v>0.59599999999999997</v>
      </c>
      <c r="T6" s="519">
        <v>0.60099999999999998</v>
      </c>
      <c r="U6" s="519">
        <v>0.59099999999999997</v>
      </c>
      <c r="V6" s="519">
        <v>0.57899999999999996</v>
      </c>
      <c r="W6" s="519">
        <v>0.57600000000000007</v>
      </c>
      <c r="X6" s="519">
        <v>0.57899999999999996</v>
      </c>
      <c r="Y6" s="519">
        <v>0.57499999999999996</v>
      </c>
      <c r="Z6" s="519">
        <v>0.56999999999999995</v>
      </c>
      <c r="AA6" s="519">
        <v>0.56499999999999995</v>
      </c>
      <c r="AB6" s="519">
        <v>0.56100000000000005</v>
      </c>
      <c r="AC6" s="519">
        <v>0.57399999999999995</v>
      </c>
      <c r="AD6" s="519">
        <v>0.59799999999999998</v>
      </c>
      <c r="AE6" s="519">
        <v>0.59899999999999998</v>
      </c>
      <c r="AF6" s="519">
        <v>0.60099999999999998</v>
      </c>
      <c r="AG6" s="519">
        <v>0.59099999999999997</v>
      </c>
      <c r="AH6" s="519">
        <v>0.58099999999999996</v>
      </c>
      <c r="AI6" s="519">
        <v>0.58599999999999997</v>
      </c>
      <c r="AJ6" s="519">
        <v>0.59</v>
      </c>
      <c r="AK6" s="519">
        <v>0.61299999999999999</v>
      </c>
      <c r="AL6" s="519">
        <v>0.64300000000000002</v>
      </c>
      <c r="AM6" s="519">
        <v>0.67500000000000004</v>
      </c>
      <c r="AN6" s="519">
        <v>0.71200000000000008</v>
      </c>
      <c r="AO6" s="519">
        <v>0.71499999999999997</v>
      </c>
      <c r="AP6" s="519">
        <v>0.71099999999999997</v>
      </c>
      <c r="AQ6" s="519">
        <v>0.72400000000000009</v>
      </c>
      <c r="AR6" s="519">
        <v>0.73699999999999999</v>
      </c>
      <c r="AS6" s="519">
        <v>0.748</v>
      </c>
      <c r="AT6" s="520">
        <v>0.75472518973268243</v>
      </c>
      <c r="AU6" s="511"/>
      <c r="AV6" s="512">
        <v>0.51900000000000002</v>
      </c>
      <c r="AW6" s="512">
        <v>0.46799999999999997</v>
      </c>
      <c r="AX6" s="512">
        <v>0.42399999999999999</v>
      </c>
      <c r="AY6" s="512">
        <v>0.38</v>
      </c>
      <c r="AZ6" s="512">
        <v>0.36799999999999999</v>
      </c>
      <c r="BA6" s="512">
        <v>0.373</v>
      </c>
      <c r="BB6" s="512">
        <v>0.34399999999999997</v>
      </c>
      <c r="BC6" s="512">
        <v>0.33399999999999996</v>
      </c>
      <c r="BD6" s="512">
        <v>0.29199999999999998</v>
      </c>
      <c r="BE6" s="512">
        <v>0.26700000000000002</v>
      </c>
      <c r="BF6" s="512">
        <v>0.251</v>
      </c>
      <c r="BG6" s="512">
        <v>0.22800000000000001</v>
      </c>
      <c r="BH6" s="512">
        <v>0.21100000000000002</v>
      </c>
      <c r="BI6" s="512">
        <v>0.20199999999999999</v>
      </c>
      <c r="BJ6" s="512">
        <v>0.19500000000000001</v>
      </c>
      <c r="BK6" s="512">
        <v>0.17600000000000002</v>
      </c>
      <c r="BL6" s="512">
        <v>0.14699999999999999</v>
      </c>
      <c r="BM6" s="512">
        <v>0.13800000000000001</v>
      </c>
      <c r="BN6" s="512">
        <v>0.13500000000000001</v>
      </c>
      <c r="BO6" s="512">
        <v>0.128</v>
      </c>
      <c r="BP6" s="512">
        <v>0.11199999999999999</v>
      </c>
      <c r="BQ6" s="512">
        <v>0.113</v>
      </c>
      <c r="BR6" s="512">
        <v>0.113</v>
      </c>
      <c r="BS6" s="512">
        <v>0.106</v>
      </c>
      <c r="BT6" s="512">
        <v>0.11699999999999999</v>
      </c>
      <c r="BU6" s="512">
        <v>0.109</v>
      </c>
      <c r="BV6" s="512">
        <v>0.11</v>
      </c>
      <c r="BW6" s="512">
        <v>0.124</v>
      </c>
      <c r="BX6" s="512">
        <v>0.14699999999999999</v>
      </c>
      <c r="BY6" s="512">
        <v>0.14899999999999999</v>
      </c>
      <c r="BZ6" s="512">
        <v>0.15</v>
      </c>
      <c r="CA6" s="512">
        <v>0.154</v>
      </c>
      <c r="CB6" s="512">
        <v>0.16899999999999998</v>
      </c>
      <c r="CC6" s="512">
        <v>0.184</v>
      </c>
      <c r="CD6" s="512">
        <v>0.193</v>
      </c>
      <c r="CE6" s="512">
        <v>0.19399999999999998</v>
      </c>
      <c r="CF6" s="512">
        <v>0.20499999999999999</v>
      </c>
      <c r="CG6" s="512">
        <v>0.23800000000000002</v>
      </c>
      <c r="CH6" s="512">
        <v>0.252</v>
      </c>
      <c r="CI6" s="512">
        <v>0.25600000000000001</v>
      </c>
      <c r="CJ6" s="512">
        <v>0.27800000000000002</v>
      </c>
      <c r="CK6" s="512">
        <v>0.27699999999999997</v>
      </c>
      <c r="CL6" s="512">
        <v>0.28899999999999998</v>
      </c>
      <c r="CM6" s="512">
        <v>0.31021653396830112</v>
      </c>
    </row>
    <row r="7" spans="1:136" ht="14.4" thickBot="1">
      <c r="B7" s="501" t="s">
        <v>337</v>
      </c>
      <c r="C7" s="143">
        <v>1975</v>
      </c>
      <c r="D7" s="144">
        <v>1976</v>
      </c>
      <c r="E7" s="144">
        <v>1977</v>
      </c>
      <c r="F7" s="144">
        <v>1978</v>
      </c>
      <c r="G7" s="144">
        <v>1979</v>
      </c>
      <c r="H7" s="144">
        <v>1980</v>
      </c>
      <c r="I7" s="144">
        <v>1981</v>
      </c>
      <c r="J7" s="144">
        <v>1982</v>
      </c>
      <c r="K7" s="144">
        <v>1983</v>
      </c>
      <c r="L7" s="144">
        <v>1984</v>
      </c>
      <c r="M7" s="144">
        <v>1985</v>
      </c>
      <c r="N7" s="144">
        <v>1986</v>
      </c>
      <c r="O7" s="144">
        <v>1987</v>
      </c>
      <c r="P7" s="144">
        <v>1988</v>
      </c>
      <c r="Q7" s="144">
        <v>1989</v>
      </c>
      <c r="R7" s="144">
        <v>1990</v>
      </c>
      <c r="S7" s="144">
        <v>1991</v>
      </c>
      <c r="T7" s="144">
        <v>1992</v>
      </c>
      <c r="U7" s="144">
        <v>1993</v>
      </c>
      <c r="V7" s="144">
        <v>1994</v>
      </c>
      <c r="W7" s="144">
        <v>1995</v>
      </c>
      <c r="X7" s="144">
        <v>1996</v>
      </c>
      <c r="Y7" s="144">
        <v>1997</v>
      </c>
      <c r="Z7" s="144">
        <v>1998</v>
      </c>
      <c r="AA7" s="144">
        <v>1999</v>
      </c>
      <c r="AB7" s="144">
        <v>2000</v>
      </c>
      <c r="AC7" s="144">
        <v>2001</v>
      </c>
      <c r="AD7" s="144">
        <v>2002</v>
      </c>
      <c r="AE7" s="144">
        <v>2003</v>
      </c>
      <c r="AF7" s="144">
        <v>2004</v>
      </c>
      <c r="AG7" s="144">
        <v>2005</v>
      </c>
      <c r="AH7" s="144">
        <v>2006</v>
      </c>
      <c r="AI7" s="502">
        <v>2007</v>
      </c>
      <c r="AJ7" s="502">
        <v>2008</v>
      </c>
      <c r="AK7" s="502">
        <v>2009</v>
      </c>
      <c r="AL7" s="502">
        <v>2010</v>
      </c>
      <c r="AM7" s="502">
        <v>2011</v>
      </c>
      <c r="AN7" s="502">
        <v>2012</v>
      </c>
      <c r="AO7" s="502">
        <v>2013</v>
      </c>
      <c r="AP7" s="502">
        <v>2014</v>
      </c>
      <c r="AQ7" s="502">
        <v>2015</v>
      </c>
      <c r="AR7" s="502">
        <v>2016</v>
      </c>
      <c r="AS7" s="502">
        <v>2017</v>
      </c>
      <c r="AT7" s="503">
        <v>2018</v>
      </c>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1"/>
      <c r="BT7" s="521"/>
      <c r="BU7" s="521"/>
      <c r="BV7" s="521"/>
      <c r="BW7" s="521"/>
      <c r="BX7" s="521"/>
      <c r="BY7" s="521"/>
      <c r="BZ7" s="521"/>
      <c r="CA7" s="521"/>
      <c r="CB7" s="521"/>
      <c r="CC7" s="521"/>
      <c r="CD7" s="521"/>
      <c r="CE7" s="521"/>
      <c r="CF7" s="521"/>
      <c r="CG7" s="521"/>
      <c r="CH7" s="521"/>
      <c r="CI7" s="521"/>
      <c r="CJ7" s="521"/>
      <c r="CK7" s="521"/>
      <c r="CL7" s="521"/>
      <c r="CM7" s="521"/>
      <c r="CO7" s="521"/>
      <c r="CP7" s="521"/>
      <c r="CQ7" s="521"/>
      <c r="CR7" s="521"/>
      <c r="CS7" s="521"/>
      <c r="CT7" s="521"/>
      <c r="CU7" s="521"/>
      <c r="CV7" s="521"/>
      <c r="CW7" s="521"/>
      <c r="CX7" s="521"/>
      <c r="CY7" s="521"/>
      <c r="CZ7" s="521"/>
      <c r="DA7" s="521"/>
      <c r="DB7" s="521"/>
      <c r="DC7" s="521"/>
      <c r="DD7" s="521"/>
      <c r="DE7" s="521"/>
      <c r="DF7" s="521"/>
      <c r="DG7" s="521"/>
      <c r="DH7" s="521"/>
      <c r="DI7" s="521"/>
      <c r="DJ7" s="521"/>
      <c r="DK7" s="521"/>
      <c r="DL7" s="521"/>
      <c r="DM7" s="521"/>
      <c r="DN7" s="521"/>
      <c r="DO7" s="521"/>
      <c r="DP7" s="521"/>
      <c r="DQ7" s="521"/>
      <c r="DR7" s="521"/>
      <c r="DS7" s="521"/>
      <c r="DT7" s="521"/>
      <c r="DU7" s="521"/>
      <c r="DV7" s="521"/>
      <c r="DW7" s="521"/>
      <c r="DX7" s="521"/>
      <c r="DY7" s="521"/>
      <c r="DZ7" s="521"/>
      <c r="EA7" s="521"/>
      <c r="EB7" s="521"/>
      <c r="EC7" s="521"/>
      <c r="ED7" s="521"/>
      <c r="EE7" s="521"/>
      <c r="EF7" s="521"/>
    </row>
    <row r="8" spans="1:136">
      <c r="B8" s="507" t="s">
        <v>336</v>
      </c>
      <c r="C8" s="508">
        <v>0.38900000000000001</v>
      </c>
      <c r="D8" s="509">
        <v>0.35799999999999998</v>
      </c>
      <c r="E8" s="509">
        <v>0.32899999999999996</v>
      </c>
      <c r="F8" s="509">
        <v>0.29299999999999998</v>
      </c>
      <c r="G8" s="509">
        <v>0.28000000000000003</v>
      </c>
      <c r="H8" s="509">
        <v>0.28600000000000003</v>
      </c>
      <c r="I8" s="509">
        <v>0.27600000000000002</v>
      </c>
      <c r="J8" s="509">
        <v>0.26</v>
      </c>
      <c r="K8" s="509">
        <v>0.22899999999999998</v>
      </c>
      <c r="L8" s="509">
        <v>0.20800000000000002</v>
      </c>
      <c r="M8" s="509">
        <v>0.19699999999999998</v>
      </c>
      <c r="N8" s="509">
        <v>0.187</v>
      </c>
      <c r="O8" s="509">
        <v>0.17600000000000002</v>
      </c>
      <c r="P8" s="509">
        <v>0.17300000000000001</v>
      </c>
      <c r="Q8" s="509">
        <v>0.16399999999999998</v>
      </c>
      <c r="R8" s="509">
        <v>0.152</v>
      </c>
      <c r="S8" s="509">
        <v>0.13400000000000001</v>
      </c>
      <c r="T8" s="509">
        <v>0.126</v>
      </c>
      <c r="U8" s="509">
        <v>0.12300000000000001</v>
      </c>
      <c r="V8" s="509">
        <v>0.121</v>
      </c>
      <c r="W8" s="509">
        <v>0.107</v>
      </c>
      <c r="X8" s="509">
        <v>0.114</v>
      </c>
      <c r="Y8" s="509">
        <v>0.11</v>
      </c>
      <c r="Z8" s="509">
        <v>0.106</v>
      </c>
      <c r="AA8" s="509">
        <v>0.111</v>
      </c>
      <c r="AB8" s="509">
        <v>0.105</v>
      </c>
      <c r="AC8" s="509">
        <v>0.10099999999999999</v>
      </c>
      <c r="AD8" s="509">
        <v>0.11699999999999999</v>
      </c>
      <c r="AE8" s="509">
        <v>0.13500000000000001</v>
      </c>
      <c r="AF8" s="509">
        <v>0.13600000000000001</v>
      </c>
      <c r="AG8" s="509">
        <v>0.14000000000000001</v>
      </c>
      <c r="AH8" s="509">
        <v>0.14499999999999999</v>
      </c>
      <c r="AI8" s="509">
        <v>0.159</v>
      </c>
      <c r="AJ8" s="509">
        <v>0.16399999999999998</v>
      </c>
      <c r="AK8" s="509">
        <v>0.17100000000000001</v>
      </c>
      <c r="AL8" s="509">
        <v>0.18</v>
      </c>
      <c r="AM8" s="509">
        <v>0.188</v>
      </c>
      <c r="AN8" s="509">
        <v>0.217</v>
      </c>
      <c r="AO8" s="509">
        <v>0.23499999999999999</v>
      </c>
      <c r="AP8" s="509">
        <v>0.253</v>
      </c>
      <c r="AQ8" s="509">
        <v>0.27600000000000002</v>
      </c>
      <c r="AR8" s="509">
        <v>0.28100000000000003</v>
      </c>
      <c r="AS8" s="509">
        <v>0.29399999999999998</v>
      </c>
      <c r="AT8" s="510">
        <v>0.31021653396830112</v>
      </c>
      <c r="AU8" s="521"/>
      <c r="AV8" s="521"/>
      <c r="AW8" s="521"/>
      <c r="AX8" s="521"/>
      <c r="AY8" s="521"/>
      <c r="AZ8" s="521"/>
      <c r="BA8" s="521"/>
      <c r="BB8" s="521"/>
      <c r="BC8" s="521"/>
      <c r="BD8" s="521"/>
      <c r="BE8" s="521"/>
      <c r="BF8" s="521"/>
      <c r="BG8" s="521"/>
      <c r="BH8" s="521"/>
      <c r="BI8" s="521"/>
      <c r="BJ8" s="521"/>
      <c r="BK8" s="521"/>
      <c r="BL8" s="521"/>
      <c r="BM8" s="521"/>
      <c r="BN8" s="521"/>
      <c r="BO8" s="521"/>
      <c r="BP8" s="521"/>
      <c r="BQ8" s="521"/>
      <c r="BR8" s="521"/>
      <c r="BS8" s="521"/>
      <c r="BT8" s="521"/>
      <c r="BU8" s="521"/>
      <c r="BV8" s="521"/>
      <c r="BW8" s="521"/>
      <c r="BX8" s="521"/>
      <c r="BY8" s="521"/>
      <c r="BZ8" s="521"/>
      <c r="CA8" s="521"/>
      <c r="CB8" s="521"/>
      <c r="CC8" s="521"/>
      <c r="CD8" s="521"/>
      <c r="CE8" s="521"/>
      <c r="CF8" s="521"/>
      <c r="CG8" s="521"/>
      <c r="CH8" s="521"/>
      <c r="CI8" s="521"/>
      <c r="CJ8" s="521"/>
      <c r="CK8" s="521"/>
      <c r="CL8" s="521"/>
      <c r="CM8" s="521"/>
      <c r="CO8" s="521"/>
      <c r="CP8" s="521"/>
      <c r="CQ8" s="521"/>
      <c r="CR8" s="521"/>
      <c r="CS8" s="521"/>
      <c r="CT8" s="521"/>
      <c r="CU8" s="521"/>
      <c r="CV8" s="521"/>
      <c r="CW8" s="521"/>
      <c r="CX8" s="521"/>
      <c r="CY8" s="521"/>
      <c r="CZ8" s="521"/>
      <c r="DA8" s="521"/>
      <c r="DB8" s="521"/>
      <c r="DC8" s="521"/>
      <c r="DD8" s="521"/>
      <c r="DE8" s="521"/>
      <c r="DF8" s="521"/>
      <c r="DG8" s="521"/>
      <c r="DH8" s="521"/>
      <c r="DI8" s="521"/>
      <c r="DJ8" s="521"/>
      <c r="DK8" s="521"/>
      <c r="DL8" s="521"/>
      <c r="DM8" s="521"/>
      <c r="DN8" s="521"/>
      <c r="DO8" s="521"/>
      <c r="DP8" s="521"/>
      <c r="DQ8" s="521"/>
      <c r="DR8" s="521"/>
      <c r="DS8" s="521"/>
      <c r="DT8" s="521"/>
      <c r="DU8" s="521"/>
      <c r="DV8" s="521"/>
      <c r="DW8" s="521"/>
      <c r="DX8" s="521"/>
      <c r="DY8" s="521"/>
      <c r="DZ8" s="521"/>
      <c r="EA8" s="521"/>
      <c r="EB8" s="521"/>
      <c r="EC8" s="521"/>
      <c r="ED8" s="521"/>
      <c r="EE8" s="521"/>
      <c r="EF8" s="521"/>
    </row>
    <row r="9" spans="1:136">
      <c r="B9" s="513" t="s">
        <v>9</v>
      </c>
      <c r="C9" s="514">
        <v>0.27699999999999997</v>
      </c>
      <c r="D9" s="515">
        <v>0.26400000000000001</v>
      </c>
      <c r="E9" s="515">
        <v>0.249</v>
      </c>
      <c r="F9" s="515">
        <v>0.21899999999999997</v>
      </c>
      <c r="G9" s="515">
        <v>0.20600000000000002</v>
      </c>
      <c r="H9" s="515">
        <v>0.21199999999999999</v>
      </c>
      <c r="I9" s="515">
        <v>0.217</v>
      </c>
      <c r="J9" s="515">
        <v>0.19600000000000001</v>
      </c>
      <c r="K9" s="515">
        <v>0.17199999999999999</v>
      </c>
      <c r="L9" s="515">
        <v>0.157</v>
      </c>
      <c r="M9" s="515">
        <v>0.15</v>
      </c>
      <c r="N9" s="515">
        <v>0.152</v>
      </c>
      <c r="O9" s="515">
        <v>0.14599999999999999</v>
      </c>
      <c r="P9" s="515">
        <v>0.14800000000000002</v>
      </c>
      <c r="Q9" s="515">
        <v>0.13699999999999998</v>
      </c>
      <c r="R9" s="515">
        <v>0.13100000000000001</v>
      </c>
      <c r="S9" s="515">
        <v>0.122</v>
      </c>
      <c r="T9" s="515">
        <v>0.11599999999999999</v>
      </c>
      <c r="U9" s="515">
        <v>0.114</v>
      </c>
      <c r="V9" s="515">
        <v>0.115</v>
      </c>
      <c r="W9" s="515">
        <v>0.10400000000000001</v>
      </c>
      <c r="X9" s="515">
        <v>0.11599999999999999</v>
      </c>
      <c r="Y9" s="515">
        <v>0.107</v>
      </c>
      <c r="Z9" s="515">
        <v>0.105</v>
      </c>
      <c r="AA9" s="515">
        <v>0.106</v>
      </c>
      <c r="AB9" s="515">
        <v>0.10099999999999999</v>
      </c>
      <c r="AC9" s="515">
        <v>9.4E-2</v>
      </c>
      <c r="AD9" s="515">
        <v>0.111</v>
      </c>
      <c r="AE9" s="515">
        <v>0.124</v>
      </c>
      <c r="AF9" s="515">
        <v>0.124</v>
      </c>
      <c r="AG9" s="515">
        <v>0.13</v>
      </c>
      <c r="AH9" s="515">
        <v>0.13699999999999998</v>
      </c>
      <c r="AI9" s="515">
        <v>0.14899999999999999</v>
      </c>
      <c r="AJ9" s="515">
        <v>0.14599999999999999</v>
      </c>
      <c r="AK9" s="515">
        <v>0.151</v>
      </c>
      <c r="AL9" s="515">
        <v>0.16699999999999998</v>
      </c>
      <c r="AM9" s="515">
        <v>0.17300000000000001</v>
      </c>
      <c r="AN9" s="515">
        <v>0.19800000000000001</v>
      </c>
      <c r="AO9" s="515">
        <v>0.22</v>
      </c>
      <c r="AP9" s="515">
        <v>0.25</v>
      </c>
      <c r="AQ9" s="515">
        <v>0.27300000000000002</v>
      </c>
      <c r="AR9" s="515">
        <v>0.28399999999999997</v>
      </c>
      <c r="AS9" s="515">
        <v>0.29899999999999999</v>
      </c>
      <c r="AT9" s="516">
        <v>0.31134527240939369</v>
      </c>
      <c r="AU9" s="521"/>
      <c r="AV9" s="521"/>
      <c r="AW9" s="521"/>
      <c r="AX9" s="521"/>
      <c r="AY9" s="521"/>
      <c r="AZ9" s="521"/>
      <c r="BA9" s="521"/>
      <c r="BB9" s="521"/>
      <c r="BC9" s="521"/>
      <c r="BD9" s="521"/>
      <c r="BE9" s="521"/>
      <c r="BF9" s="521"/>
      <c r="BG9" s="521"/>
      <c r="BH9" s="521"/>
      <c r="BI9" s="521"/>
      <c r="BJ9" s="521"/>
      <c r="BK9" s="521"/>
      <c r="BL9" s="521"/>
      <c r="BM9" s="521"/>
      <c r="BN9" s="521"/>
      <c r="BO9" s="521"/>
      <c r="BP9" s="521"/>
      <c r="BQ9" s="521"/>
      <c r="BR9" s="521"/>
      <c r="BS9" s="521"/>
      <c r="BT9" s="521"/>
      <c r="BU9" s="521"/>
      <c r="BV9" s="521"/>
      <c r="BW9" s="521"/>
      <c r="BX9" s="521"/>
      <c r="BY9" s="521"/>
      <c r="BZ9" s="521"/>
      <c r="CA9" s="521"/>
      <c r="CB9" s="521"/>
      <c r="CC9" s="521"/>
      <c r="CD9" s="521"/>
      <c r="CE9" s="521"/>
      <c r="CF9" s="521"/>
      <c r="CG9" s="521"/>
      <c r="CH9" s="521"/>
      <c r="CI9" s="521"/>
      <c r="CJ9" s="521"/>
      <c r="CK9" s="521"/>
      <c r="CL9" s="521"/>
      <c r="CM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c r="DQ9" s="521"/>
      <c r="DR9" s="521"/>
      <c r="DS9" s="521"/>
      <c r="DT9" s="521"/>
      <c r="DU9" s="521"/>
      <c r="DV9" s="521"/>
      <c r="DW9" s="521"/>
      <c r="DX9" s="521"/>
      <c r="DY9" s="521"/>
      <c r="DZ9" s="521"/>
      <c r="EA9" s="521"/>
      <c r="EB9" s="521"/>
      <c r="EC9" s="521"/>
      <c r="ED9" s="521"/>
      <c r="EE9" s="521"/>
      <c r="EF9" s="521"/>
    </row>
    <row r="10" spans="1:136" ht="14.4" thickBot="1">
      <c r="B10" s="517" t="s">
        <v>13</v>
      </c>
      <c r="C10" s="518">
        <v>0.51900000000000002</v>
      </c>
      <c r="D10" s="519">
        <v>0.46799999999999997</v>
      </c>
      <c r="E10" s="519">
        <v>0.42399999999999999</v>
      </c>
      <c r="F10" s="519">
        <v>0.38</v>
      </c>
      <c r="G10" s="519">
        <v>0.36799999999999999</v>
      </c>
      <c r="H10" s="519">
        <v>0.373</v>
      </c>
      <c r="I10" s="519">
        <v>0.34399999999999997</v>
      </c>
      <c r="J10" s="519">
        <v>0.33399999999999996</v>
      </c>
      <c r="K10" s="519">
        <v>0.29199999999999998</v>
      </c>
      <c r="L10" s="519">
        <v>0.26700000000000002</v>
      </c>
      <c r="M10" s="519">
        <v>0.251</v>
      </c>
      <c r="N10" s="519">
        <v>0.22800000000000001</v>
      </c>
      <c r="O10" s="519">
        <v>0.21100000000000002</v>
      </c>
      <c r="P10" s="519">
        <v>0.20199999999999999</v>
      </c>
      <c r="Q10" s="519">
        <v>0.19500000000000001</v>
      </c>
      <c r="R10" s="519">
        <v>0.17600000000000002</v>
      </c>
      <c r="S10" s="519">
        <v>0.14699999999999999</v>
      </c>
      <c r="T10" s="519">
        <v>0.13800000000000001</v>
      </c>
      <c r="U10" s="519">
        <v>0.13500000000000001</v>
      </c>
      <c r="V10" s="519">
        <v>0.128</v>
      </c>
      <c r="W10" s="519">
        <v>0.11199999999999999</v>
      </c>
      <c r="X10" s="519">
        <v>0.113</v>
      </c>
      <c r="Y10" s="519">
        <v>0.113</v>
      </c>
      <c r="Z10" s="519">
        <v>0.106</v>
      </c>
      <c r="AA10" s="519">
        <v>0.11699999999999999</v>
      </c>
      <c r="AB10" s="519">
        <v>0.109</v>
      </c>
      <c r="AC10" s="519">
        <v>0.11</v>
      </c>
      <c r="AD10" s="519">
        <v>0.124</v>
      </c>
      <c r="AE10" s="519">
        <v>0.14699999999999999</v>
      </c>
      <c r="AF10" s="519">
        <v>0.14899999999999999</v>
      </c>
      <c r="AG10" s="519">
        <v>0.15</v>
      </c>
      <c r="AH10" s="519">
        <v>0.154</v>
      </c>
      <c r="AI10" s="519">
        <v>0.16899999999999998</v>
      </c>
      <c r="AJ10" s="519">
        <v>0.184</v>
      </c>
      <c r="AK10" s="519">
        <v>0.193</v>
      </c>
      <c r="AL10" s="519">
        <v>0.19399999999999998</v>
      </c>
      <c r="AM10" s="519">
        <v>0.20499999999999999</v>
      </c>
      <c r="AN10" s="519">
        <v>0.23800000000000002</v>
      </c>
      <c r="AO10" s="519">
        <v>0.252</v>
      </c>
      <c r="AP10" s="519">
        <v>0.25600000000000001</v>
      </c>
      <c r="AQ10" s="519">
        <v>0.27800000000000002</v>
      </c>
      <c r="AR10" s="519">
        <v>0.27699999999999997</v>
      </c>
      <c r="AS10" s="519">
        <v>0.28899999999999998</v>
      </c>
      <c r="AT10" s="520">
        <v>0.31021653396830112</v>
      </c>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521"/>
      <c r="CC10" s="521"/>
      <c r="CD10" s="521"/>
      <c r="CE10" s="521"/>
      <c r="CF10" s="521"/>
      <c r="CG10" s="521"/>
      <c r="CH10" s="521"/>
      <c r="CI10" s="521"/>
      <c r="CJ10" s="521"/>
      <c r="CK10" s="521"/>
      <c r="CL10" s="521"/>
      <c r="CM10" s="521"/>
      <c r="CO10" s="521"/>
      <c r="CP10" s="521"/>
      <c r="CQ10" s="521"/>
      <c r="CR10" s="521"/>
      <c r="CS10" s="521"/>
      <c r="CT10" s="521"/>
      <c r="CU10" s="521"/>
      <c r="CV10" s="521"/>
      <c r="CW10" s="521"/>
      <c r="CX10" s="521"/>
      <c r="CY10" s="521"/>
      <c r="CZ10" s="521"/>
      <c r="DA10" s="521"/>
      <c r="DB10" s="521"/>
      <c r="DC10" s="521"/>
      <c r="DD10" s="521"/>
      <c r="DE10" s="521"/>
      <c r="DF10" s="521"/>
      <c r="DG10" s="521"/>
      <c r="DH10" s="521"/>
      <c r="DI10" s="521"/>
      <c r="DJ10" s="521"/>
      <c r="DK10" s="521"/>
      <c r="DL10" s="521"/>
      <c r="DM10" s="521"/>
      <c r="DN10" s="521"/>
      <c r="DO10" s="521"/>
      <c r="DP10" s="521"/>
      <c r="DQ10" s="521"/>
      <c r="DR10" s="521"/>
      <c r="DS10" s="521"/>
      <c r="DT10" s="521"/>
      <c r="DU10" s="521"/>
      <c r="DV10" s="521"/>
      <c r="DW10" s="521"/>
      <c r="DX10" s="521"/>
      <c r="DY10" s="521"/>
      <c r="DZ10" s="521"/>
      <c r="EA10" s="521"/>
      <c r="EB10" s="521"/>
      <c r="EC10" s="521"/>
      <c r="ED10" s="521"/>
      <c r="EE10" s="521"/>
      <c r="EF10" s="521"/>
    </row>
    <row r="11" spans="1:136" ht="14.4" thickBot="1">
      <c r="B11" s="501" t="s">
        <v>338</v>
      </c>
      <c r="C11" s="143">
        <v>1975</v>
      </c>
      <c r="D11" s="144">
        <v>1976</v>
      </c>
      <c r="E11" s="144">
        <v>1977</v>
      </c>
      <c r="F11" s="144">
        <v>1978</v>
      </c>
      <c r="G11" s="144">
        <v>1979</v>
      </c>
      <c r="H11" s="144">
        <v>1980</v>
      </c>
      <c r="I11" s="144">
        <v>1981</v>
      </c>
      <c r="J11" s="144">
        <v>1982</v>
      </c>
      <c r="K11" s="144">
        <v>1983</v>
      </c>
      <c r="L11" s="144">
        <v>1984</v>
      </c>
      <c r="M11" s="144">
        <v>1985</v>
      </c>
      <c r="N11" s="144">
        <v>1986</v>
      </c>
      <c r="O11" s="144">
        <v>1987</v>
      </c>
      <c r="P11" s="144">
        <v>1988</v>
      </c>
      <c r="Q11" s="144">
        <v>1989</v>
      </c>
      <c r="R11" s="144">
        <v>1990</v>
      </c>
      <c r="S11" s="144">
        <v>1991</v>
      </c>
      <c r="T11" s="144">
        <v>1992</v>
      </c>
      <c r="U11" s="144">
        <v>1993</v>
      </c>
      <c r="V11" s="144">
        <v>1994</v>
      </c>
      <c r="W11" s="144">
        <v>1995</v>
      </c>
      <c r="X11" s="144">
        <v>1996</v>
      </c>
      <c r="Y11" s="144">
        <v>1997</v>
      </c>
      <c r="Z11" s="144">
        <v>1998</v>
      </c>
      <c r="AA11" s="144">
        <v>1999</v>
      </c>
      <c r="AB11" s="144">
        <v>2000</v>
      </c>
      <c r="AC11" s="144">
        <v>2001</v>
      </c>
      <c r="AD11" s="144">
        <v>2002</v>
      </c>
      <c r="AE11" s="144">
        <v>2003</v>
      </c>
      <c r="AF11" s="144">
        <v>2004</v>
      </c>
      <c r="AG11" s="144">
        <v>2005</v>
      </c>
      <c r="AH11" s="144">
        <v>2006</v>
      </c>
      <c r="AI11" s="502">
        <v>2007</v>
      </c>
      <c r="AJ11" s="502">
        <v>2008</v>
      </c>
      <c r="AK11" s="502">
        <v>2009</v>
      </c>
      <c r="AL11" s="502">
        <v>2010</v>
      </c>
      <c r="AM11" s="502">
        <v>2011</v>
      </c>
      <c r="AN11" s="502">
        <v>2012</v>
      </c>
      <c r="AO11" s="502">
        <v>2013</v>
      </c>
      <c r="AP11" s="502">
        <v>2014</v>
      </c>
      <c r="AQ11" s="502">
        <v>2015</v>
      </c>
      <c r="AR11" s="502">
        <v>2016</v>
      </c>
      <c r="AS11" s="502">
        <v>2017</v>
      </c>
      <c r="AT11" s="503">
        <v>2018</v>
      </c>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1"/>
      <c r="DV11" s="521"/>
      <c r="DW11" s="521"/>
      <c r="DX11" s="521"/>
      <c r="DY11" s="521"/>
      <c r="DZ11" s="521"/>
      <c r="EA11" s="521"/>
      <c r="EB11" s="521"/>
      <c r="EC11" s="521"/>
      <c r="ED11" s="521"/>
      <c r="EE11" s="521"/>
      <c r="EF11" s="521"/>
    </row>
    <row r="12" spans="1:136">
      <c r="B12" s="507" t="s">
        <v>336</v>
      </c>
      <c r="C12" s="508">
        <v>0.14400000000000002</v>
      </c>
      <c r="D12" s="509">
        <v>0.13800000000000001</v>
      </c>
      <c r="E12" s="509">
        <v>0.129</v>
      </c>
      <c r="F12" s="509">
        <v>0.12</v>
      </c>
      <c r="G12" s="509">
        <v>0.106</v>
      </c>
      <c r="H12" s="509">
        <v>0.1</v>
      </c>
      <c r="I12" s="509">
        <v>0.09</v>
      </c>
      <c r="J12" s="509">
        <v>7.400000000000001E-2</v>
      </c>
      <c r="K12" s="509">
        <v>6.4000000000000001E-2</v>
      </c>
      <c r="L12" s="509">
        <v>7.0000000000000007E-2</v>
      </c>
      <c r="M12" s="509">
        <v>6.7000000000000004E-2</v>
      </c>
      <c r="N12" s="509">
        <v>5.5999999999999994E-2</v>
      </c>
      <c r="O12" s="509">
        <v>5.7000000000000002E-2</v>
      </c>
      <c r="P12" s="509">
        <v>5.2999999999999999E-2</v>
      </c>
      <c r="Q12" s="509">
        <v>5.4000000000000006E-2</v>
      </c>
      <c r="R12" s="509">
        <v>4.8000000000000001E-2</v>
      </c>
      <c r="S12" s="509">
        <v>4.4999999999999998E-2</v>
      </c>
      <c r="T12" s="509">
        <v>4.4000000000000004E-2</v>
      </c>
      <c r="U12" s="509">
        <v>4.4999999999999998E-2</v>
      </c>
      <c r="V12" s="509">
        <v>4.0999999999999995E-2</v>
      </c>
      <c r="W12" s="509">
        <v>3.9E-2</v>
      </c>
      <c r="X12" s="509">
        <v>4.0999999999999995E-2</v>
      </c>
      <c r="Y12" s="509">
        <v>3.5000000000000003E-2</v>
      </c>
      <c r="Z12" s="509">
        <v>3.3000000000000002E-2</v>
      </c>
      <c r="AA12" s="509">
        <v>0.03</v>
      </c>
      <c r="AB12" s="509">
        <v>2.8999999999999998E-2</v>
      </c>
      <c r="AC12" s="509">
        <v>0.03</v>
      </c>
      <c r="AD12" s="509">
        <v>2.8999999999999998E-2</v>
      </c>
      <c r="AE12" s="509">
        <v>2.6000000000000002E-2</v>
      </c>
      <c r="AF12" s="509">
        <v>2.8999999999999998E-2</v>
      </c>
      <c r="AG12" s="509">
        <v>2.7999999999999997E-2</v>
      </c>
      <c r="AH12" s="509">
        <v>2.5000000000000001E-2</v>
      </c>
      <c r="AI12" s="509">
        <v>3.2000000000000001E-2</v>
      </c>
      <c r="AJ12" s="509">
        <v>3.7000000000000005E-2</v>
      </c>
      <c r="AK12" s="509">
        <v>3.7000000000000005E-2</v>
      </c>
      <c r="AL12" s="509">
        <v>4.0999999999999995E-2</v>
      </c>
      <c r="AM12" s="509">
        <v>5.2000000000000005E-2</v>
      </c>
      <c r="AN12" s="509">
        <v>5.9000000000000004E-2</v>
      </c>
      <c r="AO12" s="509">
        <v>5.5999999999999994E-2</v>
      </c>
      <c r="AP12" s="509">
        <v>5.5999999999999994E-2</v>
      </c>
      <c r="AQ12" s="509">
        <v>5.9000000000000004E-2</v>
      </c>
      <c r="AR12" s="509">
        <v>6.3E-2</v>
      </c>
      <c r="AS12" s="509">
        <v>6.6000000000000003E-2</v>
      </c>
      <c r="AT12" s="510">
        <v>6.5282280891359165E-2</v>
      </c>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O12" s="521"/>
      <c r="CP12" s="521"/>
      <c r="CQ12" s="521"/>
      <c r="CR12" s="521"/>
      <c r="CS12" s="521"/>
      <c r="CT12" s="521"/>
      <c r="CU12" s="521"/>
      <c r="CV12" s="521"/>
      <c r="CW12" s="521"/>
      <c r="CX12" s="521"/>
      <c r="CY12" s="521"/>
      <c r="CZ12" s="521"/>
      <c r="DA12" s="521"/>
      <c r="DB12" s="521"/>
      <c r="DC12" s="521"/>
      <c r="DD12" s="521"/>
      <c r="DE12" s="521"/>
      <c r="DF12" s="521"/>
      <c r="DG12" s="521"/>
      <c r="DH12" s="521"/>
      <c r="DI12" s="521"/>
      <c r="DJ12" s="521"/>
      <c r="DK12" s="521"/>
      <c r="DL12" s="521"/>
      <c r="DM12" s="521"/>
      <c r="DN12" s="521"/>
      <c r="DO12" s="521"/>
      <c r="DP12" s="521"/>
      <c r="DQ12" s="521"/>
      <c r="DR12" s="521"/>
      <c r="DS12" s="521"/>
      <c r="DT12" s="521"/>
      <c r="DU12" s="521"/>
      <c r="DV12" s="521"/>
      <c r="DW12" s="521"/>
      <c r="DX12" s="521"/>
      <c r="DY12" s="521"/>
      <c r="DZ12" s="521"/>
      <c r="EA12" s="521"/>
      <c r="EB12" s="521"/>
      <c r="EC12" s="521"/>
      <c r="ED12" s="521"/>
      <c r="EE12" s="521"/>
      <c r="EF12" s="521"/>
    </row>
    <row r="13" spans="1:136">
      <c r="B13" s="513" t="s">
        <v>9</v>
      </c>
      <c r="C13" s="514">
        <v>9.6999999999999989E-2</v>
      </c>
      <c r="D13" s="515">
        <v>9.5000000000000001E-2</v>
      </c>
      <c r="E13" s="515">
        <v>8.6999999999999994E-2</v>
      </c>
      <c r="F13" s="515">
        <v>8.199999999999999E-2</v>
      </c>
      <c r="G13" s="515">
        <v>7.400000000000001E-2</v>
      </c>
      <c r="H13" s="515">
        <v>6.5000000000000002E-2</v>
      </c>
      <c r="I13" s="515">
        <v>5.9000000000000004E-2</v>
      </c>
      <c r="J13" s="515">
        <v>4.4999999999999998E-2</v>
      </c>
      <c r="K13" s="515">
        <v>0.04</v>
      </c>
      <c r="L13" s="515">
        <v>4.2999999999999997E-2</v>
      </c>
      <c r="M13" s="515">
        <v>4.7E-2</v>
      </c>
      <c r="N13" s="515">
        <v>3.2000000000000001E-2</v>
      </c>
      <c r="O13" s="515">
        <v>3.6000000000000004E-2</v>
      </c>
      <c r="P13" s="515">
        <v>3.4000000000000002E-2</v>
      </c>
      <c r="Q13" s="515">
        <v>3.7000000000000005E-2</v>
      </c>
      <c r="R13" s="515">
        <v>3.2000000000000001E-2</v>
      </c>
      <c r="S13" s="515">
        <v>2.7999999999999997E-2</v>
      </c>
      <c r="T13" s="515">
        <v>2.7000000000000003E-2</v>
      </c>
      <c r="U13" s="515">
        <v>0.03</v>
      </c>
      <c r="V13" s="515">
        <v>0.03</v>
      </c>
      <c r="W13" s="515">
        <v>2.7999999999999997E-2</v>
      </c>
      <c r="X13" s="515">
        <v>2.8999999999999998E-2</v>
      </c>
      <c r="Y13" s="515">
        <v>2.3E-2</v>
      </c>
      <c r="Z13" s="515">
        <v>2.2000000000000002E-2</v>
      </c>
      <c r="AA13" s="515">
        <v>0.02</v>
      </c>
      <c r="AB13" s="515">
        <v>1.9E-2</v>
      </c>
      <c r="AC13" s="515">
        <v>2.2000000000000002E-2</v>
      </c>
      <c r="AD13" s="515">
        <v>0.02</v>
      </c>
      <c r="AE13" s="515">
        <v>1.7000000000000001E-2</v>
      </c>
      <c r="AF13" s="515">
        <v>0.02</v>
      </c>
      <c r="AG13" s="515">
        <v>2.4E-2</v>
      </c>
      <c r="AH13" s="515">
        <v>0.02</v>
      </c>
      <c r="AI13" s="515">
        <v>2.4E-2</v>
      </c>
      <c r="AJ13" s="515">
        <v>2.7999999999999997E-2</v>
      </c>
      <c r="AK13" s="515">
        <v>0.03</v>
      </c>
      <c r="AL13" s="515">
        <v>0.03</v>
      </c>
      <c r="AM13" s="515">
        <v>4.2999999999999997E-2</v>
      </c>
      <c r="AN13" s="515">
        <v>4.8000000000000001E-2</v>
      </c>
      <c r="AO13" s="515">
        <v>4.4000000000000004E-2</v>
      </c>
      <c r="AP13" s="515">
        <v>4.2999999999999997E-2</v>
      </c>
      <c r="AQ13" s="515">
        <v>4.7E-2</v>
      </c>
      <c r="AR13" s="515">
        <v>4.9000000000000002E-2</v>
      </c>
      <c r="AS13" s="515">
        <v>5.5999999999999994E-2</v>
      </c>
      <c r="AT13" s="516">
        <v>5.3892506560404313E-2</v>
      </c>
      <c r="AU13" s="521"/>
      <c r="AV13" s="521"/>
      <c r="AW13" s="521"/>
      <c r="AX13" s="521"/>
      <c r="AY13" s="521"/>
      <c r="AZ13" s="521"/>
      <c r="BA13" s="521"/>
      <c r="BB13" s="521"/>
      <c r="BC13" s="521"/>
      <c r="BD13" s="521"/>
      <c r="BE13" s="521"/>
      <c r="BF13" s="521"/>
      <c r="BG13" s="521"/>
      <c r="BH13" s="521"/>
      <c r="BI13" s="521"/>
      <c r="BJ13" s="521"/>
      <c r="BK13" s="521"/>
      <c r="BL13" s="521"/>
      <c r="BM13" s="521"/>
      <c r="BN13" s="521"/>
      <c r="BO13" s="521"/>
      <c r="BP13" s="521"/>
      <c r="BQ13" s="521"/>
      <c r="BR13" s="521"/>
      <c r="BS13" s="521"/>
      <c r="BT13" s="521"/>
      <c r="BU13" s="521"/>
      <c r="BV13" s="521"/>
      <c r="BW13" s="521"/>
      <c r="BX13" s="521"/>
      <c r="BY13" s="521"/>
      <c r="BZ13" s="521"/>
      <c r="CA13" s="521"/>
      <c r="CB13" s="521"/>
      <c r="CC13" s="521"/>
      <c r="CD13" s="521"/>
      <c r="CE13" s="521"/>
      <c r="CF13" s="521"/>
      <c r="CG13" s="521"/>
      <c r="CH13" s="521"/>
      <c r="CI13" s="521"/>
      <c r="CJ13" s="521"/>
      <c r="CK13" s="521"/>
      <c r="CL13" s="521"/>
      <c r="CM13" s="521"/>
      <c r="CO13" s="521"/>
      <c r="CP13" s="521"/>
      <c r="CQ13" s="521"/>
      <c r="CR13" s="521"/>
      <c r="CS13" s="521"/>
      <c r="CT13" s="521"/>
      <c r="CU13" s="521"/>
      <c r="CV13" s="521"/>
      <c r="CW13" s="521"/>
      <c r="CX13" s="521"/>
      <c r="CY13" s="521"/>
      <c r="CZ13" s="521"/>
      <c r="DA13" s="521"/>
      <c r="DB13" s="521"/>
      <c r="DC13" s="521"/>
      <c r="DD13" s="521"/>
      <c r="DE13" s="521"/>
      <c r="DF13" s="521"/>
      <c r="DG13" s="521"/>
      <c r="DH13" s="521"/>
      <c r="DI13" s="521"/>
      <c r="DJ13" s="521"/>
      <c r="DK13" s="521"/>
      <c r="DL13" s="521"/>
      <c r="DM13" s="521"/>
      <c r="DN13" s="521"/>
      <c r="DO13" s="521"/>
      <c r="DP13" s="521"/>
      <c r="DQ13" s="521"/>
      <c r="DR13" s="521"/>
      <c r="DS13" s="521"/>
      <c r="DT13" s="521"/>
      <c r="DU13" s="521"/>
      <c r="DV13" s="521"/>
      <c r="DW13" s="521"/>
      <c r="DX13" s="521"/>
      <c r="DY13" s="521"/>
      <c r="DZ13" s="521"/>
      <c r="EA13" s="521"/>
      <c r="EB13" s="521"/>
      <c r="EC13" s="521"/>
      <c r="ED13" s="521"/>
      <c r="EE13" s="521"/>
      <c r="EF13" s="521"/>
    </row>
    <row r="14" spans="1:136" ht="14.4" thickBot="1">
      <c r="B14" s="517" t="s">
        <v>13</v>
      </c>
      <c r="C14" s="518">
        <v>0.20100000000000001</v>
      </c>
      <c r="D14" s="519">
        <v>0.192</v>
      </c>
      <c r="E14" s="519">
        <v>0.182</v>
      </c>
      <c r="F14" s="519">
        <v>0.16600000000000001</v>
      </c>
      <c r="G14" s="519">
        <v>0.14599999999999999</v>
      </c>
      <c r="H14" s="519">
        <v>0.14199999999999999</v>
      </c>
      <c r="I14" s="519">
        <v>0.129</v>
      </c>
      <c r="J14" s="519">
        <v>0.111</v>
      </c>
      <c r="K14" s="519">
        <v>9.5000000000000001E-2</v>
      </c>
      <c r="L14" s="519">
        <v>0.105</v>
      </c>
      <c r="M14" s="519">
        <v>9.4E-2</v>
      </c>
      <c r="N14" s="519">
        <v>8.5999999999999993E-2</v>
      </c>
      <c r="O14" s="519">
        <v>8.3000000000000004E-2</v>
      </c>
      <c r="P14" s="519">
        <v>7.5999999999999998E-2</v>
      </c>
      <c r="Q14" s="519">
        <v>7.4999999999999997E-2</v>
      </c>
      <c r="R14" s="519">
        <v>6.8000000000000005E-2</v>
      </c>
      <c r="S14" s="519">
        <v>6.6000000000000003E-2</v>
      </c>
      <c r="T14" s="519">
        <v>6.5000000000000002E-2</v>
      </c>
      <c r="U14" s="519">
        <v>6.3E-2</v>
      </c>
      <c r="V14" s="519">
        <v>5.5E-2</v>
      </c>
      <c r="W14" s="519">
        <v>5.2999999999999999E-2</v>
      </c>
      <c r="X14" s="519">
        <v>5.5E-2</v>
      </c>
      <c r="Y14" s="519">
        <v>0.05</v>
      </c>
      <c r="Z14" s="519">
        <v>4.4999999999999998E-2</v>
      </c>
      <c r="AA14" s="519">
        <v>4.2000000000000003E-2</v>
      </c>
      <c r="AB14" s="519">
        <v>4.2000000000000003E-2</v>
      </c>
      <c r="AC14" s="519">
        <v>3.9E-2</v>
      </c>
      <c r="AD14" s="519">
        <v>3.9E-2</v>
      </c>
      <c r="AE14" s="519">
        <v>3.7000000000000005E-2</v>
      </c>
      <c r="AF14" s="519">
        <v>0.04</v>
      </c>
      <c r="AG14" s="519">
        <v>3.3000000000000002E-2</v>
      </c>
      <c r="AH14" s="519">
        <v>3.1E-2</v>
      </c>
      <c r="AI14" s="519">
        <v>4.0999999999999995E-2</v>
      </c>
      <c r="AJ14" s="519">
        <v>4.5999999999999999E-2</v>
      </c>
      <c r="AK14" s="519">
        <v>4.4999999999999998E-2</v>
      </c>
      <c r="AL14" s="519">
        <v>5.2000000000000005E-2</v>
      </c>
      <c r="AM14" s="519">
        <v>6.3E-2</v>
      </c>
      <c r="AN14" s="519">
        <v>7.2000000000000008E-2</v>
      </c>
      <c r="AO14" s="519">
        <v>7.0000000000000007E-2</v>
      </c>
      <c r="AP14" s="519">
        <v>7.0999999999999994E-2</v>
      </c>
      <c r="AQ14" s="519">
        <v>7.2000000000000008E-2</v>
      </c>
      <c r="AR14" s="519">
        <v>0.08</v>
      </c>
      <c r="AS14" s="519">
        <v>7.8E-2</v>
      </c>
      <c r="AT14" s="520">
        <v>7.8101071975497705E-2</v>
      </c>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1"/>
      <c r="DQ14" s="521"/>
      <c r="DR14" s="521"/>
      <c r="DS14" s="521"/>
      <c r="DT14" s="521"/>
      <c r="DU14" s="521"/>
      <c r="DV14" s="521"/>
      <c r="DW14" s="521"/>
      <c r="DX14" s="521"/>
      <c r="DY14" s="521"/>
      <c r="DZ14" s="521"/>
      <c r="EA14" s="521"/>
      <c r="EB14" s="521"/>
      <c r="EC14" s="521"/>
      <c r="ED14" s="521"/>
      <c r="EE14" s="521"/>
      <c r="EF14" s="521"/>
    </row>
    <row r="15" spans="1:136">
      <c r="B15" s="1"/>
      <c r="AT15" s="522"/>
      <c r="AU15" s="522"/>
      <c r="CM15" s="522">
        <f>(CM4-BU4)*100</f>
        <v>20.521653396830114</v>
      </c>
      <c r="EF15" s="522"/>
    </row>
    <row r="16" spans="1:136" ht="14.4">
      <c r="W16" s="523"/>
      <c r="X16" s="425"/>
      <c r="Y16" s="425"/>
      <c r="Z16" s="425"/>
      <c r="AA16" s="524"/>
      <c r="AB16" s="425"/>
      <c r="AC16" s="425"/>
      <c r="AE16" s="425"/>
      <c r="AF16" s="525"/>
      <c r="AG16" s="526"/>
      <c r="AH16" s="524"/>
      <c r="AI16" s="425"/>
      <c r="AJ16" s="425"/>
      <c r="AK16" s="425"/>
      <c r="BP16" s="523"/>
      <c r="BQ16" s="425"/>
      <c r="BR16" s="425"/>
      <c r="BS16" s="425"/>
      <c r="BT16" s="524"/>
      <c r="BU16" s="425"/>
      <c r="BV16" s="425"/>
      <c r="BX16" s="425"/>
      <c r="BY16" s="525"/>
      <c r="BZ16" s="526"/>
      <c r="CA16" s="524"/>
      <c r="CB16" s="425"/>
      <c r="CC16" s="425"/>
      <c r="CD16" s="425"/>
      <c r="CM16" s="522">
        <f>(CM4-CF4)*100</f>
        <v>12.221653396830112</v>
      </c>
      <c r="DI16" s="523"/>
      <c r="DJ16" s="425"/>
      <c r="DK16" s="425"/>
      <c r="DL16" s="425"/>
      <c r="DM16" s="524"/>
      <c r="DN16" s="425"/>
      <c r="DO16" s="425"/>
      <c r="DQ16" s="425"/>
      <c r="DR16" s="525"/>
      <c r="DS16" s="526"/>
      <c r="DT16" s="524"/>
      <c r="DU16" s="425"/>
      <c r="DV16" s="425"/>
      <c r="DW16" s="425"/>
    </row>
    <row r="17" spans="1:127" ht="14.4">
      <c r="C17" s="1"/>
      <c r="W17" s="523"/>
      <c r="X17" s="425"/>
      <c r="Y17" s="425"/>
      <c r="Z17" s="425"/>
      <c r="AA17" s="524"/>
      <c r="AB17" s="425"/>
      <c r="AC17" s="425"/>
      <c r="AE17" s="425"/>
      <c r="AF17" s="527"/>
      <c r="AG17" s="528"/>
      <c r="AH17" s="524"/>
      <c r="AI17" s="425"/>
      <c r="AJ17" s="425"/>
      <c r="AK17" s="425"/>
      <c r="BP17" s="523"/>
      <c r="BQ17" s="425"/>
      <c r="BR17" s="425"/>
      <c r="BS17" s="425"/>
      <c r="BT17" s="524"/>
      <c r="BU17" s="425"/>
      <c r="BV17" s="425"/>
      <c r="BX17" s="425"/>
      <c r="BY17" s="527"/>
      <c r="BZ17" s="528"/>
      <c r="CA17" s="524"/>
      <c r="CB17" s="425"/>
      <c r="CC17" s="425"/>
      <c r="CD17" s="425"/>
      <c r="DI17" s="523"/>
      <c r="DJ17" s="425"/>
      <c r="DK17" s="425"/>
      <c r="DL17" s="425"/>
      <c r="DM17" s="524"/>
      <c r="DN17" s="425"/>
      <c r="DO17" s="425"/>
      <c r="DQ17" s="425"/>
      <c r="DR17" s="527"/>
      <c r="DS17" s="528"/>
      <c r="DT17" s="524"/>
      <c r="DU17" s="425"/>
      <c r="DV17" s="425"/>
      <c r="DW17" s="425"/>
    </row>
    <row r="18" spans="1:127" ht="14.4">
      <c r="A18" s="332"/>
      <c r="B18" s="425"/>
      <c r="W18" s="523"/>
      <c r="X18" s="425"/>
      <c r="Y18" s="425"/>
      <c r="Z18" s="425"/>
      <c r="AA18" s="524"/>
      <c r="AB18" s="425"/>
      <c r="AC18" s="425"/>
      <c r="AE18" s="425"/>
      <c r="AF18" s="529"/>
      <c r="AG18" s="526"/>
      <c r="AH18" s="524"/>
      <c r="AI18" s="425"/>
      <c r="AJ18" s="425"/>
      <c r="AK18" s="425"/>
      <c r="BP18" s="523"/>
      <c r="BQ18" s="425"/>
      <c r="BR18" s="425"/>
      <c r="BS18" s="425"/>
      <c r="BT18" s="524"/>
      <c r="BU18" s="425"/>
      <c r="BV18" s="425"/>
      <c r="BX18" s="425"/>
      <c r="BY18" s="529"/>
      <c r="BZ18" s="526"/>
      <c r="CA18" s="524"/>
      <c r="CB18" s="425"/>
      <c r="CC18" s="425"/>
      <c r="CD18" s="425"/>
      <c r="DI18" s="523"/>
      <c r="DJ18" s="425"/>
      <c r="DK18" s="425"/>
      <c r="DL18" s="425"/>
      <c r="DM18" s="524"/>
      <c r="DN18" s="425"/>
      <c r="DO18" s="425"/>
      <c r="DQ18" s="425"/>
      <c r="DR18" s="529"/>
      <c r="DS18" s="526"/>
      <c r="DT18" s="524"/>
      <c r="DU18" s="425"/>
      <c r="DV18" s="425"/>
      <c r="DW18" s="425"/>
    </row>
    <row r="19" spans="1:127" ht="14.4">
      <c r="A19" s="332"/>
      <c r="B19" s="425"/>
      <c r="W19" s="523"/>
      <c r="X19" s="425"/>
      <c r="Y19" s="425"/>
      <c r="Z19" s="425"/>
      <c r="AA19" s="524"/>
      <c r="AB19" s="524"/>
      <c r="AC19" s="425"/>
      <c r="AE19" s="425"/>
      <c r="AF19" s="529"/>
      <c r="AG19" s="526"/>
      <c r="AH19" s="524"/>
      <c r="AI19" s="425"/>
      <c r="AJ19" s="425"/>
      <c r="AK19" s="425"/>
      <c r="BP19" s="523"/>
      <c r="BQ19" s="425"/>
      <c r="BR19" s="425"/>
      <c r="BS19" s="425"/>
      <c r="BT19" s="524"/>
      <c r="BU19" s="524"/>
      <c r="BV19" s="425"/>
      <c r="BX19" s="425"/>
      <c r="BY19" s="529"/>
      <c r="BZ19" s="526"/>
      <c r="CA19" s="524"/>
      <c r="CB19" s="425"/>
      <c r="CC19" s="425"/>
      <c r="CD19" s="425"/>
      <c r="DI19" s="523"/>
      <c r="DJ19" s="425"/>
      <c r="DK19" s="425"/>
      <c r="DL19" s="425"/>
      <c r="DM19" s="524"/>
      <c r="DN19" s="524"/>
      <c r="DO19" s="425"/>
      <c r="DQ19" s="425"/>
      <c r="DR19" s="529"/>
      <c r="DS19" s="526"/>
      <c r="DT19" s="524"/>
      <c r="DU19" s="425"/>
      <c r="DV19" s="425"/>
      <c r="DW19" s="425"/>
    </row>
    <row r="20" spans="1:127" ht="14.4">
      <c r="A20" s="332"/>
      <c r="B20" s="425"/>
      <c r="W20" s="425"/>
      <c r="X20" s="425"/>
      <c r="Y20" s="425"/>
      <c r="Z20" s="425"/>
      <c r="AA20" s="425"/>
      <c r="AB20" s="425"/>
      <c r="AC20" s="425"/>
      <c r="AE20" s="425"/>
      <c r="AF20" s="529"/>
      <c r="AG20" s="526"/>
      <c r="AH20" s="524"/>
      <c r="AI20" s="425"/>
      <c r="AJ20" s="425"/>
      <c r="AK20" s="425"/>
      <c r="BP20" s="425"/>
      <c r="BQ20" s="425"/>
      <c r="BR20" s="425"/>
      <c r="BS20" s="425"/>
      <c r="BT20" s="425"/>
      <c r="BU20" s="425"/>
      <c r="BV20" s="425"/>
      <c r="BX20" s="425"/>
      <c r="BY20" s="529"/>
      <c r="BZ20" s="526"/>
      <c r="CA20" s="524"/>
      <c r="CB20" s="425"/>
      <c r="CC20" s="425"/>
      <c r="CD20" s="425"/>
      <c r="DI20" s="425"/>
      <c r="DJ20" s="425"/>
      <c r="DK20" s="425"/>
      <c r="DL20" s="425"/>
      <c r="DM20" s="425"/>
      <c r="DN20" s="425"/>
      <c r="DO20" s="425"/>
      <c r="DQ20" s="425"/>
      <c r="DR20" s="529"/>
      <c r="DS20" s="526"/>
      <c r="DT20" s="524"/>
      <c r="DU20" s="425"/>
      <c r="DV20" s="425"/>
      <c r="DW20" s="425"/>
    </row>
    <row r="21" spans="1:127" ht="14.4">
      <c r="AE21" s="425"/>
      <c r="AF21" s="530"/>
      <c r="AG21" s="528"/>
      <c r="AH21" s="524"/>
      <c r="AI21" s="425"/>
      <c r="AJ21" s="425"/>
      <c r="AK21" s="425"/>
      <c r="BX21" s="425"/>
      <c r="BY21" s="530"/>
      <c r="BZ21" s="528"/>
      <c r="CA21" s="524"/>
      <c r="CB21" s="425"/>
      <c r="CC21" s="425"/>
      <c r="CD21" s="425"/>
      <c r="DQ21" s="425"/>
      <c r="DR21" s="530"/>
      <c r="DS21" s="528"/>
      <c r="DT21" s="524"/>
      <c r="DU21" s="425"/>
      <c r="DV21" s="425"/>
      <c r="DW21" s="425"/>
    </row>
    <row r="22" spans="1:127" ht="14.4">
      <c r="AE22" s="425"/>
      <c r="AF22" s="525"/>
      <c r="AG22" s="525"/>
      <c r="AH22" s="524"/>
      <c r="AI22" s="425"/>
      <c r="AJ22" s="425"/>
      <c r="AK22" s="425"/>
      <c r="BX22" s="425"/>
      <c r="BY22" s="525"/>
      <c r="BZ22" s="525"/>
      <c r="CA22" s="524"/>
      <c r="CB22" s="425"/>
      <c r="CC22" s="425"/>
      <c r="CD22" s="425"/>
      <c r="DQ22" s="425"/>
      <c r="DR22" s="525"/>
      <c r="DS22" s="525"/>
      <c r="DT22" s="524"/>
      <c r="DU22" s="425"/>
      <c r="DV22" s="425"/>
      <c r="DW22" s="425"/>
    </row>
    <row r="23" spans="1:127" ht="14.4">
      <c r="AE23" s="425"/>
      <c r="AF23" s="529"/>
      <c r="AG23" s="529"/>
      <c r="AH23" s="524"/>
      <c r="AI23" s="425"/>
      <c r="AJ23" s="425"/>
      <c r="AK23" s="425"/>
      <c r="BX23" s="425"/>
      <c r="BY23" s="529"/>
      <c r="BZ23" s="529"/>
      <c r="CA23" s="524"/>
      <c r="CB23" s="425"/>
      <c r="CC23" s="425"/>
      <c r="CD23" s="425"/>
      <c r="DQ23" s="425"/>
      <c r="DR23" s="529"/>
      <c r="DS23" s="529"/>
      <c r="DT23" s="524"/>
      <c r="DU23" s="425"/>
      <c r="DV23" s="425"/>
      <c r="DW23" s="425"/>
    </row>
    <row r="24" spans="1:127" ht="14.4">
      <c r="AE24" s="425"/>
      <c r="AF24" s="529"/>
      <c r="AG24" s="529"/>
      <c r="AH24" s="524"/>
      <c r="AI24" s="425"/>
      <c r="AJ24" s="425"/>
      <c r="AK24" s="425"/>
      <c r="BX24" s="425"/>
      <c r="BY24" s="529"/>
      <c r="BZ24" s="529"/>
      <c r="CA24" s="524"/>
      <c r="CB24" s="425"/>
      <c r="CC24" s="425"/>
      <c r="CD24" s="425"/>
      <c r="DQ24" s="425"/>
      <c r="DR24" s="529"/>
      <c r="DS24" s="529"/>
      <c r="DT24" s="524"/>
      <c r="DU24" s="425"/>
      <c r="DV24" s="425"/>
      <c r="DW24" s="425"/>
    </row>
    <row r="25" spans="1:127" ht="14.4">
      <c r="AE25" s="425"/>
      <c r="AF25" s="529"/>
      <c r="AG25" s="529"/>
      <c r="AH25" s="524"/>
      <c r="AI25" s="425"/>
      <c r="AJ25" s="425"/>
      <c r="AK25" s="425"/>
      <c r="BX25" s="425"/>
      <c r="BY25" s="529"/>
      <c r="BZ25" s="529"/>
      <c r="CA25" s="524"/>
      <c r="CB25" s="425"/>
      <c r="CC25" s="425"/>
      <c r="CD25" s="425"/>
      <c r="DQ25" s="425"/>
      <c r="DR25" s="529"/>
      <c r="DS25" s="529"/>
      <c r="DT25" s="524"/>
      <c r="DU25" s="425"/>
      <c r="DV25" s="425"/>
      <c r="DW25" s="425"/>
    </row>
    <row r="26" spans="1:127" ht="14.4">
      <c r="AE26" s="425"/>
      <c r="AF26" s="530"/>
      <c r="AG26" s="528"/>
      <c r="AH26" s="524"/>
      <c r="AI26" s="425"/>
      <c r="AJ26" s="425"/>
      <c r="AK26" s="425"/>
      <c r="BX26" s="425"/>
      <c r="BY26" s="530"/>
      <c r="BZ26" s="528"/>
      <c r="CA26" s="524"/>
      <c r="CB26" s="425"/>
      <c r="CC26" s="425"/>
      <c r="CD26" s="425"/>
      <c r="DQ26" s="425"/>
      <c r="DR26" s="530"/>
      <c r="DS26" s="528"/>
      <c r="DT26" s="524"/>
      <c r="DU26" s="425"/>
      <c r="DV26" s="425"/>
      <c r="DW26" s="425"/>
    </row>
    <row r="27" spans="1:127" ht="14.4">
      <c r="AE27" s="425"/>
      <c r="AF27" s="525"/>
      <c r="AG27" s="531"/>
      <c r="AH27" s="524"/>
      <c r="AI27" s="425"/>
      <c r="AJ27" s="425"/>
      <c r="AK27" s="425"/>
      <c r="BX27" s="425"/>
      <c r="BY27" s="525"/>
      <c r="BZ27" s="531"/>
      <c r="CA27" s="524"/>
      <c r="CB27" s="425"/>
      <c r="CC27" s="425"/>
      <c r="CD27" s="425"/>
      <c r="DQ27" s="425"/>
      <c r="DR27" s="525"/>
      <c r="DS27" s="531"/>
      <c r="DT27" s="524"/>
      <c r="DU27" s="425"/>
      <c r="DV27" s="425"/>
      <c r="DW27" s="425"/>
    </row>
    <row r="28" spans="1:127" ht="14.4">
      <c r="AE28" s="425"/>
      <c r="AF28" s="529"/>
      <c r="AG28" s="532"/>
      <c r="AH28" s="524"/>
      <c r="AI28" s="425"/>
      <c r="AJ28" s="425"/>
      <c r="AK28" s="425"/>
      <c r="BX28" s="425"/>
      <c r="BY28" s="529"/>
      <c r="BZ28" s="532"/>
      <c r="CA28" s="524"/>
      <c r="CB28" s="425"/>
      <c r="CC28" s="425"/>
      <c r="CD28" s="425"/>
      <c r="DQ28" s="425"/>
      <c r="DR28" s="529"/>
      <c r="DS28" s="532"/>
      <c r="DT28" s="524"/>
      <c r="DU28" s="425"/>
      <c r="DV28" s="425"/>
      <c r="DW28" s="425"/>
    </row>
    <row r="29" spans="1:127" ht="14.4">
      <c r="AE29" s="425"/>
      <c r="AF29" s="529"/>
      <c r="AG29" s="529"/>
      <c r="AH29" s="524"/>
      <c r="AI29" s="425"/>
      <c r="AJ29" s="425"/>
      <c r="AK29" s="425"/>
      <c r="BX29" s="425"/>
      <c r="BY29" s="529"/>
      <c r="BZ29" s="529"/>
      <c r="CA29" s="524"/>
      <c r="CB29" s="425"/>
      <c r="CC29" s="425"/>
      <c r="CD29" s="425"/>
      <c r="DQ29" s="425"/>
      <c r="DR29" s="529"/>
      <c r="DS29" s="529"/>
      <c r="DT29" s="524"/>
      <c r="DU29" s="425"/>
      <c r="DV29" s="425"/>
      <c r="DW29" s="425"/>
    </row>
    <row r="30" spans="1:127" ht="14.4">
      <c r="AE30" s="425"/>
      <c r="AF30" s="530"/>
      <c r="AG30" s="528"/>
      <c r="AH30" s="524"/>
      <c r="AI30" s="425"/>
      <c r="AJ30" s="425"/>
      <c r="AK30" s="425"/>
      <c r="BX30" s="425"/>
      <c r="BY30" s="530"/>
      <c r="BZ30" s="528"/>
      <c r="CA30" s="524"/>
      <c r="CB30" s="425"/>
      <c r="CC30" s="425"/>
      <c r="CD30" s="425"/>
      <c r="DQ30" s="425"/>
      <c r="DR30" s="530"/>
      <c r="DS30" s="528"/>
      <c r="DT30" s="524"/>
      <c r="DU30" s="425"/>
      <c r="DV30" s="425"/>
      <c r="DW30" s="425"/>
    </row>
    <row r="31" spans="1:127" ht="14.4">
      <c r="AE31" s="425"/>
      <c r="AF31" s="525"/>
      <c r="AG31" s="525"/>
      <c r="AH31" s="524"/>
      <c r="AI31" s="425"/>
      <c r="AJ31" s="425"/>
      <c r="AK31" s="425"/>
      <c r="BX31" s="425"/>
      <c r="BY31" s="525"/>
      <c r="BZ31" s="525"/>
      <c r="CA31" s="524"/>
      <c r="CB31" s="425"/>
      <c r="CC31" s="425"/>
      <c r="CD31" s="425"/>
      <c r="DQ31" s="425"/>
      <c r="DR31" s="525"/>
      <c r="DS31" s="525"/>
      <c r="DT31" s="524"/>
      <c r="DU31" s="425"/>
      <c r="DV31" s="425"/>
      <c r="DW31" s="425"/>
    </row>
    <row r="32" spans="1:127" ht="14.4">
      <c r="AE32" s="425"/>
      <c r="AF32" s="529"/>
      <c r="AG32" s="529"/>
      <c r="AH32" s="524"/>
      <c r="AI32" s="425"/>
      <c r="AJ32" s="425"/>
      <c r="AK32" s="425"/>
      <c r="BX32" s="425"/>
      <c r="BY32" s="529"/>
      <c r="BZ32" s="529"/>
      <c r="CA32" s="524"/>
      <c r="CB32" s="425"/>
      <c r="CC32" s="425"/>
      <c r="CD32" s="425"/>
      <c r="DQ32" s="425"/>
      <c r="DR32" s="529"/>
      <c r="DS32" s="529"/>
      <c r="DT32" s="524"/>
      <c r="DU32" s="425"/>
      <c r="DV32" s="425"/>
      <c r="DW32" s="425"/>
    </row>
    <row r="33" spans="31:127" ht="14.4">
      <c r="AE33" s="425"/>
      <c r="AF33" s="529"/>
      <c r="AG33" s="529"/>
      <c r="AH33" s="524"/>
      <c r="AI33" s="425"/>
      <c r="AJ33" s="425"/>
      <c r="AK33" s="425"/>
      <c r="BX33" s="425"/>
      <c r="BY33" s="529"/>
      <c r="BZ33" s="529"/>
      <c r="CA33" s="524"/>
      <c r="CB33" s="425"/>
      <c r="CC33" s="425"/>
      <c r="CD33" s="425"/>
      <c r="DQ33" s="425"/>
      <c r="DR33" s="529"/>
      <c r="DS33" s="529"/>
      <c r="DT33" s="524"/>
      <c r="DU33" s="425"/>
      <c r="DV33" s="425"/>
      <c r="DW33" s="425"/>
    </row>
    <row r="34" spans="31:127" ht="14.4">
      <c r="AE34" s="425"/>
      <c r="AF34" s="529"/>
      <c r="AG34" s="529"/>
      <c r="AH34" s="524"/>
      <c r="AI34" s="425"/>
      <c r="AJ34" s="425"/>
      <c r="AK34" s="425"/>
      <c r="BX34" s="425"/>
      <c r="BY34" s="529"/>
      <c r="BZ34" s="529"/>
      <c r="CA34" s="524"/>
      <c r="CB34" s="425"/>
      <c r="CC34" s="425"/>
      <c r="CD34" s="425"/>
      <c r="DQ34" s="425"/>
      <c r="DR34" s="529"/>
      <c r="DS34" s="529"/>
      <c r="DT34" s="524"/>
      <c r="DU34" s="425"/>
      <c r="DV34" s="425"/>
      <c r="DW34" s="425"/>
    </row>
    <row r="35" spans="31:127" ht="14.4">
      <c r="AE35" s="425"/>
      <c r="AF35" s="530"/>
      <c r="AG35" s="528"/>
      <c r="AH35" s="524"/>
      <c r="AI35" s="425"/>
      <c r="AJ35" s="425"/>
      <c r="AK35" s="425"/>
      <c r="BX35" s="425"/>
      <c r="BY35" s="530"/>
      <c r="BZ35" s="528"/>
      <c r="CA35" s="524"/>
      <c r="CB35" s="425"/>
      <c r="CC35" s="425"/>
      <c r="CD35" s="425"/>
      <c r="DQ35" s="425"/>
      <c r="DR35" s="530"/>
      <c r="DS35" s="528"/>
      <c r="DT35" s="524"/>
      <c r="DU35" s="425"/>
      <c r="DV35" s="425"/>
      <c r="DW35" s="425"/>
    </row>
    <row r="36" spans="31:127" ht="14.4">
      <c r="AE36" s="425"/>
      <c r="AF36" s="525"/>
      <c r="AG36" s="525"/>
      <c r="AH36" s="524"/>
      <c r="AI36" s="425"/>
      <c r="AJ36" s="425"/>
      <c r="AK36" s="425"/>
      <c r="BX36" s="425"/>
      <c r="BY36" s="525"/>
      <c r="BZ36" s="525"/>
      <c r="CA36" s="524"/>
      <c r="CB36" s="425"/>
      <c r="CC36" s="425"/>
      <c r="CD36" s="425"/>
      <c r="DQ36" s="425"/>
      <c r="DR36" s="525"/>
      <c r="DS36" s="525"/>
      <c r="DT36" s="524"/>
      <c r="DU36" s="425"/>
      <c r="DV36" s="425"/>
      <c r="DW36" s="425"/>
    </row>
    <row r="37" spans="31:127" ht="14.4">
      <c r="AE37" s="425"/>
      <c r="AF37" s="529"/>
      <c r="AG37" s="529"/>
      <c r="AH37" s="524"/>
      <c r="AI37" s="425"/>
      <c r="AJ37" s="425"/>
      <c r="AK37" s="425"/>
      <c r="BX37" s="425"/>
      <c r="BY37" s="529"/>
      <c r="BZ37" s="529"/>
      <c r="CA37" s="524"/>
      <c r="CB37" s="425"/>
      <c r="CC37" s="425"/>
      <c r="CD37" s="425"/>
      <c r="DQ37" s="425"/>
      <c r="DR37" s="529"/>
      <c r="DS37" s="529"/>
      <c r="DT37" s="524"/>
      <c r="DU37" s="425"/>
      <c r="DV37" s="425"/>
      <c r="DW37" s="425"/>
    </row>
    <row r="38" spans="31:127" ht="14.4">
      <c r="AE38" s="425"/>
      <c r="AF38" s="529"/>
      <c r="AG38" s="529"/>
      <c r="AH38" s="524"/>
      <c r="AI38" s="425"/>
      <c r="AJ38" s="425"/>
      <c r="AK38" s="425"/>
      <c r="BX38" s="425"/>
      <c r="BY38" s="529"/>
      <c r="BZ38" s="529"/>
      <c r="CA38" s="524"/>
      <c r="CB38" s="425"/>
      <c r="CC38" s="425"/>
      <c r="CD38" s="425"/>
      <c r="DQ38" s="425"/>
      <c r="DR38" s="529"/>
      <c r="DS38" s="529"/>
      <c r="DT38" s="524"/>
      <c r="DU38" s="425"/>
      <c r="DV38" s="425"/>
      <c r="DW38" s="425"/>
    </row>
    <row r="39" spans="31:127" ht="14.4">
      <c r="AE39" s="425"/>
      <c r="AF39" s="529"/>
      <c r="AG39" s="529"/>
      <c r="AH39" s="524"/>
      <c r="AI39" s="425"/>
      <c r="AJ39" s="425"/>
      <c r="AK39" s="425"/>
      <c r="BX39" s="425"/>
      <c r="BY39" s="529"/>
      <c r="BZ39" s="529"/>
      <c r="CA39" s="524"/>
      <c r="CB39" s="425"/>
      <c r="CC39" s="425"/>
      <c r="CD39" s="425"/>
      <c r="DQ39" s="425"/>
      <c r="DR39" s="529"/>
      <c r="DS39" s="529"/>
      <c r="DT39" s="524"/>
      <c r="DU39" s="425"/>
      <c r="DV39" s="425"/>
      <c r="DW39" s="425"/>
    </row>
    <row r="40" spans="31:127" ht="14.4">
      <c r="AE40" s="425"/>
      <c r="AF40" s="530"/>
      <c r="AG40" s="528"/>
      <c r="AH40" s="524"/>
      <c r="AI40" s="425"/>
      <c r="AJ40" s="425"/>
      <c r="AK40" s="425"/>
      <c r="BX40" s="425"/>
      <c r="BY40" s="530"/>
      <c r="BZ40" s="528"/>
      <c r="CA40" s="524"/>
      <c r="CB40" s="425"/>
      <c r="CC40" s="425"/>
      <c r="CD40" s="425"/>
      <c r="DQ40" s="425"/>
      <c r="DR40" s="530"/>
      <c r="DS40" s="528"/>
      <c r="DT40" s="524"/>
      <c r="DU40" s="425"/>
      <c r="DV40" s="425"/>
      <c r="DW40" s="425"/>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71"/>
  <sheetViews>
    <sheetView topLeftCell="A7" workbookViewId="0">
      <selection activeCell="A18" sqref="A18:XFD18"/>
    </sheetView>
  </sheetViews>
  <sheetFormatPr baseColWidth="10" defaultRowHeight="14.4"/>
  <cols>
    <col min="2" max="2" width="46.33203125" customWidth="1"/>
    <col min="3" max="8" width="11.5546875" customWidth="1"/>
  </cols>
  <sheetData>
    <row r="1" spans="1:23">
      <c r="A1" s="802" t="s">
        <v>339</v>
      </c>
      <c r="B1" s="802"/>
      <c r="C1" s="802"/>
      <c r="D1" s="802"/>
      <c r="E1" s="802"/>
      <c r="F1" s="802"/>
      <c r="G1" s="802"/>
      <c r="H1" s="802"/>
      <c r="I1" s="802"/>
      <c r="J1" s="802"/>
      <c r="K1" s="802"/>
      <c r="L1" s="802"/>
      <c r="M1" s="533"/>
      <c r="N1" s="533"/>
      <c r="O1" s="533"/>
      <c r="P1" s="533"/>
      <c r="Q1" s="533"/>
      <c r="R1" s="533"/>
    </row>
    <row r="2" spans="1:23" ht="15" thickBot="1">
      <c r="A2" s="534"/>
      <c r="B2" s="534"/>
      <c r="C2" s="534"/>
      <c r="D2" s="534"/>
      <c r="E2" s="534"/>
      <c r="F2" s="534"/>
      <c r="G2" s="534"/>
      <c r="H2" s="534"/>
      <c r="I2" s="535"/>
      <c r="J2" s="535"/>
      <c r="K2" s="535"/>
      <c r="L2" s="535"/>
      <c r="M2" s="535"/>
      <c r="N2" s="535"/>
      <c r="O2" s="535"/>
      <c r="P2" s="535"/>
      <c r="Q2" s="535"/>
      <c r="R2" s="535"/>
      <c r="S2" s="535"/>
      <c r="T2" s="535"/>
      <c r="U2" s="535"/>
      <c r="V2" s="535"/>
    </row>
    <row r="3" spans="1:23" ht="16.2" thickBot="1">
      <c r="B3" s="536" t="s">
        <v>340</v>
      </c>
      <c r="C3" s="537" t="s">
        <v>182</v>
      </c>
      <c r="D3" s="538" t="s">
        <v>183</v>
      </c>
      <c r="E3" s="538" t="s">
        <v>184</v>
      </c>
      <c r="F3" s="538" t="s">
        <v>185</v>
      </c>
      <c r="G3" s="538" t="s">
        <v>186</v>
      </c>
      <c r="H3" s="538" t="s">
        <v>187</v>
      </c>
      <c r="I3" s="538" t="s">
        <v>188</v>
      </c>
      <c r="J3" s="538" t="s">
        <v>189</v>
      </c>
      <c r="K3" s="538" t="s">
        <v>190</v>
      </c>
      <c r="L3" s="538" t="s">
        <v>191</v>
      </c>
      <c r="M3" s="538" t="s">
        <v>192</v>
      </c>
      <c r="N3" s="538" t="s">
        <v>193</v>
      </c>
      <c r="O3" s="538" t="s">
        <v>194</v>
      </c>
      <c r="P3" s="538" t="s">
        <v>195</v>
      </c>
      <c r="Q3" s="538" t="s">
        <v>196</v>
      </c>
      <c r="R3" s="538" t="s">
        <v>197</v>
      </c>
      <c r="S3" s="538" t="s">
        <v>198</v>
      </c>
      <c r="T3" s="538" t="s">
        <v>199</v>
      </c>
      <c r="U3" s="538" t="s">
        <v>200</v>
      </c>
      <c r="V3" s="539" t="s">
        <v>201</v>
      </c>
    </row>
    <row r="4" spans="1:23" ht="15.6">
      <c r="B4" s="540" t="s">
        <v>341</v>
      </c>
      <c r="C4" s="541">
        <v>66.58</v>
      </c>
      <c r="D4" s="542">
        <v>67.08</v>
      </c>
      <c r="E4" s="542">
        <v>64.5</v>
      </c>
      <c r="F4" s="542">
        <v>63.5</v>
      </c>
      <c r="G4" s="542">
        <v>61.98</v>
      </c>
      <c r="H4" s="542">
        <v>61.39</v>
      </c>
      <c r="I4" s="542">
        <v>59.07</v>
      </c>
      <c r="J4" s="542">
        <v>56.57</v>
      </c>
      <c r="K4" s="542">
        <v>53.44</v>
      </c>
      <c r="L4" s="542">
        <v>48.97</v>
      </c>
      <c r="M4" s="542">
        <v>33.450000000000003</v>
      </c>
      <c r="N4" s="542">
        <v>26.04</v>
      </c>
      <c r="O4" s="542">
        <v>17.02</v>
      </c>
      <c r="P4" s="542">
        <v>11.99</v>
      </c>
      <c r="Q4" s="542">
        <v>8.41</v>
      </c>
      <c r="R4" s="542">
        <v>4.83</v>
      </c>
      <c r="S4" s="542">
        <v>2.38</v>
      </c>
      <c r="T4" s="542">
        <v>1.51</v>
      </c>
      <c r="U4" s="542">
        <v>1.01</v>
      </c>
      <c r="V4" s="543">
        <v>0.5</v>
      </c>
    </row>
    <row r="5" spans="1:23" ht="15.6">
      <c r="B5" s="544" t="s">
        <v>342</v>
      </c>
      <c r="C5" s="545">
        <v>13.98</v>
      </c>
      <c r="D5" s="546">
        <v>13.02</v>
      </c>
      <c r="E5" s="546">
        <v>14.28</v>
      </c>
      <c r="F5" s="546">
        <v>14.37</v>
      </c>
      <c r="G5" s="546">
        <v>14.5</v>
      </c>
      <c r="H5" s="546">
        <v>14.14</v>
      </c>
      <c r="I5" s="546">
        <v>13.98</v>
      </c>
      <c r="J5" s="546">
        <v>13.41</v>
      </c>
      <c r="K5" s="546">
        <v>13.36</v>
      </c>
      <c r="L5" s="546">
        <v>13.4</v>
      </c>
      <c r="M5" s="546">
        <v>10.74</v>
      </c>
      <c r="N5" s="546">
        <v>8.81</v>
      </c>
      <c r="O5" s="546">
        <v>5.42</v>
      </c>
      <c r="P5" s="546">
        <v>3.36</v>
      </c>
      <c r="Q5" s="546">
        <v>2.77</v>
      </c>
      <c r="R5" s="546">
        <v>1.5</v>
      </c>
      <c r="S5" s="546">
        <v>0.61</v>
      </c>
      <c r="T5" s="546">
        <v>0.44</v>
      </c>
      <c r="U5" s="546">
        <v>0.27</v>
      </c>
      <c r="V5" s="547">
        <v>0.24</v>
      </c>
    </row>
    <row r="6" spans="1:23" ht="15.6">
      <c r="B6" s="548" t="s">
        <v>343</v>
      </c>
      <c r="C6" s="545">
        <v>0</v>
      </c>
      <c r="D6" s="546">
        <v>0</v>
      </c>
      <c r="E6" s="546">
        <v>0</v>
      </c>
      <c r="F6" s="546">
        <v>0.9</v>
      </c>
      <c r="G6" s="546">
        <v>0.86</v>
      </c>
      <c r="H6" s="546">
        <v>1.32</v>
      </c>
      <c r="I6" s="546">
        <v>1.33</v>
      </c>
      <c r="J6" s="546">
        <v>1.31</v>
      </c>
      <c r="K6" s="546">
        <v>1.34</v>
      </c>
      <c r="L6" s="546">
        <v>1.41</v>
      </c>
      <c r="M6" s="546">
        <v>2.0699999999999998</v>
      </c>
      <c r="N6" s="546">
        <v>2.85</v>
      </c>
      <c r="O6" s="546">
        <v>3.93</v>
      </c>
      <c r="P6" s="546">
        <v>4.97</v>
      </c>
      <c r="Q6" s="546">
        <v>4.66</v>
      </c>
      <c r="R6" s="546">
        <v>4.72</v>
      </c>
      <c r="S6" s="546">
        <v>4.55</v>
      </c>
      <c r="T6" s="546">
        <v>4.1900000000000004</v>
      </c>
      <c r="U6" s="546">
        <v>3.82</v>
      </c>
      <c r="V6" s="547">
        <v>3.44</v>
      </c>
    </row>
    <row r="7" spans="1:23" ht="15.6">
      <c r="B7" s="549" t="s">
        <v>344</v>
      </c>
      <c r="C7" s="545">
        <v>10.41</v>
      </c>
      <c r="D7" s="546">
        <v>10.469999999999999</v>
      </c>
      <c r="E7" s="546">
        <v>10.64</v>
      </c>
      <c r="F7" s="546">
        <v>9.5500000000000007</v>
      </c>
      <c r="G7" s="546">
        <v>10.119999999999999</v>
      </c>
      <c r="H7" s="546">
        <v>9.14</v>
      </c>
      <c r="I7" s="546">
        <v>9.1</v>
      </c>
      <c r="J7" s="546">
        <v>8.84</v>
      </c>
      <c r="K7" s="546">
        <v>8.1499999999999986</v>
      </c>
      <c r="L7" s="546">
        <v>8.2800000000000011</v>
      </c>
      <c r="M7" s="546">
        <v>6.98</v>
      </c>
      <c r="N7" s="546">
        <v>5.16</v>
      </c>
      <c r="O7" s="546">
        <v>2.61</v>
      </c>
      <c r="P7" s="546">
        <v>1.85</v>
      </c>
      <c r="Q7" s="546">
        <v>1.4</v>
      </c>
      <c r="R7" s="546">
        <v>0.54</v>
      </c>
      <c r="S7" s="546">
        <v>0.16</v>
      </c>
      <c r="T7" s="546">
        <v>7.0000000000000007E-2</v>
      </c>
      <c r="U7" s="546">
        <v>0.11</v>
      </c>
      <c r="V7" s="547">
        <v>7.0000000000000007E-2</v>
      </c>
    </row>
    <row r="8" spans="1:23" ht="15.6">
      <c r="B8" s="550" t="s">
        <v>345</v>
      </c>
      <c r="C8" s="545">
        <v>0.28000000000000003</v>
      </c>
      <c r="D8" s="546">
        <v>0.77</v>
      </c>
      <c r="E8" s="546">
        <v>1.73</v>
      </c>
      <c r="F8" s="546">
        <v>2.02</v>
      </c>
      <c r="G8" s="546">
        <v>2.58</v>
      </c>
      <c r="H8" s="546">
        <v>3.66</v>
      </c>
      <c r="I8" s="546">
        <v>4.7699999999999996</v>
      </c>
      <c r="J8" s="546">
        <v>6</v>
      </c>
      <c r="K8" s="546">
        <v>7.87</v>
      </c>
      <c r="L8" s="546">
        <v>9.5299999999999994</v>
      </c>
      <c r="M8" s="546">
        <v>11.33</v>
      </c>
      <c r="N8" s="546">
        <v>11.73</v>
      </c>
      <c r="O8" s="546">
        <v>4.6100000000000003</v>
      </c>
      <c r="P8" s="546">
        <v>3.89</v>
      </c>
      <c r="Q8" s="546">
        <v>4.05</v>
      </c>
      <c r="R8" s="546">
        <v>2.65</v>
      </c>
      <c r="S8" s="546">
        <v>0.96</v>
      </c>
      <c r="T8" s="546">
        <v>0.56000000000000005</v>
      </c>
      <c r="U8" s="546">
        <v>0.67</v>
      </c>
      <c r="V8" s="547">
        <v>0.77</v>
      </c>
    </row>
    <row r="9" spans="1:23" ht="15.6">
      <c r="B9" s="550" t="s">
        <v>346</v>
      </c>
      <c r="C9" s="545">
        <v>8.75</v>
      </c>
      <c r="D9" s="546">
        <v>8.67</v>
      </c>
      <c r="E9" s="546">
        <v>8.85</v>
      </c>
      <c r="F9" s="546">
        <v>8.83</v>
      </c>
      <c r="G9" s="546">
        <v>8.66</v>
      </c>
      <c r="H9" s="546">
        <v>8.34</v>
      </c>
      <c r="I9" s="546">
        <v>8.6199999999999992</v>
      </c>
      <c r="J9" s="546">
        <v>9.16</v>
      </c>
      <c r="K9" s="546">
        <v>8.9</v>
      </c>
      <c r="L9" s="546">
        <v>9.83</v>
      </c>
      <c r="M9" s="546">
        <v>9.61</v>
      </c>
      <c r="N9" s="546">
        <v>9.39</v>
      </c>
      <c r="O9" s="546">
        <v>6.1199999999999992</v>
      </c>
      <c r="P9" s="546">
        <v>5.27</v>
      </c>
      <c r="Q9" s="546">
        <v>5.35</v>
      </c>
      <c r="R9" s="546">
        <v>4.09</v>
      </c>
      <c r="S9" s="546">
        <v>2.0099999999999998</v>
      </c>
      <c r="T9" s="546">
        <v>2.0099999999999998</v>
      </c>
      <c r="U9" s="546">
        <v>1.92</v>
      </c>
      <c r="V9" s="547">
        <v>2.13</v>
      </c>
    </row>
    <row r="10" spans="1:23" ht="15.6">
      <c r="B10" s="551" t="s">
        <v>347</v>
      </c>
      <c r="C10" s="552">
        <v>1.93</v>
      </c>
      <c r="D10" s="553">
        <v>2.02</v>
      </c>
      <c r="E10" s="553">
        <v>2.36</v>
      </c>
      <c r="F10" s="553">
        <v>2.21</v>
      </c>
      <c r="G10" s="553">
        <v>2.13</v>
      </c>
      <c r="H10" s="553">
        <v>1.92</v>
      </c>
      <c r="I10" s="553">
        <v>2.35</v>
      </c>
      <c r="J10" s="553">
        <v>2.54</v>
      </c>
      <c r="K10" s="553">
        <v>2.37</v>
      </c>
      <c r="L10" s="553">
        <v>2.8</v>
      </c>
      <c r="M10" s="553">
        <v>2.5499999999999998</v>
      </c>
      <c r="N10" s="553">
        <v>2.7</v>
      </c>
      <c r="O10" s="553">
        <v>2.34</v>
      </c>
      <c r="P10" s="553">
        <v>2.09</v>
      </c>
      <c r="Q10" s="553">
        <v>2.08</v>
      </c>
      <c r="R10" s="553">
        <v>2.04</v>
      </c>
      <c r="S10" s="553">
        <v>1.42</v>
      </c>
      <c r="T10" s="553">
        <v>1.38</v>
      </c>
      <c r="U10" s="553">
        <v>1.28</v>
      </c>
      <c r="V10" s="554">
        <v>1.51</v>
      </c>
    </row>
    <row r="11" spans="1:23" ht="15.6">
      <c r="B11" s="555" t="s">
        <v>348</v>
      </c>
      <c r="C11" s="545">
        <v>0</v>
      </c>
      <c r="D11" s="546">
        <v>0</v>
      </c>
      <c r="E11" s="546">
        <v>0</v>
      </c>
      <c r="F11" s="546">
        <v>0.83000000000000007</v>
      </c>
      <c r="G11" s="546">
        <v>1.3</v>
      </c>
      <c r="H11" s="546">
        <v>2.02</v>
      </c>
      <c r="I11" s="546">
        <v>3.14</v>
      </c>
      <c r="J11" s="546">
        <v>4.6999999999999993</v>
      </c>
      <c r="K11" s="546">
        <v>6.9300000000000006</v>
      </c>
      <c r="L11" s="546">
        <v>8.58</v>
      </c>
      <c r="M11" s="546">
        <v>25.799999999999997</v>
      </c>
      <c r="N11" s="546">
        <v>36.019999999999996</v>
      </c>
      <c r="O11" s="546">
        <v>60.279999999999994</v>
      </c>
      <c r="P11" s="546">
        <v>68.66</v>
      </c>
      <c r="Q11" s="546">
        <v>73.350000000000009</v>
      </c>
      <c r="R11" s="546">
        <v>81.649999999999991</v>
      </c>
      <c r="S11" s="546">
        <v>89.33</v>
      </c>
      <c r="T11" s="546">
        <v>91.21</v>
      </c>
      <c r="U11" s="546">
        <v>92.2</v>
      </c>
      <c r="V11" s="547">
        <v>92.86</v>
      </c>
    </row>
    <row r="12" spans="1:23" s="556" customFormat="1" ht="13.8">
      <c r="B12" s="557" t="s">
        <v>349</v>
      </c>
      <c r="C12" s="558">
        <f>C7+C8+C9</f>
        <v>19.439999999999998</v>
      </c>
      <c r="D12" s="559">
        <f t="shared" ref="D12:V12" si="0">D7+D8+D9</f>
        <v>19.909999999999997</v>
      </c>
      <c r="E12" s="559">
        <f t="shared" si="0"/>
        <v>21.22</v>
      </c>
      <c r="F12" s="559">
        <f t="shared" si="0"/>
        <v>20.399999999999999</v>
      </c>
      <c r="G12" s="559">
        <f t="shared" si="0"/>
        <v>21.36</v>
      </c>
      <c r="H12" s="559">
        <f t="shared" si="0"/>
        <v>21.14</v>
      </c>
      <c r="I12" s="559">
        <f t="shared" si="0"/>
        <v>22.49</v>
      </c>
      <c r="J12" s="559">
        <f t="shared" si="0"/>
        <v>24</v>
      </c>
      <c r="K12" s="559">
        <f t="shared" si="0"/>
        <v>24.92</v>
      </c>
      <c r="L12" s="559">
        <f t="shared" si="0"/>
        <v>27.64</v>
      </c>
      <c r="M12" s="559">
        <f t="shared" si="0"/>
        <v>27.92</v>
      </c>
      <c r="N12" s="559">
        <f t="shared" si="0"/>
        <v>26.28</v>
      </c>
      <c r="O12" s="559">
        <f t="shared" si="0"/>
        <v>13.34</v>
      </c>
      <c r="P12" s="559">
        <f t="shared" si="0"/>
        <v>11.01</v>
      </c>
      <c r="Q12" s="559">
        <f t="shared" si="0"/>
        <v>10.799999999999999</v>
      </c>
      <c r="R12" s="559">
        <f t="shared" si="0"/>
        <v>7.2799999999999994</v>
      </c>
      <c r="S12" s="559">
        <f t="shared" si="0"/>
        <v>3.13</v>
      </c>
      <c r="T12" s="559">
        <f t="shared" si="0"/>
        <v>2.6399999999999997</v>
      </c>
      <c r="U12" s="559">
        <f t="shared" si="0"/>
        <v>2.7</v>
      </c>
      <c r="V12" s="560">
        <f t="shared" si="0"/>
        <v>2.9699999999999998</v>
      </c>
      <c r="W12" s="561"/>
    </row>
    <row r="13" spans="1:23" ht="16.2" thickBot="1">
      <c r="B13" s="562" t="s">
        <v>350</v>
      </c>
      <c r="C13" s="563">
        <f>SUM(C4:C11)-C10</f>
        <v>100</v>
      </c>
      <c r="D13" s="564">
        <f t="shared" ref="D13:V13" si="1">SUM(D4:D11)-D10</f>
        <v>100.00999999999999</v>
      </c>
      <c r="E13" s="564">
        <f t="shared" si="1"/>
        <v>100</v>
      </c>
      <c r="F13" s="564">
        <f t="shared" si="1"/>
        <v>100</v>
      </c>
      <c r="G13" s="564">
        <f t="shared" si="1"/>
        <v>99.999999999999986</v>
      </c>
      <c r="H13" s="564">
        <f t="shared" si="1"/>
        <v>100.00999999999999</v>
      </c>
      <c r="I13" s="564">
        <f t="shared" si="1"/>
        <v>100.00999999999999</v>
      </c>
      <c r="J13" s="564">
        <f t="shared" si="1"/>
        <v>99.990000000000009</v>
      </c>
      <c r="K13" s="564">
        <f t="shared" si="1"/>
        <v>99.990000000000009</v>
      </c>
      <c r="L13" s="564">
        <f t="shared" si="1"/>
        <v>100</v>
      </c>
      <c r="M13" s="564">
        <f t="shared" si="1"/>
        <v>99.98</v>
      </c>
      <c r="N13" s="564">
        <f t="shared" si="1"/>
        <v>100</v>
      </c>
      <c r="O13" s="564">
        <f t="shared" si="1"/>
        <v>99.989999999999981</v>
      </c>
      <c r="P13" s="564">
        <f t="shared" si="1"/>
        <v>99.99</v>
      </c>
      <c r="Q13" s="564">
        <f t="shared" si="1"/>
        <v>99.990000000000009</v>
      </c>
      <c r="R13" s="564">
        <f t="shared" si="1"/>
        <v>99.979999999999976</v>
      </c>
      <c r="S13" s="564">
        <f t="shared" si="1"/>
        <v>100</v>
      </c>
      <c r="T13" s="564">
        <f t="shared" si="1"/>
        <v>99.99</v>
      </c>
      <c r="U13" s="564">
        <f t="shared" si="1"/>
        <v>100</v>
      </c>
      <c r="V13" s="565">
        <f t="shared" si="1"/>
        <v>100.00999999999999</v>
      </c>
    </row>
    <row r="14" spans="1:23" s="534" customFormat="1">
      <c r="B14" s="566"/>
      <c r="C14" s="566"/>
      <c r="D14" s="566"/>
      <c r="E14" s="566"/>
      <c r="F14" s="566"/>
      <c r="G14" s="566"/>
      <c r="H14" s="566"/>
      <c r="I14" s="567"/>
      <c r="J14" s="567"/>
      <c r="K14" s="567"/>
      <c r="L14" s="567">
        <f>(M4+M5)-(C4+C5)</f>
        <v>-36.369999999999997</v>
      </c>
      <c r="M14" s="567"/>
      <c r="N14" s="567"/>
      <c r="O14" s="567"/>
      <c r="P14" s="567"/>
      <c r="Q14" s="567"/>
      <c r="R14" s="567"/>
      <c r="S14" s="567"/>
      <c r="T14" s="567"/>
      <c r="U14" s="567"/>
      <c r="V14" s="567"/>
    </row>
    <row r="15" spans="1:23" s="534" customFormat="1">
      <c r="B15" s="566"/>
      <c r="C15" s="566"/>
      <c r="D15" s="566"/>
      <c r="E15" s="566"/>
      <c r="F15" s="566"/>
      <c r="G15" s="566"/>
      <c r="H15" s="566"/>
      <c r="I15" s="567"/>
      <c r="J15" s="567"/>
      <c r="K15" s="567"/>
      <c r="L15" s="567"/>
      <c r="M15" s="567"/>
      <c r="N15" s="567"/>
      <c r="O15" s="567"/>
      <c r="P15" s="567"/>
      <c r="Q15" s="567"/>
      <c r="R15" s="567"/>
      <c r="S15" s="567"/>
      <c r="T15" s="567"/>
      <c r="U15" s="567"/>
      <c r="V15" s="567"/>
    </row>
    <row r="16" spans="1:23" ht="15.6">
      <c r="B16" s="483"/>
      <c r="C16" s="483"/>
      <c r="D16" s="483"/>
      <c r="E16" s="483"/>
      <c r="F16" s="483"/>
      <c r="G16" s="483"/>
      <c r="H16" s="483"/>
      <c r="I16" s="483"/>
      <c r="J16" s="483"/>
      <c r="K16" s="483"/>
      <c r="L16" s="483"/>
      <c r="M16" s="483"/>
      <c r="N16" s="483"/>
      <c r="O16" s="483"/>
      <c r="P16" s="483"/>
      <c r="Q16" s="483"/>
      <c r="R16" s="483"/>
      <c r="S16" s="483"/>
      <c r="T16" s="483"/>
      <c r="U16" s="483"/>
      <c r="V16" s="483"/>
    </row>
    <row r="19" spans="2:19">
      <c r="S19" s="275"/>
    </row>
    <row r="20" spans="2:19">
      <c r="M20" s="568" t="e">
        <f>M7+#REF!</f>
        <v>#REF!</v>
      </c>
    </row>
    <row r="22" spans="2:19" ht="15.6">
      <c r="B22" s="487" t="s">
        <v>351</v>
      </c>
      <c r="C22" s="487"/>
      <c r="D22" s="487"/>
      <c r="E22" s="487"/>
      <c r="F22" s="487"/>
      <c r="G22" s="487"/>
      <c r="H22" s="487"/>
      <c r="J22" s="803"/>
      <c r="K22" s="803"/>
      <c r="L22" s="803"/>
      <c r="M22" s="803"/>
      <c r="N22" s="803"/>
    </row>
    <row r="48" spans="2:19" ht="16.2" thickBot="1">
      <c r="B48" s="39" t="s">
        <v>352</v>
      </c>
      <c r="C48" s="39"/>
      <c r="D48" s="39"/>
      <c r="E48" s="39"/>
      <c r="F48" s="39"/>
      <c r="G48" s="39"/>
      <c r="H48" s="39"/>
      <c r="I48" s="569"/>
      <c r="N48" s="569"/>
      <c r="R48" s="569"/>
      <c r="S48" s="570"/>
    </row>
    <row r="49" spans="2:23" ht="16.2" thickBot="1">
      <c r="B49" s="536" t="s">
        <v>353</v>
      </c>
      <c r="C49" s="537" t="s">
        <v>182</v>
      </c>
      <c r="D49" s="538" t="s">
        <v>183</v>
      </c>
      <c r="E49" s="538" t="s">
        <v>184</v>
      </c>
      <c r="F49" s="538" t="s">
        <v>185</v>
      </c>
      <c r="G49" s="538" t="s">
        <v>186</v>
      </c>
      <c r="H49" s="538" t="s">
        <v>187</v>
      </c>
      <c r="I49" s="538" t="s">
        <v>188</v>
      </c>
      <c r="J49" s="538" t="s">
        <v>189</v>
      </c>
      <c r="K49" s="538" t="s">
        <v>190</v>
      </c>
      <c r="L49" s="538" t="s">
        <v>191</v>
      </c>
      <c r="M49" s="538" t="s">
        <v>192</v>
      </c>
      <c r="N49" s="538" t="s">
        <v>193</v>
      </c>
      <c r="O49" s="538" t="s">
        <v>194</v>
      </c>
      <c r="P49" s="538" t="s">
        <v>195</v>
      </c>
      <c r="Q49" s="538" t="s">
        <v>196</v>
      </c>
      <c r="R49" s="538" t="s">
        <v>197</v>
      </c>
      <c r="S49" s="538" t="s">
        <v>198</v>
      </c>
      <c r="T49" s="538" t="s">
        <v>199</v>
      </c>
      <c r="U49" s="538" t="s">
        <v>200</v>
      </c>
      <c r="V49" s="539" t="s">
        <v>201</v>
      </c>
    </row>
    <row r="50" spans="2:23" ht="15.6">
      <c r="B50" s="540" t="s">
        <v>341</v>
      </c>
      <c r="C50" s="541">
        <v>53.69</v>
      </c>
      <c r="D50" s="542">
        <v>55.86</v>
      </c>
      <c r="E50" s="542">
        <v>52.99</v>
      </c>
      <c r="F50" s="542">
        <v>51.15</v>
      </c>
      <c r="G50" s="542">
        <v>50.17</v>
      </c>
      <c r="H50" s="542">
        <v>50.39</v>
      </c>
      <c r="I50" s="542">
        <v>48.48</v>
      </c>
      <c r="J50" s="542">
        <v>46.33</v>
      </c>
      <c r="K50" s="542">
        <v>43.67</v>
      </c>
      <c r="L50" s="542">
        <v>39.58</v>
      </c>
      <c r="M50" s="542">
        <v>30.29</v>
      </c>
      <c r="N50" s="542">
        <v>23.71</v>
      </c>
      <c r="O50" s="542">
        <v>14.2</v>
      </c>
      <c r="P50" s="542">
        <v>9.98</v>
      </c>
      <c r="Q50" s="542">
        <v>7.05</v>
      </c>
      <c r="R50" s="542">
        <v>4.2</v>
      </c>
      <c r="S50" s="542">
        <v>1.68</v>
      </c>
      <c r="T50" s="542">
        <v>1.25</v>
      </c>
      <c r="U50" s="542">
        <v>0.66</v>
      </c>
      <c r="V50" s="543">
        <v>0.25</v>
      </c>
    </row>
    <row r="51" spans="2:23" ht="15.6">
      <c r="B51" s="544" t="s">
        <v>342</v>
      </c>
      <c r="C51" s="545">
        <v>22.53</v>
      </c>
      <c r="D51" s="546">
        <v>20.86</v>
      </c>
      <c r="E51" s="546">
        <v>22.37</v>
      </c>
      <c r="F51" s="546">
        <v>22.65</v>
      </c>
      <c r="G51" s="546">
        <v>22.61</v>
      </c>
      <c r="H51" s="546">
        <v>22.05</v>
      </c>
      <c r="I51" s="546">
        <v>21.48</v>
      </c>
      <c r="J51" s="546">
        <v>20.18</v>
      </c>
      <c r="K51" s="546">
        <v>20.22</v>
      </c>
      <c r="L51" s="546">
        <v>20.260000000000002</v>
      </c>
      <c r="M51" s="546">
        <v>16.57</v>
      </c>
      <c r="N51" s="546">
        <v>13.83</v>
      </c>
      <c r="O51" s="546">
        <v>8.16</v>
      </c>
      <c r="P51" s="546">
        <v>4.76</v>
      </c>
      <c r="Q51" s="546">
        <v>3.93</v>
      </c>
      <c r="R51" s="546">
        <v>1.95</v>
      </c>
      <c r="S51" s="546">
        <v>0.66</v>
      </c>
      <c r="T51" s="546">
        <v>0.47</v>
      </c>
      <c r="U51" s="546">
        <v>0.38</v>
      </c>
      <c r="V51" s="547">
        <v>0.17</v>
      </c>
    </row>
    <row r="52" spans="2:23" ht="15.6">
      <c r="B52" s="548" t="s">
        <v>343</v>
      </c>
      <c r="C52" s="545">
        <v>0</v>
      </c>
      <c r="D52" s="546">
        <v>0</v>
      </c>
      <c r="E52" s="546">
        <v>0</v>
      </c>
      <c r="F52" s="546">
        <v>0.56999999999999995</v>
      </c>
      <c r="G52" s="546">
        <v>0.65</v>
      </c>
      <c r="H52" s="546">
        <v>1.22</v>
      </c>
      <c r="I52" s="546">
        <v>1.1399999999999999</v>
      </c>
      <c r="J52" s="546">
        <v>1.27</v>
      </c>
      <c r="K52" s="546">
        <v>1.1499999999999999</v>
      </c>
      <c r="L52" s="546">
        <v>1.1499999999999999</v>
      </c>
      <c r="M52" s="546">
        <v>1.55</v>
      </c>
      <c r="N52" s="546">
        <v>2.38</v>
      </c>
      <c r="O52" s="546">
        <v>3.46</v>
      </c>
      <c r="P52" s="546">
        <v>4.5999999999999996</v>
      </c>
      <c r="Q52" s="546">
        <v>3.85</v>
      </c>
      <c r="R52" s="546">
        <v>3.55</v>
      </c>
      <c r="S52" s="546">
        <v>3.77</v>
      </c>
      <c r="T52" s="546">
        <v>3.17</v>
      </c>
      <c r="U52" s="546">
        <v>3.15</v>
      </c>
      <c r="V52" s="547">
        <v>2.72</v>
      </c>
    </row>
    <row r="53" spans="2:23" ht="15.6">
      <c r="B53" s="549" t="s">
        <v>344</v>
      </c>
      <c r="C53" s="545">
        <v>11.11</v>
      </c>
      <c r="D53" s="546">
        <v>10.58</v>
      </c>
      <c r="E53" s="546">
        <v>10.25</v>
      </c>
      <c r="F53" s="546">
        <v>9.7100000000000009</v>
      </c>
      <c r="G53" s="546">
        <v>10.34</v>
      </c>
      <c r="H53" s="546">
        <v>8.91</v>
      </c>
      <c r="I53" s="546">
        <v>8.51</v>
      </c>
      <c r="J53" s="546">
        <v>8.4600000000000009</v>
      </c>
      <c r="K53" s="546">
        <v>7.8900000000000006</v>
      </c>
      <c r="L53" s="546">
        <v>8</v>
      </c>
      <c r="M53" s="546">
        <v>6.6</v>
      </c>
      <c r="N53" s="546">
        <v>5.16</v>
      </c>
      <c r="O53" s="546">
        <v>2.17</v>
      </c>
      <c r="P53" s="546">
        <v>1.96</v>
      </c>
      <c r="Q53" s="546">
        <v>1.1000000000000001</v>
      </c>
      <c r="R53" s="546">
        <v>0.51</v>
      </c>
      <c r="S53" s="546">
        <v>0.06</v>
      </c>
      <c r="T53" s="546">
        <v>0.11</v>
      </c>
      <c r="U53" s="546">
        <v>0.15</v>
      </c>
      <c r="V53" s="547">
        <v>0.09</v>
      </c>
    </row>
    <row r="54" spans="2:23" ht="15.6">
      <c r="B54" s="550" t="s">
        <v>345</v>
      </c>
      <c r="C54" s="545">
        <v>0.3</v>
      </c>
      <c r="D54" s="546">
        <v>0.9</v>
      </c>
      <c r="E54" s="546">
        <v>2.02</v>
      </c>
      <c r="F54" s="546">
        <v>2.35</v>
      </c>
      <c r="G54" s="546">
        <v>3.01</v>
      </c>
      <c r="H54" s="546">
        <v>4.07</v>
      </c>
      <c r="I54" s="546">
        <v>5.63</v>
      </c>
      <c r="J54" s="546">
        <v>6.21</v>
      </c>
      <c r="K54" s="546">
        <v>8</v>
      </c>
      <c r="L54" s="546">
        <v>9.8699999999999992</v>
      </c>
      <c r="M54" s="546">
        <v>11.74</v>
      </c>
      <c r="N54" s="546">
        <v>13.05</v>
      </c>
      <c r="O54" s="546">
        <v>5.64</v>
      </c>
      <c r="P54" s="546">
        <v>4.43</v>
      </c>
      <c r="Q54" s="546">
        <v>4.58</v>
      </c>
      <c r="R54" s="546">
        <v>2.96</v>
      </c>
      <c r="S54" s="546">
        <v>0.85</v>
      </c>
      <c r="T54" s="546">
        <v>0.61</v>
      </c>
      <c r="U54" s="546">
        <v>0.69</v>
      </c>
      <c r="V54" s="547">
        <v>0.84</v>
      </c>
    </row>
    <row r="55" spans="2:23" ht="15.6">
      <c r="B55" s="550" t="s">
        <v>346</v>
      </c>
      <c r="C55" s="545">
        <v>12.37</v>
      </c>
      <c r="D55" s="546">
        <v>11.8</v>
      </c>
      <c r="E55" s="546">
        <v>12.37</v>
      </c>
      <c r="F55" s="546">
        <v>12.5</v>
      </c>
      <c r="G55" s="546">
        <v>11.83</v>
      </c>
      <c r="H55" s="546">
        <v>11.73</v>
      </c>
      <c r="I55" s="546">
        <v>12.26</v>
      </c>
      <c r="J55" s="546">
        <v>13.48</v>
      </c>
      <c r="K55" s="546">
        <v>12.969999999999999</v>
      </c>
      <c r="L55" s="546">
        <v>13.68</v>
      </c>
      <c r="M55" s="546">
        <v>13.75</v>
      </c>
      <c r="N55" s="546">
        <v>13.99</v>
      </c>
      <c r="O55" s="546">
        <v>9.5300000000000011</v>
      </c>
      <c r="P55" s="546">
        <v>8.49</v>
      </c>
      <c r="Q55" s="546">
        <v>8.73</v>
      </c>
      <c r="R55" s="546">
        <v>6.37</v>
      </c>
      <c r="S55" s="546">
        <v>3.35</v>
      </c>
      <c r="T55" s="546">
        <v>3.67</v>
      </c>
      <c r="U55" s="546">
        <v>3.21</v>
      </c>
      <c r="V55" s="547">
        <v>3.7199999999999998</v>
      </c>
    </row>
    <row r="56" spans="2:23" ht="15.6">
      <c r="B56" s="551" t="s">
        <v>347</v>
      </c>
      <c r="C56" s="552">
        <v>3.02</v>
      </c>
      <c r="D56" s="553">
        <v>3.08</v>
      </c>
      <c r="E56" s="553">
        <v>3.84</v>
      </c>
      <c r="F56" s="553">
        <v>3.47</v>
      </c>
      <c r="G56" s="553">
        <v>3.66</v>
      </c>
      <c r="H56" s="553">
        <v>3.06</v>
      </c>
      <c r="I56" s="553">
        <v>3.94</v>
      </c>
      <c r="J56" s="553">
        <v>4.26</v>
      </c>
      <c r="K56" s="553">
        <v>3.96</v>
      </c>
      <c r="L56" s="553">
        <v>4.3899999999999997</v>
      </c>
      <c r="M56" s="553">
        <v>4.0199999999999996</v>
      </c>
      <c r="N56" s="553">
        <v>4.59</v>
      </c>
      <c r="O56" s="553">
        <v>4.03</v>
      </c>
      <c r="P56" s="553">
        <v>3.54</v>
      </c>
      <c r="Q56" s="553">
        <v>3.48</v>
      </c>
      <c r="R56" s="553">
        <v>3.24</v>
      </c>
      <c r="S56" s="553">
        <v>2.39</v>
      </c>
      <c r="T56" s="553">
        <v>2.56</v>
      </c>
      <c r="U56" s="553">
        <v>2.17</v>
      </c>
      <c r="V56" s="554">
        <v>2.63</v>
      </c>
    </row>
    <row r="57" spans="2:23" ht="15.6">
      <c r="B57" s="555" t="s">
        <v>348</v>
      </c>
      <c r="C57" s="545">
        <v>0</v>
      </c>
      <c r="D57" s="546">
        <v>0</v>
      </c>
      <c r="E57" s="546">
        <v>0</v>
      </c>
      <c r="F57" s="546">
        <v>1.07</v>
      </c>
      <c r="G57" s="546">
        <v>1.4000000000000001</v>
      </c>
      <c r="H57" s="546">
        <v>1.62</v>
      </c>
      <c r="I57" s="546">
        <v>2.5099999999999998</v>
      </c>
      <c r="J57" s="546">
        <v>4.08</v>
      </c>
      <c r="K57" s="546">
        <v>6.1</v>
      </c>
      <c r="L57" s="546">
        <v>7.46</v>
      </c>
      <c r="M57" s="546">
        <v>19.5</v>
      </c>
      <c r="N57" s="546">
        <v>27.89</v>
      </c>
      <c r="O57" s="546">
        <v>56.830000000000005</v>
      </c>
      <c r="P57" s="546">
        <v>65.78</v>
      </c>
      <c r="Q57" s="546">
        <v>70.77</v>
      </c>
      <c r="R57" s="546">
        <v>80.45</v>
      </c>
      <c r="S57" s="546">
        <v>89.63</v>
      </c>
      <c r="T57" s="546">
        <v>90.7</v>
      </c>
      <c r="U57" s="546">
        <v>91.77</v>
      </c>
      <c r="V57" s="547">
        <v>92.21</v>
      </c>
    </row>
    <row r="58" spans="2:23" s="556" customFormat="1" ht="13.8">
      <c r="B58" s="557" t="s">
        <v>349</v>
      </c>
      <c r="C58" s="558">
        <f>C53+C54+C55</f>
        <v>23.78</v>
      </c>
      <c r="D58" s="559">
        <f t="shared" ref="D58:V58" si="2">D53+D54+D55</f>
        <v>23.28</v>
      </c>
      <c r="E58" s="559">
        <f t="shared" si="2"/>
        <v>24.64</v>
      </c>
      <c r="F58" s="559">
        <f t="shared" si="2"/>
        <v>24.560000000000002</v>
      </c>
      <c r="G58" s="559">
        <f t="shared" si="2"/>
        <v>25.18</v>
      </c>
      <c r="H58" s="559">
        <f t="shared" si="2"/>
        <v>24.71</v>
      </c>
      <c r="I58" s="559">
        <f t="shared" si="2"/>
        <v>26.4</v>
      </c>
      <c r="J58" s="559">
        <f t="shared" si="2"/>
        <v>28.150000000000002</v>
      </c>
      <c r="K58" s="559">
        <f t="shared" si="2"/>
        <v>28.86</v>
      </c>
      <c r="L58" s="559">
        <f t="shared" si="2"/>
        <v>31.549999999999997</v>
      </c>
      <c r="M58" s="559">
        <f t="shared" si="2"/>
        <v>32.090000000000003</v>
      </c>
      <c r="N58" s="559">
        <f t="shared" si="2"/>
        <v>32.200000000000003</v>
      </c>
      <c r="O58" s="559">
        <f t="shared" si="2"/>
        <v>17.34</v>
      </c>
      <c r="P58" s="559">
        <f t="shared" si="2"/>
        <v>14.879999999999999</v>
      </c>
      <c r="Q58" s="559">
        <f t="shared" si="2"/>
        <v>14.41</v>
      </c>
      <c r="R58" s="559">
        <f t="shared" si="2"/>
        <v>9.84</v>
      </c>
      <c r="S58" s="559">
        <f t="shared" si="2"/>
        <v>4.26</v>
      </c>
      <c r="T58" s="559">
        <f t="shared" si="2"/>
        <v>4.3899999999999997</v>
      </c>
      <c r="U58" s="559">
        <f t="shared" si="2"/>
        <v>4.05</v>
      </c>
      <c r="V58" s="560">
        <f t="shared" si="2"/>
        <v>4.6499999999999995</v>
      </c>
      <c r="W58" s="561"/>
    </row>
    <row r="59" spans="2:23" ht="16.2" thickBot="1">
      <c r="B59" s="562" t="s">
        <v>350</v>
      </c>
      <c r="C59" s="563">
        <f>SUM(C50:C57)-C56</f>
        <v>100</v>
      </c>
      <c r="D59" s="564">
        <f t="shared" ref="D59:V59" si="3">SUM(D50:D57)-D56</f>
        <v>100</v>
      </c>
      <c r="E59" s="564">
        <f t="shared" si="3"/>
        <v>100</v>
      </c>
      <c r="F59" s="564">
        <f t="shared" si="3"/>
        <v>99.999999999999972</v>
      </c>
      <c r="G59" s="564">
        <f t="shared" si="3"/>
        <v>100.01000000000002</v>
      </c>
      <c r="H59" s="564">
        <f t="shared" si="3"/>
        <v>99.99</v>
      </c>
      <c r="I59" s="564">
        <f t="shared" si="3"/>
        <v>100.01</v>
      </c>
      <c r="J59" s="564">
        <f t="shared" si="3"/>
        <v>100.00999999999998</v>
      </c>
      <c r="K59" s="564">
        <f t="shared" si="3"/>
        <v>100</v>
      </c>
      <c r="L59" s="564">
        <f t="shared" si="3"/>
        <v>100.00000000000001</v>
      </c>
      <c r="M59" s="564">
        <f t="shared" si="3"/>
        <v>100</v>
      </c>
      <c r="N59" s="564">
        <f t="shared" si="3"/>
        <v>100.00999999999999</v>
      </c>
      <c r="O59" s="564">
        <f t="shared" si="3"/>
        <v>99.990000000000009</v>
      </c>
      <c r="P59" s="564">
        <f t="shared" si="3"/>
        <v>99.999999999999986</v>
      </c>
      <c r="Q59" s="564">
        <f t="shared" si="3"/>
        <v>100.00999999999999</v>
      </c>
      <c r="R59" s="564">
        <f t="shared" si="3"/>
        <v>99.990000000000009</v>
      </c>
      <c r="S59" s="564">
        <f t="shared" si="3"/>
        <v>100</v>
      </c>
      <c r="T59" s="564">
        <f t="shared" si="3"/>
        <v>99.98</v>
      </c>
      <c r="U59" s="564">
        <f t="shared" si="3"/>
        <v>100.00999999999999</v>
      </c>
      <c r="V59" s="565">
        <f t="shared" si="3"/>
        <v>100</v>
      </c>
    </row>
    <row r="60" spans="2:23" ht="15" thickBot="1"/>
    <row r="61" spans="2:23" ht="16.2" thickBot="1">
      <c r="B61" s="536" t="s">
        <v>354</v>
      </c>
      <c r="C61" s="537" t="s">
        <v>182</v>
      </c>
      <c r="D61" s="538" t="s">
        <v>183</v>
      </c>
      <c r="E61" s="538" t="s">
        <v>184</v>
      </c>
      <c r="F61" s="538" t="s">
        <v>185</v>
      </c>
      <c r="G61" s="538" t="s">
        <v>186</v>
      </c>
      <c r="H61" s="538" t="s">
        <v>187</v>
      </c>
      <c r="I61" s="538" t="s">
        <v>188</v>
      </c>
      <c r="J61" s="538" t="s">
        <v>189</v>
      </c>
      <c r="K61" s="538" t="s">
        <v>190</v>
      </c>
      <c r="L61" s="538" t="s">
        <v>191</v>
      </c>
      <c r="M61" s="538" t="s">
        <v>192</v>
      </c>
      <c r="N61" s="538" t="s">
        <v>193</v>
      </c>
      <c r="O61" s="538" t="s">
        <v>194</v>
      </c>
      <c r="P61" s="538" t="s">
        <v>195</v>
      </c>
      <c r="Q61" s="538" t="s">
        <v>196</v>
      </c>
      <c r="R61" s="538" t="s">
        <v>197</v>
      </c>
      <c r="S61" s="538" t="s">
        <v>198</v>
      </c>
      <c r="T61" s="538" t="s">
        <v>199</v>
      </c>
      <c r="U61" s="538" t="s">
        <v>200</v>
      </c>
      <c r="V61" s="539" t="s">
        <v>201</v>
      </c>
    </row>
    <row r="62" spans="2:23" ht="15.6">
      <c r="B62" s="540" t="s">
        <v>341</v>
      </c>
      <c r="C62" s="541">
        <v>80.45</v>
      </c>
      <c r="D62" s="542">
        <v>79.17</v>
      </c>
      <c r="E62" s="542">
        <v>77.260000000000005</v>
      </c>
      <c r="F62" s="542">
        <v>77.03</v>
      </c>
      <c r="G62" s="542">
        <v>75.25</v>
      </c>
      <c r="H62" s="542">
        <v>72.89</v>
      </c>
      <c r="I62" s="542">
        <v>70.260000000000005</v>
      </c>
      <c r="J62" s="542">
        <v>67.97</v>
      </c>
      <c r="K62" s="542">
        <v>64.09</v>
      </c>
      <c r="L62" s="542">
        <v>59.18</v>
      </c>
      <c r="M62" s="542">
        <v>36.909999999999997</v>
      </c>
      <c r="N62" s="542">
        <v>28.63</v>
      </c>
      <c r="O62" s="542">
        <v>20.190000000000001</v>
      </c>
      <c r="P62" s="542">
        <v>14.29</v>
      </c>
      <c r="Q62" s="542">
        <v>9.9</v>
      </c>
      <c r="R62" s="542">
        <v>5.54</v>
      </c>
      <c r="S62" s="542">
        <v>3.19</v>
      </c>
      <c r="T62" s="542">
        <v>1.8</v>
      </c>
      <c r="U62" s="542">
        <v>1.39</v>
      </c>
      <c r="V62" s="543">
        <v>0.79</v>
      </c>
    </row>
    <row r="63" spans="2:23" ht="15.6">
      <c r="B63" s="544" t="s">
        <v>342</v>
      </c>
      <c r="C63" s="545">
        <v>4.79</v>
      </c>
      <c r="D63" s="546">
        <v>4.57</v>
      </c>
      <c r="E63" s="546">
        <v>5.31</v>
      </c>
      <c r="F63" s="546">
        <v>5.29</v>
      </c>
      <c r="G63" s="546">
        <v>5.39</v>
      </c>
      <c r="H63" s="546">
        <v>5.87</v>
      </c>
      <c r="I63" s="546">
        <v>6.04</v>
      </c>
      <c r="J63" s="546">
        <v>5.89</v>
      </c>
      <c r="K63" s="546">
        <v>5.89</v>
      </c>
      <c r="L63" s="546">
        <v>5.93</v>
      </c>
      <c r="M63" s="546">
        <v>4.3600000000000003</v>
      </c>
      <c r="N63" s="546">
        <v>3.24</v>
      </c>
      <c r="O63" s="546">
        <v>2.35</v>
      </c>
      <c r="P63" s="546">
        <v>1.77</v>
      </c>
      <c r="Q63" s="546">
        <v>1.5</v>
      </c>
      <c r="R63" s="546">
        <v>0.99</v>
      </c>
      <c r="S63" s="546">
        <v>0.54</v>
      </c>
      <c r="T63" s="546">
        <v>0.4</v>
      </c>
      <c r="U63" s="546">
        <v>0.16</v>
      </c>
      <c r="V63" s="547">
        <v>0.33</v>
      </c>
    </row>
    <row r="64" spans="2:23" ht="15.6">
      <c r="B64" s="548" t="s">
        <v>343</v>
      </c>
      <c r="C64" s="545">
        <v>0</v>
      </c>
      <c r="D64" s="546">
        <v>0</v>
      </c>
      <c r="E64" s="546">
        <v>0</v>
      </c>
      <c r="F64" s="546">
        <v>1.26</v>
      </c>
      <c r="G64" s="546">
        <v>1.1100000000000001</v>
      </c>
      <c r="H64" s="546">
        <v>1.42</v>
      </c>
      <c r="I64" s="546">
        <v>1.54</v>
      </c>
      <c r="J64" s="546">
        <v>1.36</v>
      </c>
      <c r="K64" s="546">
        <v>1.54</v>
      </c>
      <c r="L64" s="546">
        <v>1.7</v>
      </c>
      <c r="M64" s="546">
        <v>2.64</v>
      </c>
      <c r="N64" s="546">
        <v>3.39</v>
      </c>
      <c r="O64" s="546">
        <v>4.46</v>
      </c>
      <c r="P64" s="546">
        <v>5.4</v>
      </c>
      <c r="Q64" s="546">
        <v>5.55</v>
      </c>
      <c r="R64" s="546">
        <v>6.05</v>
      </c>
      <c r="S64" s="546">
        <v>5.46</v>
      </c>
      <c r="T64" s="546">
        <v>5.33</v>
      </c>
      <c r="U64" s="546">
        <v>4.57</v>
      </c>
      <c r="V64" s="547">
        <v>4.29</v>
      </c>
    </row>
    <row r="65" spans="2:23" ht="15.6">
      <c r="B65" s="549" t="s">
        <v>344</v>
      </c>
      <c r="C65" s="545">
        <v>9.65</v>
      </c>
      <c r="D65" s="546">
        <v>10.33</v>
      </c>
      <c r="E65" s="546">
        <v>11.07</v>
      </c>
      <c r="F65" s="546">
        <v>9.379999999999999</v>
      </c>
      <c r="G65" s="546">
        <v>9.870000000000001</v>
      </c>
      <c r="H65" s="546">
        <v>9.3699999999999992</v>
      </c>
      <c r="I65" s="546">
        <v>9.73</v>
      </c>
      <c r="J65" s="546">
        <v>9.26</v>
      </c>
      <c r="K65" s="546">
        <v>8.4499999999999993</v>
      </c>
      <c r="L65" s="546">
        <v>8.59</v>
      </c>
      <c r="M65" s="546">
        <v>7.39</v>
      </c>
      <c r="N65" s="546">
        <v>5.17</v>
      </c>
      <c r="O65" s="546">
        <v>3.1100000000000003</v>
      </c>
      <c r="P65" s="546">
        <v>1.73</v>
      </c>
      <c r="Q65" s="546">
        <v>1.75</v>
      </c>
      <c r="R65" s="546">
        <v>0.57000000000000006</v>
      </c>
      <c r="S65" s="546">
        <v>0.29000000000000004</v>
      </c>
      <c r="T65" s="546">
        <v>0.03</v>
      </c>
      <c r="U65" s="546">
        <v>0.06</v>
      </c>
      <c r="V65" s="547">
        <v>0.03</v>
      </c>
    </row>
    <row r="66" spans="2:23" ht="15.6">
      <c r="B66" s="550" t="s">
        <v>345</v>
      </c>
      <c r="C66" s="545">
        <v>0.26</v>
      </c>
      <c r="D66" s="546">
        <v>0.62</v>
      </c>
      <c r="E66" s="546">
        <v>1.4</v>
      </c>
      <c r="F66" s="546">
        <v>1.66</v>
      </c>
      <c r="G66" s="546">
        <v>2.1</v>
      </c>
      <c r="H66" s="546">
        <v>3.23</v>
      </c>
      <c r="I66" s="546">
        <v>3.86</v>
      </c>
      <c r="J66" s="546">
        <v>5.77</v>
      </c>
      <c r="K66" s="546">
        <v>7.72</v>
      </c>
      <c r="L66" s="546">
        <v>9.15</v>
      </c>
      <c r="M66" s="546">
        <v>10.9</v>
      </c>
      <c r="N66" s="546">
        <v>10.25</v>
      </c>
      <c r="O66" s="546">
        <v>3.46</v>
      </c>
      <c r="P66" s="546">
        <v>3.26</v>
      </c>
      <c r="Q66" s="546">
        <v>3.47</v>
      </c>
      <c r="R66" s="546">
        <v>2.31</v>
      </c>
      <c r="S66" s="546">
        <v>1.0900000000000001</v>
      </c>
      <c r="T66" s="546">
        <v>0.5</v>
      </c>
      <c r="U66" s="546">
        <v>0.65</v>
      </c>
      <c r="V66" s="547">
        <v>0.69</v>
      </c>
    </row>
    <row r="67" spans="2:23" ht="15.6">
      <c r="B67" s="550" t="s">
        <v>346</v>
      </c>
      <c r="C67" s="545">
        <v>4.84</v>
      </c>
      <c r="D67" s="546">
        <v>5.31</v>
      </c>
      <c r="E67" s="546">
        <v>4.9499999999999993</v>
      </c>
      <c r="F67" s="546">
        <v>4.8099999999999996</v>
      </c>
      <c r="G67" s="546">
        <v>5.1000000000000005</v>
      </c>
      <c r="H67" s="546">
        <v>4.7799999999999994</v>
      </c>
      <c r="I67" s="546">
        <v>4.78</v>
      </c>
      <c r="J67" s="546">
        <v>4.3500000000000005</v>
      </c>
      <c r="K67" s="546">
        <v>4.46</v>
      </c>
      <c r="L67" s="546">
        <v>5.63</v>
      </c>
      <c r="M67" s="546">
        <v>5.1100000000000003</v>
      </c>
      <c r="N67" s="546">
        <v>4.2700000000000005</v>
      </c>
      <c r="O67" s="546">
        <v>2.29</v>
      </c>
      <c r="P67" s="546">
        <v>1.5799999999999998</v>
      </c>
      <c r="Q67" s="546">
        <v>1.6500000000000001</v>
      </c>
      <c r="R67" s="546">
        <v>1.5</v>
      </c>
      <c r="S67" s="546">
        <v>0.44999999999999996</v>
      </c>
      <c r="T67" s="546">
        <v>0.15</v>
      </c>
      <c r="U67" s="546">
        <v>0.48</v>
      </c>
      <c r="V67" s="547">
        <v>0.27</v>
      </c>
    </row>
    <row r="68" spans="2:23" ht="15.6">
      <c r="B68" s="551" t="s">
        <v>347</v>
      </c>
      <c r="C68" s="552">
        <v>0.75</v>
      </c>
      <c r="D68" s="553">
        <v>0.88</v>
      </c>
      <c r="E68" s="553">
        <v>0.73</v>
      </c>
      <c r="F68" s="553">
        <v>0.83</v>
      </c>
      <c r="G68" s="553">
        <v>0.41</v>
      </c>
      <c r="H68" s="553">
        <v>0.72</v>
      </c>
      <c r="I68" s="553">
        <v>0.67</v>
      </c>
      <c r="J68" s="553">
        <v>0.63</v>
      </c>
      <c r="K68" s="553">
        <v>0.64</v>
      </c>
      <c r="L68" s="553">
        <v>1.07</v>
      </c>
      <c r="M68" s="553">
        <v>0.95</v>
      </c>
      <c r="N68" s="553">
        <v>0.59</v>
      </c>
      <c r="O68" s="553">
        <v>0.45</v>
      </c>
      <c r="P68" s="553">
        <v>0.43</v>
      </c>
      <c r="Q68" s="553">
        <v>0.55000000000000004</v>
      </c>
      <c r="R68" s="553">
        <v>0.67</v>
      </c>
      <c r="S68" s="553">
        <v>0.28999999999999998</v>
      </c>
      <c r="T68" s="553">
        <v>0.06</v>
      </c>
      <c r="U68" s="553">
        <v>0.28999999999999998</v>
      </c>
      <c r="V68" s="554">
        <v>0.2</v>
      </c>
    </row>
    <row r="69" spans="2:23" ht="15.6">
      <c r="B69" s="555" t="s">
        <v>348</v>
      </c>
      <c r="C69" s="545">
        <v>0</v>
      </c>
      <c r="D69" s="546">
        <v>0</v>
      </c>
      <c r="E69" s="546">
        <v>0</v>
      </c>
      <c r="F69" s="546">
        <v>1.07</v>
      </c>
      <c r="G69" s="546">
        <v>1.4000000000000001</v>
      </c>
      <c r="H69" s="546">
        <v>1.62</v>
      </c>
      <c r="I69" s="546">
        <v>2.5099999999999998</v>
      </c>
      <c r="J69" s="546">
        <v>4.08</v>
      </c>
      <c r="K69" s="546">
        <v>6.1</v>
      </c>
      <c r="L69" s="546">
        <v>7.46</v>
      </c>
      <c r="M69" s="546">
        <v>19.5</v>
      </c>
      <c r="N69" s="546">
        <v>27.89</v>
      </c>
      <c r="O69" s="546">
        <v>56.830000000000005</v>
      </c>
      <c r="P69" s="546">
        <v>65.78</v>
      </c>
      <c r="Q69" s="546">
        <v>70.77</v>
      </c>
      <c r="R69" s="546">
        <v>80.45</v>
      </c>
      <c r="S69" s="546">
        <v>89.63</v>
      </c>
      <c r="T69" s="546">
        <v>90.7</v>
      </c>
      <c r="U69" s="546">
        <v>91.77</v>
      </c>
      <c r="V69" s="547">
        <v>92.21</v>
      </c>
    </row>
    <row r="70" spans="2:23" s="556" customFormat="1" ht="13.8">
      <c r="B70" s="557" t="s">
        <v>349</v>
      </c>
      <c r="C70" s="558">
        <f>C65+C66+C67</f>
        <v>14.75</v>
      </c>
      <c r="D70" s="559">
        <f t="shared" ref="D70:V70" si="4">D65+D66+D67</f>
        <v>16.259999999999998</v>
      </c>
      <c r="E70" s="559">
        <f t="shared" si="4"/>
        <v>17.420000000000002</v>
      </c>
      <c r="F70" s="559">
        <f t="shared" si="4"/>
        <v>15.849999999999998</v>
      </c>
      <c r="G70" s="559">
        <f t="shared" si="4"/>
        <v>17.07</v>
      </c>
      <c r="H70" s="559">
        <f t="shared" si="4"/>
        <v>17.38</v>
      </c>
      <c r="I70" s="559">
        <f t="shared" si="4"/>
        <v>18.37</v>
      </c>
      <c r="J70" s="559">
        <f t="shared" si="4"/>
        <v>19.38</v>
      </c>
      <c r="K70" s="559">
        <f t="shared" si="4"/>
        <v>20.63</v>
      </c>
      <c r="L70" s="559">
        <f t="shared" si="4"/>
        <v>23.37</v>
      </c>
      <c r="M70" s="559">
        <f t="shared" si="4"/>
        <v>23.4</v>
      </c>
      <c r="N70" s="559">
        <f t="shared" si="4"/>
        <v>19.690000000000001</v>
      </c>
      <c r="O70" s="559">
        <f t="shared" si="4"/>
        <v>8.86</v>
      </c>
      <c r="P70" s="559">
        <f t="shared" si="4"/>
        <v>6.57</v>
      </c>
      <c r="Q70" s="559">
        <f t="shared" si="4"/>
        <v>6.870000000000001</v>
      </c>
      <c r="R70" s="559">
        <f t="shared" si="4"/>
        <v>4.38</v>
      </c>
      <c r="S70" s="559">
        <f t="shared" si="4"/>
        <v>1.83</v>
      </c>
      <c r="T70" s="559">
        <f t="shared" si="4"/>
        <v>0.68</v>
      </c>
      <c r="U70" s="559">
        <f t="shared" si="4"/>
        <v>1.19</v>
      </c>
      <c r="V70" s="560">
        <f t="shared" si="4"/>
        <v>0.99</v>
      </c>
      <c r="W70" s="561"/>
    </row>
    <row r="71" spans="2:23" ht="16.2" thickBot="1">
      <c r="B71" s="562" t="s">
        <v>350</v>
      </c>
      <c r="C71" s="563">
        <f>SUM(C62:C69)-C68</f>
        <v>99.990000000000023</v>
      </c>
      <c r="D71" s="564">
        <f t="shared" ref="D71:V71" si="5">SUM(D62:D69)-D68</f>
        <v>100.00000000000001</v>
      </c>
      <c r="E71" s="564">
        <f t="shared" si="5"/>
        <v>99.990000000000023</v>
      </c>
      <c r="F71" s="564">
        <f t="shared" si="5"/>
        <v>100.5</v>
      </c>
      <c r="G71" s="564">
        <f t="shared" si="5"/>
        <v>100.22</v>
      </c>
      <c r="H71" s="564">
        <f t="shared" si="5"/>
        <v>99.180000000000021</v>
      </c>
      <c r="I71" s="564">
        <f t="shared" si="5"/>
        <v>98.720000000000027</v>
      </c>
      <c r="J71" s="564">
        <f t="shared" si="5"/>
        <v>98.679999999999993</v>
      </c>
      <c r="K71" s="564">
        <f t="shared" si="5"/>
        <v>98.25</v>
      </c>
      <c r="L71" s="564">
        <f t="shared" si="5"/>
        <v>97.64</v>
      </c>
      <c r="M71" s="564">
        <f t="shared" si="5"/>
        <v>86.81</v>
      </c>
      <c r="N71" s="564">
        <f t="shared" si="5"/>
        <v>82.84</v>
      </c>
      <c r="O71" s="564">
        <f t="shared" si="5"/>
        <v>92.690000000000012</v>
      </c>
      <c r="P71" s="564">
        <f t="shared" si="5"/>
        <v>93.81</v>
      </c>
      <c r="Q71" s="564">
        <f t="shared" si="5"/>
        <v>94.589999999999989</v>
      </c>
      <c r="R71" s="564">
        <f t="shared" si="5"/>
        <v>97.410000000000011</v>
      </c>
      <c r="S71" s="564">
        <f t="shared" si="5"/>
        <v>100.64999999999999</v>
      </c>
      <c r="T71" s="564">
        <f t="shared" si="5"/>
        <v>98.91</v>
      </c>
      <c r="U71" s="564">
        <f t="shared" si="5"/>
        <v>99.079999999999984</v>
      </c>
      <c r="V71" s="565">
        <f t="shared" si="5"/>
        <v>98.609999999999985</v>
      </c>
    </row>
  </sheetData>
  <mergeCells count="2">
    <mergeCell ref="A1:L1"/>
    <mergeCell ref="J22:N2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R37"/>
  <sheetViews>
    <sheetView zoomScaleNormal="100" workbookViewId="0">
      <selection activeCell="A18" sqref="A18:XFD18"/>
    </sheetView>
  </sheetViews>
  <sheetFormatPr baseColWidth="10" defaultColWidth="11.44140625" defaultRowHeight="13.8"/>
  <cols>
    <col min="1" max="1" width="11.44140625" style="2"/>
    <col min="2" max="2" width="38.44140625" style="2" customWidth="1"/>
    <col min="3" max="12" width="6.88671875" style="3" customWidth="1"/>
    <col min="13" max="18" width="6.88671875" style="2" customWidth="1"/>
    <col min="19" max="31" width="11.6640625" style="2" bestFit="1" customWidth="1"/>
    <col min="32" max="16384" width="11.44140625" style="2"/>
  </cols>
  <sheetData>
    <row r="1" spans="1:31" ht="17.399999999999999" customHeight="1">
      <c r="A1" s="804" t="s">
        <v>355</v>
      </c>
      <c r="B1" s="804"/>
      <c r="C1" s="804"/>
      <c r="D1" s="804"/>
      <c r="E1" s="804"/>
      <c r="F1" s="804"/>
      <c r="G1" s="804"/>
      <c r="H1" s="804"/>
      <c r="I1" s="804"/>
      <c r="J1" s="804"/>
      <c r="K1" s="804"/>
      <c r="L1" s="804"/>
      <c r="M1" s="804"/>
      <c r="N1" s="804"/>
      <c r="O1" s="804"/>
      <c r="P1" s="804"/>
      <c r="Q1" s="804"/>
      <c r="R1" s="804"/>
    </row>
    <row r="2" spans="1:31" ht="15.6">
      <c r="A2" s="240"/>
      <c r="B2" s="571"/>
    </row>
    <row r="3" spans="1:31" s="572" customFormat="1" thickBot="1">
      <c r="C3" s="573"/>
      <c r="D3" s="573"/>
      <c r="E3" s="573"/>
      <c r="F3" s="573"/>
      <c r="G3" s="573"/>
      <c r="H3" s="573"/>
      <c r="I3" s="573"/>
      <c r="J3" s="573"/>
      <c r="K3" s="573"/>
      <c r="L3" s="573"/>
      <c r="M3" s="573"/>
      <c r="N3" s="573"/>
      <c r="O3" s="573"/>
      <c r="P3" s="573"/>
      <c r="Q3" s="573"/>
      <c r="R3" s="573"/>
    </row>
    <row r="4" spans="1:31" s="572" customFormat="1" ht="14.4" thickBot="1">
      <c r="B4" s="1"/>
      <c r="C4" s="142">
        <v>2003</v>
      </c>
      <c r="D4" s="574">
        <v>2004</v>
      </c>
      <c r="E4" s="574">
        <v>2005</v>
      </c>
      <c r="F4" s="574">
        <v>2006</v>
      </c>
      <c r="G4" s="574">
        <v>2007</v>
      </c>
      <c r="H4" s="574">
        <v>2008</v>
      </c>
      <c r="I4" s="574">
        <v>2009</v>
      </c>
      <c r="J4" s="574">
        <v>2010</v>
      </c>
      <c r="K4" s="574">
        <v>2011</v>
      </c>
      <c r="L4" s="574">
        <v>2012</v>
      </c>
      <c r="M4" s="574">
        <v>2013</v>
      </c>
      <c r="N4" s="574">
        <v>2014</v>
      </c>
      <c r="O4" s="574">
        <v>2015</v>
      </c>
      <c r="P4" s="574">
        <v>2016</v>
      </c>
      <c r="Q4" s="574">
        <v>2017</v>
      </c>
      <c r="R4" s="574">
        <v>2018</v>
      </c>
    </row>
    <row r="5" spans="1:31" s="572" customFormat="1">
      <c r="B5" s="575" t="s">
        <v>356</v>
      </c>
      <c r="C5" s="576">
        <v>8.6548145904678506</v>
      </c>
      <c r="D5" s="576">
        <v>8.5874026663196013</v>
      </c>
      <c r="E5" s="576">
        <v>8.6406229143402431</v>
      </c>
      <c r="F5" s="576">
        <v>8.6773971638578331</v>
      </c>
      <c r="G5" s="576">
        <v>8.8377421660674962</v>
      </c>
      <c r="H5" s="576">
        <v>8.9725644971996132</v>
      </c>
      <c r="I5" s="576">
        <v>9.0716815822582308</v>
      </c>
      <c r="J5" s="576">
        <v>9.2823856472922088</v>
      </c>
      <c r="K5" s="576">
        <v>9.5687733901531793</v>
      </c>
      <c r="L5" s="576">
        <v>9.9197049123702623</v>
      </c>
      <c r="M5" s="576">
        <v>10.000488272371868</v>
      </c>
      <c r="N5" s="576">
        <v>10.150292418471642</v>
      </c>
      <c r="O5" s="576">
        <v>10.281097101562796</v>
      </c>
      <c r="P5" s="576">
        <v>10.414617226850131</v>
      </c>
      <c r="Q5" s="576">
        <v>10.568815652541428</v>
      </c>
      <c r="R5" s="577">
        <v>10.695970187400285</v>
      </c>
      <c r="S5" s="578"/>
      <c r="T5" s="578"/>
      <c r="U5" s="578"/>
      <c r="V5" s="578"/>
      <c r="W5" s="578"/>
      <c r="X5" s="578"/>
      <c r="Y5" s="578"/>
      <c r="Z5" s="578"/>
      <c r="AA5" s="578"/>
      <c r="AB5" s="578"/>
      <c r="AC5" s="578"/>
      <c r="AD5" s="578"/>
      <c r="AE5" s="578"/>
    </row>
    <row r="6" spans="1:31" s="572" customFormat="1">
      <c r="B6" s="579" t="s">
        <v>357</v>
      </c>
      <c r="C6" s="576">
        <v>9.1046906651559354</v>
      </c>
      <c r="D6" s="576">
        <v>9.05162201217518</v>
      </c>
      <c r="E6" s="576">
        <v>9.0916429754159722</v>
      </c>
      <c r="F6" s="576">
        <v>9.1457590182778397</v>
      </c>
      <c r="G6" s="576">
        <v>9.2642283328594175</v>
      </c>
      <c r="H6" s="576">
        <v>9.373658486161796</v>
      </c>
      <c r="I6" s="576">
        <v>9.5704361251547567</v>
      </c>
      <c r="J6" s="576">
        <v>9.8193784998745741</v>
      </c>
      <c r="K6" s="576">
        <v>10.127049342396933</v>
      </c>
      <c r="L6" s="576">
        <v>10.547241661005211</v>
      </c>
      <c r="M6" s="576">
        <v>10.706358735511577</v>
      </c>
      <c r="N6" s="576">
        <v>10.885475492207638</v>
      </c>
      <c r="O6" s="576">
        <v>11.036439908479213</v>
      </c>
      <c r="P6" s="576">
        <v>11.167628565163799</v>
      </c>
      <c r="Q6" s="576">
        <v>11.292984511906351</v>
      </c>
      <c r="R6" s="577">
        <v>11.411006165997335</v>
      </c>
      <c r="S6" s="578"/>
      <c r="T6" s="578"/>
      <c r="U6" s="578"/>
      <c r="V6" s="578"/>
      <c r="W6" s="578"/>
      <c r="X6" s="578"/>
      <c r="Y6" s="578"/>
      <c r="Z6" s="578"/>
      <c r="AA6" s="578"/>
      <c r="AB6" s="578"/>
      <c r="AC6" s="578"/>
      <c r="AD6" s="578"/>
      <c r="AE6" s="578"/>
    </row>
    <row r="7" spans="1:31" s="572" customFormat="1" ht="14.4" thickBot="1">
      <c r="B7" s="580" t="s">
        <v>358</v>
      </c>
      <c r="C7" s="581">
        <v>10.785515137037578</v>
      </c>
      <c r="D7" s="582">
        <v>10.691335374113535</v>
      </c>
      <c r="E7" s="582">
        <v>10.649231479827527</v>
      </c>
      <c r="F7" s="582">
        <v>10.577717811978424</v>
      </c>
      <c r="G7" s="582">
        <v>10.545829109546361</v>
      </c>
      <c r="H7" s="582">
        <v>10.482164440882705</v>
      </c>
      <c r="I7" s="582">
        <v>10.551911896088356</v>
      </c>
      <c r="J7" s="582">
        <v>10.516216002446228</v>
      </c>
      <c r="K7" s="582">
        <v>10.766115123025827</v>
      </c>
      <c r="L7" s="582">
        <v>11.025588770794137</v>
      </c>
      <c r="M7" s="582">
        <v>11.188651832163195</v>
      </c>
      <c r="N7" s="582">
        <v>11.357833785352305</v>
      </c>
      <c r="O7" s="582">
        <v>11.603704298014698</v>
      </c>
      <c r="P7" s="582">
        <v>11.917795535739167</v>
      </c>
      <c r="Q7" s="582">
        <v>12.062633477979361</v>
      </c>
      <c r="R7" s="582"/>
    </row>
    <row r="8" spans="1:31">
      <c r="S8" s="583"/>
      <c r="T8" s="583"/>
      <c r="U8" s="583"/>
      <c r="V8" s="583"/>
      <c r="W8" s="583"/>
      <c r="X8" s="583"/>
      <c r="Y8" s="583"/>
      <c r="Z8" s="583"/>
      <c r="AA8" s="583"/>
      <c r="AB8" s="583"/>
      <c r="AC8" s="583"/>
      <c r="AD8" s="583"/>
      <c r="AE8" s="583"/>
    </row>
    <row r="9" spans="1:31">
      <c r="B9" s="23"/>
      <c r="S9" s="583"/>
      <c r="T9" s="583"/>
      <c r="U9" s="583"/>
      <c r="V9" s="583"/>
      <c r="W9" s="583"/>
      <c r="X9" s="583"/>
      <c r="Y9" s="583"/>
      <c r="Z9" s="583"/>
      <c r="AA9" s="583"/>
      <c r="AB9" s="583"/>
      <c r="AC9" s="583"/>
      <c r="AD9" s="583"/>
      <c r="AE9" s="583"/>
    </row>
    <row r="10" spans="1:31">
      <c r="B10" s="24"/>
    </row>
    <row r="15" spans="1:31">
      <c r="S15" s="584"/>
      <c r="T15" s="584"/>
      <c r="U15" s="584"/>
      <c r="V15" s="584"/>
      <c r="W15" s="584"/>
      <c r="X15" s="584"/>
      <c r="Y15" s="584"/>
      <c r="Z15" s="584"/>
      <c r="AA15" s="584"/>
      <c r="AB15" s="584"/>
      <c r="AC15" s="584"/>
      <c r="AD15" s="584"/>
      <c r="AE15" s="583"/>
    </row>
    <row r="16" spans="1:31">
      <c r="S16" s="584"/>
      <c r="T16" s="584"/>
      <c r="U16" s="584"/>
      <c r="V16" s="584"/>
      <c r="W16" s="584"/>
      <c r="X16" s="584"/>
      <c r="Y16" s="584"/>
      <c r="Z16" s="584"/>
      <c r="AA16" s="584"/>
      <c r="AB16" s="584"/>
      <c r="AC16" s="584"/>
      <c r="AD16" s="584"/>
      <c r="AE16" s="583"/>
    </row>
    <row r="30" spans="1:12">
      <c r="C30" s="2"/>
      <c r="D30" s="2"/>
      <c r="E30" s="2"/>
      <c r="F30" s="2"/>
      <c r="G30" s="2"/>
      <c r="H30" s="2"/>
      <c r="I30" s="2"/>
      <c r="J30" s="2"/>
      <c r="K30" s="2"/>
      <c r="L30" s="2"/>
    </row>
    <row r="31" spans="1:12">
      <c r="C31" s="2"/>
      <c r="D31" s="2"/>
      <c r="E31" s="2"/>
      <c r="F31" s="2"/>
      <c r="G31" s="2"/>
      <c r="H31" s="2"/>
      <c r="I31" s="2"/>
      <c r="J31" s="2"/>
      <c r="K31" s="2"/>
      <c r="L31" s="2"/>
    </row>
    <row r="32" spans="1:12">
      <c r="A32" s="425"/>
      <c r="C32" s="2"/>
      <c r="D32" s="2"/>
      <c r="E32" s="2"/>
      <c r="F32" s="2"/>
      <c r="G32" s="2"/>
      <c r="H32" s="2"/>
      <c r="I32" s="2"/>
      <c r="J32" s="2"/>
      <c r="K32" s="2"/>
      <c r="L32" s="2"/>
    </row>
    <row r="33" spans="1:44">
      <c r="A33" s="585"/>
      <c r="C33" s="2"/>
      <c r="D33" s="2"/>
      <c r="E33" s="2"/>
      <c r="F33" s="2"/>
      <c r="G33" s="2"/>
      <c r="H33" s="2"/>
      <c r="I33" s="2"/>
      <c r="J33" s="2"/>
      <c r="K33" s="2"/>
      <c r="L33" s="2"/>
      <c r="R33" s="425"/>
      <c r="S33" s="425"/>
    </row>
    <row r="34" spans="1:44">
      <c r="A34" s="586"/>
      <c r="B34" s="333"/>
      <c r="C34" s="587"/>
      <c r="D34" s="587"/>
      <c r="E34" s="587"/>
      <c r="F34" s="587"/>
      <c r="G34" s="588"/>
      <c r="H34" s="588"/>
      <c r="I34" s="588"/>
      <c r="J34" s="588"/>
      <c r="K34" s="587"/>
      <c r="L34" s="587"/>
      <c r="M34" s="587"/>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row>
    <row r="35" spans="1:44">
      <c r="A35" s="586"/>
      <c r="B35" s="333"/>
      <c r="C35" s="587"/>
      <c r="D35" s="587"/>
      <c r="E35" s="587"/>
      <c r="F35" s="587"/>
      <c r="G35" s="588"/>
      <c r="H35" s="588"/>
      <c r="I35" s="588"/>
      <c r="J35" s="588"/>
      <c r="K35" s="587"/>
      <c r="L35" s="587"/>
      <c r="M35" s="587"/>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row>
    <row r="36" spans="1:44">
      <c r="A36" s="425"/>
      <c r="B36" s="334"/>
      <c r="C36" s="589"/>
      <c r="D36" s="589"/>
      <c r="E36" s="589"/>
      <c r="F36" s="589"/>
      <c r="G36" s="589"/>
      <c r="H36" s="589"/>
      <c r="I36" s="589"/>
      <c r="J36" s="589"/>
      <c r="K36" s="589"/>
      <c r="L36" s="589"/>
      <c r="M36" s="425"/>
    </row>
    <row r="37" spans="1:44" ht="15.6">
      <c r="B37" s="484"/>
    </row>
  </sheetData>
  <mergeCells count="1">
    <mergeCell ref="A1:R1"/>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31"/>
  <sheetViews>
    <sheetView zoomScaleNormal="100" workbookViewId="0">
      <selection activeCell="A18" sqref="A18:XFD18"/>
    </sheetView>
  </sheetViews>
  <sheetFormatPr baseColWidth="10" defaultColWidth="11.5546875" defaultRowHeight="14.4"/>
  <cols>
    <col min="1" max="1" width="4.88671875" style="336" customWidth="1"/>
    <col min="2" max="2" width="29.6640625" style="336" customWidth="1"/>
    <col min="3" max="3" width="7.5546875" style="336" customWidth="1"/>
    <col min="4" max="4" width="7.5546875" style="336" hidden="1" customWidth="1"/>
    <col min="5" max="12" width="7.5546875" style="336" customWidth="1"/>
    <col min="13" max="16384" width="11.5546875" style="336"/>
  </cols>
  <sheetData>
    <row r="1" spans="1:12" ht="15.6">
      <c r="A1" s="354" t="s">
        <v>359</v>
      </c>
    </row>
    <row r="2" spans="1:12" ht="15" thickBot="1">
      <c r="B2" s="590"/>
    </row>
    <row r="3" spans="1:12" s="591" customFormat="1" ht="22.95" customHeight="1" thickBot="1">
      <c r="B3" s="592" t="s">
        <v>360</v>
      </c>
      <c r="C3" s="593">
        <v>2007</v>
      </c>
      <c r="D3" s="594">
        <v>2008</v>
      </c>
      <c r="E3" s="594">
        <v>2009</v>
      </c>
      <c r="F3" s="594">
        <v>2010</v>
      </c>
      <c r="G3" s="594">
        <v>2011</v>
      </c>
      <c r="H3" s="594">
        <v>2012</v>
      </c>
      <c r="I3" s="594">
        <v>2013</v>
      </c>
      <c r="J3" s="594">
        <v>2014</v>
      </c>
      <c r="K3" s="594">
        <v>2015</v>
      </c>
      <c r="L3" s="595">
        <v>2016</v>
      </c>
    </row>
    <row r="4" spans="1:12" ht="14.4" customHeight="1">
      <c r="B4" s="596" t="s">
        <v>361</v>
      </c>
      <c r="C4" s="597">
        <v>0.48934234468416948</v>
      </c>
      <c r="D4" s="598">
        <v>0.50575945649120113</v>
      </c>
      <c r="E4" s="598">
        <v>0.46198262062657214</v>
      </c>
      <c r="F4" s="598">
        <v>0.5010717095802697</v>
      </c>
      <c r="G4" s="598">
        <v>0.49158572939705736</v>
      </c>
      <c r="H4" s="598">
        <v>0.50512230817478576</v>
      </c>
      <c r="I4" s="598">
        <v>0.53080920564216783</v>
      </c>
      <c r="J4" s="598">
        <v>0.54621624030662275</v>
      </c>
      <c r="K4" s="598">
        <v>0.56559475907020051</v>
      </c>
      <c r="L4" s="599">
        <v>0.59892310281002858</v>
      </c>
    </row>
    <row r="5" spans="1:12">
      <c r="B5" s="600" t="s">
        <v>362</v>
      </c>
      <c r="C5" s="601">
        <v>0.32963348063426046</v>
      </c>
      <c r="D5" s="602">
        <v>0.34837688044338877</v>
      </c>
      <c r="E5" s="602">
        <v>0.31482963640521383</v>
      </c>
      <c r="F5" s="602">
        <v>0.33960984344900569</v>
      </c>
      <c r="G5" s="602">
        <v>0.32628137320896239</v>
      </c>
      <c r="H5" s="602">
        <v>0.34716704996863895</v>
      </c>
      <c r="I5" s="602">
        <v>0.36634115698703673</v>
      </c>
      <c r="J5" s="602">
        <v>0.36990819146091453</v>
      </c>
      <c r="K5" s="602">
        <v>0.41641448571713613</v>
      </c>
      <c r="L5" s="603">
        <v>0.4377250546861855</v>
      </c>
    </row>
    <row r="6" spans="1:12">
      <c r="B6" s="600" t="s">
        <v>363</v>
      </c>
      <c r="C6" s="601">
        <v>0.15970886404990903</v>
      </c>
      <c r="D6" s="602">
        <v>0.15738257604781242</v>
      </c>
      <c r="E6" s="602">
        <v>0.14715298422135834</v>
      </c>
      <c r="F6" s="602">
        <v>0.16146186613126406</v>
      </c>
      <c r="G6" s="602">
        <v>0.165304356188095</v>
      </c>
      <c r="H6" s="602">
        <v>0.15795525820614678</v>
      </c>
      <c r="I6" s="602">
        <v>0.16446804865513104</v>
      </c>
      <c r="J6" s="602">
        <v>0.17630804884570817</v>
      </c>
      <c r="K6" s="602">
        <v>0.14918027335306441</v>
      </c>
      <c r="L6" s="603">
        <v>0.16119804812384317</v>
      </c>
    </row>
    <row r="7" spans="1:12">
      <c r="B7" s="604" t="s">
        <v>364</v>
      </c>
      <c r="C7" s="605">
        <v>0.17397972446061863</v>
      </c>
      <c r="D7" s="606">
        <v>0.15628432048629734</v>
      </c>
      <c r="E7" s="606">
        <v>0.16084495769494628</v>
      </c>
      <c r="F7" s="606">
        <v>0.15239981550316087</v>
      </c>
      <c r="G7" s="606">
        <v>0.1382184184376703</v>
      </c>
      <c r="H7" s="606">
        <v>0.13391177085511186</v>
      </c>
      <c r="I7" s="606">
        <v>0.12626349151961624</v>
      </c>
      <c r="J7" s="606">
        <v>0.11489437561279972</v>
      </c>
      <c r="K7" s="606">
        <v>0.11030561005620033</v>
      </c>
      <c r="L7" s="607">
        <v>0.10681474003028774</v>
      </c>
    </row>
    <row r="8" spans="1:12">
      <c r="B8" s="604" t="s">
        <v>365</v>
      </c>
      <c r="C8" s="605">
        <v>5.1546659734858329E-2</v>
      </c>
      <c r="D8" s="606">
        <v>5.0366510867621894E-2</v>
      </c>
      <c r="E8" s="606">
        <v>5.8055110907843585E-2</v>
      </c>
      <c r="F8" s="606">
        <v>5.5511843069159184E-2</v>
      </c>
      <c r="G8" s="606">
        <v>4.5709523351604317E-2</v>
      </c>
      <c r="H8" s="606">
        <v>4.2860129625757894E-2</v>
      </c>
      <c r="I8" s="606">
        <v>5.1224944320712694E-2</v>
      </c>
      <c r="J8" s="606">
        <v>5.0212437234453455E-2</v>
      </c>
      <c r="K8" s="606">
        <v>4.4195404210036246E-2</v>
      </c>
      <c r="L8" s="607">
        <v>5.1892983341746593E-2</v>
      </c>
    </row>
    <row r="9" spans="1:12">
      <c r="B9" s="604" t="s">
        <v>366</v>
      </c>
      <c r="C9" s="605">
        <v>7.3823758773069927E-3</v>
      </c>
      <c r="D9" s="606">
        <v>6.8194008121982988E-3</v>
      </c>
      <c r="E9" s="606">
        <v>6.6030185227532586E-3</v>
      </c>
      <c r="F9" s="606">
        <v>7.7054562226985378E-3</v>
      </c>
      <c r="G9" s="606">
        <v>7.5327755873962239E-3</v>
      </c>
      <c r="H9" s="606">
        <v>7.7008850790995891E-3</v>
      </c>
      <c r="I9" s="606">
        <v>7.2240306093312775E-3</v>
      </c>
      <c r="J9" s="606">
        <v>6.9227798080637015E-3</v>
      </c>
      <c r="K9" s="606">
        <v>6.0190881580260043E-3</v>
      </c>
      <c r="L9" s="607">
        <v>6.8988726232542489E-3</v>
      </c>
    </row>
    <row r="10" spans="1:12" ht="15" thickBot="1">
      <c r="B10" s="608" t="s">
        <v>367</v>
      </c>
      <c r="C10" s="609">
        <v>0.27767091239927216</v>
      </c>
      <c r="D10" s="610">
        <v>0.28071922968865731</v>
      </c>
      <c r="E10" s="610">
        <v>0.31245712325634578</v>
      </c>
      <c r="F10" s="610">
        <v>0.28328404373660365</v>
      </c>
      <c r="G10" s="610">
        <v>0.31695355322627178</v>
      </c>
      <c r="H10" s="610">
        <v>0.31040490626524497</v>
      </c>
      <c r="I10" s="610">
        <v>0.28447832790817201</v>
      </c>
      <c r="J10" s="610">
        <v>0.28172445553673825</v>
      </c>
      <c r="K10" s="610">
        <v>0.27388513850553692</v>
      </c>
      <c r="L10" s="611">
        <v>0.23547030119468282</v>
      </c>
    </row>
    <row r="11" spans="1:12">
      <c r="B11" s="612"/>
      <c r="C11" s="612"/>
      <c r="D11" s="612"/>
      <c r="E11" s="612"/>
      <c r="F11" s="612"/>
      <c r="G11" s="612"/>
      <c r="H11" s="612"/>
      <c r="I11" s="612"/>
      <c r="J11" s="612"/>
      <c r="K11" s="612"/>
      <c r="L11" s="612"/>
    </row>
    <row r="12" spans="1:12" ht="15" customHeight="1">
      <c r="B12" s="805" t="s">
        <v>368</v>
      </c>
      <c r="C12" s="805"/>
      <c r="D12" s="805"/>
      <c r="E12" s="805"/>
      <c r="F12" s="805"/>
      <c r="G12" s="805"/>
      <c r="H12" s="805"/>
      <c r="I12" s="805"/>
      <c r="J12" s="805"/>
      <c r="K12" s="805"/>
      <c r="L12" s="805"/>
    </row>
    <row r="13" spans="1:12">
      <c r="B13" s="805"/>
      <c r="C13" s="805"/>
      <c r="D13" s="805"/>
      <c r="E13" s="805"/>
      <c r="F13" s="805"/>
      <c r="G13" s="805"/>
      <c r="H13" s="805"/>
      <c r="I13" s="805"/>
      <c r="J13" s="805"/>
      <c r="K13" s="805"/>
      <c r="L13" s="805"/>
    </row>
    <row r="14" spans="1:12">
      <c r="B14" s="805"/>
      <c r="C14" s="805"/>
      <c r="D14" s="805"/>
      <c r="E14" s="805"/>
      <c r="F14" s="805"/>
      <c r="G14" s="805"/>
      <c r="H14" s="805"/>
      <c r="I14" s="805"/>
      <c r="J14" s="805"/>
      <c r="K14" s="805"/>
      <c r="L14" s="805"/>
    </row>
    <row r="15" spans="1:12">
      <c r="B15" s="613"/>
      <c r="C15" s="613"/>
      <c r="D15" s="613"/>
      <c r="E15" s="613"/>
      <c r="F15" s="613"/>
      <c r="G15" s="613"/>
      <c r="H15" s="613"/>
      <c r="I15" s="613"/>
      <c r="J15" s="613"/>
      <c r="K15" s="613"/>
      <c r="L15" s="613"/>
    </row>
    <row r="16" spans="1:12" s="532" customFormat="1">
      <c r="B16" s="614"/>
      <c r="C16" s="615"/>
      <c r="D16" s="615"/>
      <c r="E16" s="615"/>
      <c r="F16" s="615"/>
      <c r="G16" s="615"/>
      <c r="H16" s="615"/>
      <c r="I16" s="615"/>
      <c r="J16" s="615"/>
      <c r="K16" s="615"/>
      <c r="L16" s="615"/>
    </row>
    <row r="17" spans="2:12" s="532" customFormat="1">
      <c r="B17" s="616"/>
      <c r="C17" s="615"/>
      <c r="D17" s="615"/>
      <c r="E17" s="615"/>
      <c r="F17" s="615"/>
      <c r="G17" s="615"/>
      <c r="H17" s="615"/>
      <c r="I17" s="615"/>
      <c r="J17" s="615"/>
      <c r="K17" s="615"/>
      <c r="L17" s="615"/>
    </row>
    <row r="18" spans="2:12" s="532" customFormat="1">
      <c r="B18" s="616"/>
      <c r="C18" s="615"/>
      <c r="D18" s="615"/>
      <c r="E18" s="615"/>
      <c r="F18" s="615"/>
      <c r="G18" s="615"/>
      <c r="H18" s="615"/>
      <c r="I18" s="615"/>
      <c r="J18" s="615"/>
      <c r="K18" s="615"/>
      <c r="L18" s="615"/>
    </row>
    <row r="19" spans="2:12" s="532" customFormat="1">
      <c r="B19" s="614"/>
      <c r="C19" s="615"/>
      <c r="D19" s="615"/>
      <c r="E19" s="615"/>
      <c r="F19" s="615"/>
      <c r="G19" s="615"/>
      <c r="H19" s="615"/>
      <c r="I19" s="615"/>
      <c r="J19" s="615"/>
      <c r="K19" s="615"/>
      <c r="L19" s="615"/>
    </row>
    <row r="20" spans="2:12" s="532" customFormat="1">
      <c r="B20" s="614"/>
      <c r="C20" s="615"/>
      <c r="D20" s="615"/>
      <c r="E20" s="615"/>
      <c r="F20" s="615"/>
      <c r="G20" s="615"/>
      <c r="H20" s="615"/>
      <c r="I20" s="615"/>
      <c r="J20" s="615"/>
      <c r="K20" s="615"/>
      <c r="L20" s="615"/>
    </row>
    <row r="21" spans="2:12" s="532" customFormat="1">
      <c r="B21" s="614"/>
      <c r="C21" s="615"/>
      <c r="D21" s="615"/>
      <c r="E21" s="615"/>
      <c r="F21" s="615"/>
      <c r="G21" s="615"/>
      <c r="H21" s="615"/>
      <c r="I21" s="615"/>
      <c r="J21" s="615"/>
      <c r="K21" s="615"/>
      <c r="L21" s="615"/>
    </row>
    <row r="22" spans="2:12" s="532" customFormat="1">
      <c r="B22" s="614"/>
      <c r="C22" s="615"/>
      <c r="D22" s="615"/>
      <c r="E22" s="615"/>
      <c r="F22" s="615"/>
      <c r="G22" s="615"/>
      <c r="H22" s="615"/>
      <c r="I22" s="615"/>
      <c r="J22" s="615"/>
      <c r="K22" s="615"/>
      <c r="L22" s="615"/>
    </row>
    <row r="23" spans="2:12" s="532" customFormat="1">
      <c r="B23" s="614"/>
      <c r="C23" s="615"/>
      <c r="D23" s="615"/>
      <c r="E23" s="615"/>
      <c r="F23" s="615"/>
      <c r="G23" s="615"/>
      <c r="H23" s="615"/>
      <c r="I23" s="615"/>
      <c r="J23" s="615"/>
      <c r="K23" s="615"/>
      <c r="L23" s="615"/>
    </row>
    <row r="24" spans="2:12">
      <c r="B24" s="532"/>
      <c r="C24" s="532"/>
      <c r="D24" s="532"/>
      <c r="E24" s="532"/>
      <c r="F24" s="532"/>
      <c r="G24" s="532"/>
      <c r="H24" s="532"/>
      <c r="I24" s="532"/>
      <c r="J24" s="532"/>
      <c r="K24" s="532"/>
      <c r="L24" s="532"/>
    </row>
    <row r="26" spans="2:12">
      <c r="B26" s="613"/>
      <c r="C26" s="613"/>
      <c r="D26" s="613"/>
      <c r="E26" s="613"/>
      <c r="F26" s="613"/>
      <c r="G26" s="613"/>
      <c r="H26" s="613"/>
      <c r="I26" s="613"/>
      <c r="J26" s="613"/>
      <c r="K26" s="613"/>
      <c r="L26" s="613"/>
    </row>
    <row r="27" spans="2:12">
      <c r="B27" s="613"/>
      <c r="C27" s="613"/>
      <c r="D27" s="613"/>
      <c r="E27" s="613"/>
      <c r="F27" s="613"/>
      <c r="G27" s="613"/>
      <c r="H27" s="613"/>
      <c r="I27" s="613"/>
      <c r="J27" s="613"/>
      <c r="K27" s="613"/>
      <c r="L27" s="613"/>
    </row>
    <row r="28" spans="2:12">
      <c r="B28" s="613"/>
      <c r="C28" s="613"/>
      <c r="D28" s="613"/>
      <c r="E28" s="613"/>
      <c r="F28" s="613"/>
      <c r="G28" s="613"/>
      <c r="H28" s="613"/>
      <c r="I28" s="613"/>
      <c r="J28" s="613"/>
      <c r="K28" s="613"/>
      <c r="L28" s="613"/>
    </row>
    <row r="29" spans="2:12">
      <c r="B29" s="613"/>
      <c r="C29" s="613"/>
      <c r="D29" s="613"/>
      <c r="E29" s="613"/>
      <c r="F29" s="613"/>
      <c r="G29" s="613"/>
      <c r="H29" s="613"/>
      <c r="I29" s="613"/>
      <c r="J29" s="613"/>
      <c r="K29" s="613"/>
      <c r="L29" s="613"/>
    </row>
    <row r="30" spans="2:12">
      <c r="B30" s="613"/>
      <c r="C30" s="613"/>
      <c r="D30" s="613"/>
      <c r="E30" s="613"/>
      <c r="F30" s="613"/>
      <c r="G30" s="613"/>
      <c r="H30" s="613"/>
      <c r="I30" s="613"/>
      <c r="J30" s="613"/>
      <c r="K30" s="613"/>
      <c r="L30" s="613"/>
    </row>
    <row r="31" spans="2:12">
      <c r="B31" s="617"/>
      <c r="C31" s="617"/>
      <c r="D31" s="617"/>
      <c r="E31" s="617"/>
      <c r="F31" s="617"/>
      <c r="G31" s="617"/>
      <c r="H31" s="617"/>
      <c r="I31" s="617"/>
      <c r="J31" s="617"/>
      <c r="K31" s="617"/>
      <c r="L31" s="617"/>
    </row>
  </sheetData>
  <mergeCells count="1">
    <mergeCell ref="B12:L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3"/>
  <sheetViews>
    <sheetView workbookViewId="0">
      <selection activeCell="L21" sqref="L21"/>
    </sheetView>
  </sheetViews>
  <sheetFormatPr baseColWidth="10" defaultColWidth="11.44140625" defaultRowHeight="13.8"/>
  <cols>
    <col min="1" max="1" width="11.44140625" style="2"/>
    <col min="2" max="2" width="38.44140625" style="2" customWidth="1"/>
    <col min="3" max="79" width="6.88671875" style="3" customWidth="1"/>
    <col min="80" max="16384" width="11.44140625" style="2"/>
  </cols>
  <sheetData>
    <row r="1" spans="1:79" s="1" customFormat="1" ht="15.6">
      <c r="A1" s="26" t="s">
        <v>6</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row>
    <row r="2" spans="1:79" s="1" customFormat="1" ht="15.6">
      <c r="B2" s="26"/>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row>
    <row r="3" spans="1:79" s="1" customFormat="1" ht="14.4" thickBot="1">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1" customFormat="1" ht="14.4" thickBot="1">
      <c r="B4" s="6"/>
      <c r="C4" s="7">
        <v>1994</v>
      </c>
      <c r="D4" s="8">
        <v>1995</v>
      </c>
      <c r="E4" s="8">
        <v>1996</v>
      </c>
      <c r="F4" s="8">
        <v>1997</v>
      </c>
      <c r="G4" s="8">
        <v>1998</v>
      </c>
      <c r="H4" s="8">
        <v>1999</v>
      </c>
      <c r="I4" s="8">
        <v>2000</v>
      </c>
      <c r="J4" s="8">
        <v>2001</v>
      </c>
      <c r="K4" s="8">
        <v>2002</v>
      </c>
      <c r="L4" s="8">
        <v>2003</v>
      </c>
      <c r="M4" s="8">
        <v>2004</v>
      </c>
      <c r="N4" s="8">
        <v>2005</v>
      </c>
      <c r="O4" s="8">
        <v>2006</v>
      </c>
      <c r="P4" s="9">
        <v>2007</v>
      </c>
      <c r="Q4" s="9">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9">
        <v>2029</v>
      </c>
      <c r="AM4" s="9">
        <v>2030</v>
      </c>
      <c r="AN4" s="9">
        <v>2031</v>
      </c>
      <c r="AO4" s="9">
        <v>2032</v>
      </c>
      <c r="AP4" s="9">
        <v>2033</v>
      </c>
      <c r="AQ4" s="9">
        <v>2034</v>
      </c>
      <c r="AR4" s="9">
        <v>2035</v>
      </c>
      <c r="AS4" s="9">
        <v>2036</v>
      </c>
      <c r="AT4" s="9">
        <v>2037</v>
      </c>
      <c r="AU4" s="9">
        <v>2038</v>
      </c>
      <c r="AV4" s="9">
        <v>2039</v>
      </c>
      <c r="AW4" s="9">
        <v>2040</v>
      </c>
      <c r="AX4" s="9">
        <v>2041</v>
      </c>
      <c r="AY4" s="9">
        <v>2042</v>
      </c>
      <c r="AZ4" s="9">
        <v>2043</v>
      </c>
      <c r="BA4" s="9">
        <v>2044</v>
      </c>
      <c r="BB4" s="9">
        <v>2045</v>
      </c>
      <c r="BC4" s="9">
        <v>2046</v>
      </c>
      <c r="BD4" s="9">
        <v>2047</v>
      </c>
      <c r="BE4" s="9">
        <v>2048</v>
      </c>
      <c r="BF4" s="9">
        <v>2049</v>
      </c>
      <c r="BG4" s="9">
        <v>2050</v>
      </c>
      <c r="BH4" s="9">
        <v>2051</v>
      </c>
      <c r="BI4" s="9">
        <v>2052</v>
      </c>
      <c r="BJ4" s="9">
        <v>2053</v>
      </c>
      <c r="BK4" s="9">
        <v>2054</v>
      </c>
      <c r="BL4" s="9">
        <v>2055</v>
      </c>
      <c r="BM4" s="9">
        <v>2056</v>
      </c>
      <c r="BN4" s="9">
        <v>2057</v>
      </c>
      <c r="BO4" s="9">
        <v>2058</v>
      </c>
      <c r="BP4" s="9">
        <v>2059</v>
      </c>
      <c r="BQ4" s="9">
        <v>2060</v>
      </c>
      <c r="BR4" s="9">
        <v>2061</v>
      </c>
      <c r="BS4" s="9">
        <v>2062</v>
      </c>
      <c r="BT4" s="9">
        <v>2063</v>
      </c>
      <c r="BU4" s="9">
        <v>2064</v>
      </c>
      <c r="BV4" s="9">
        <v>2065</v>
      </c>
      <c r="BW4" s="9">
        <v>2066</v>
      </c>
      <c r="BX4" s="9">
        <v>2067</v>
      </c>
      <c r="BY4" s="9">
        <v>2068</v>
      </c>
      <c r="BZ4" s="9">
        <v>2069</v>
      </c>
      <c r="CA4" s="10">
        <v>2070</v>
      </c>
    </row>
    <row r="5" spans="1:79" s="1" customFormat="1">
      <c r="B5" s="11" t="s">
        <v>1</v>
      </c>
      <c r="C5" s="27"/>
      <c r="D5" s="28"/>
      <c r="E5" s="28"/>
      <c r="F5" s="28"/>
      <c r="G5" s="28"/>
      <c r="H5" s="28"/>
      <c r="I5" s="28"/>
      <c r="J5" s="28"/>
      <c r="K5" s="28"/>
      <c r="L5" s="28"/>
      <c r="M5" s="28"/>
      <c r="N5" s="28"/>
      <c r="O5" s="28"/>
      <c r="P5" s="28"/>
      <c r="Q5" s="28"/>
      <c r="R5" s="28"/>
      <c r="S5" s="28"/>
      <c r="T5" s="28"/>
      <c r="U5" s="28"/>
      <c r="V5" s="28">
        <v>70000</v>
      </c>
      <c r="W5" s="28">
        <v>70000</v>
      </c>
      <c r="X5" s="28">
        <v>70000</v>
      </c>
      <c r="Y5" s="28">
        <v>70000</v>
      </c>
      <c r="Z5" s="28">
        <v>70000</v>
      </c>
      <c r="AA5" s="28">
        <v>70000</v>
      </c>
      <c r="AB5" s="28">
        <v>70000</v>
      </c>
      <c r="AC5" s="28">
        <v>70000</v>
      </c>
      <c r="AD5" s="28">
        <v>70000</v>
      </c>
      <c r="AE5" s="28">
        <v>70000</v>
      </c>
      <c r="AF5" s="28">
        <v>70000</v>
      </c>
      <c r="AG5" s="28">
        <v>70000</v>
      </c>
      <c r="AH5" s="28">
        <v>70000</v>
      </c>
      <c r="AI5" s="28">
        <v>70000</v>
      </c>
      <c r="AJ5" s="28">
        <v>70000</v>
      </c>
      <c r="AK5" s="28">
        <v>70000</v>
      </c>
      <c r="AL5" s="28">
        <v>70000</v>
      </c>
      <c r="AM5" s="28">
        <v>70000</v>
      </c>
      <c r="AN5" s="28">
        <v>70000</v>
      </c>
      <c r="AO5" s="28">
        <v>70000</v>
      </c>
      <c r="AP5" s="28">
        <v>70000</v>
      </c>
      <c r="AQ5" s="28">
        <v>70000</v>
      </c>
      <c r="AR5" s="28">
        <v>70000</v>
      </c>
      <c r="AS5" s="28">
        <v>70000</v>
      </c>
      <c r="AT5" s="28">
        <v>70000</v>
      </c>
      <c r="AU5" s="28">
        <v>70000</v>
      </c>
      <c r="AV5" s="28">
        <v>70000</v>
      </c>
      <c r="AW5" s="28">
        <v>70000</v>
      </c>
      <c r="AX5" s="28">
        <v>70000</v>
      </c>
      <c r="AY5" s="28">
        <v>70000</v>
      </c>
      <c r="AZ5" s="28">
        <v>70000</v>
      </c>
      <c r="BA5" s="28">
        <v>70000</v>
      </c>
      <c r="BB5" s="28">
        <v>70000</v>
      </c>
      <c r="BC5" s="28">
        <v>70000</v>
      </c>
      <c r="BD5" s="28">
        <v>70000</v>
      </c>
      <c r="BE5" s="28">
        <v>70000</v>
      </c>
      <c r="BF5" s="28">
        <v>70000</v>
      </c>
      <c r="BG5" s="28">
        <v>70000</v>
      </c>
      <c r="BH5" s="28">
        <v>70000</v>
      </c>
      <c r="BI5" s="28">
        <v>70000</v>
      </c>
      <c r="BJ5" s="28">
        <v>70000</v>
      </c>
      <c r="BK5" s="28">
        <v>70000</v>
      </c>
      <c r="BL5" s="28">
        <v>70000</v>
      </c>
      <c r="BM5" s="28">
        <v>70000</v>
      </c>
      <c r="BN5" s="28">
        <v>70000</v>
      </c>
      <c r="BO5" s="28">
        <v>70000</v>
      </c>
      <c r="BP5" s="28">
        <v>70000</v>
      </c>
      <c r="BQ5" s="28">
        <v>70000</v>
      </c>
      <c r="BR5" s="28">
        <v>70000</v>
      </c>
      <c r="BS5" s="28">
        <v>70000</v>
      </c>
      <c r="BT5" s="28">
        <v>70000</v>
      </c>
      <c r="BU5" s="28">
        <v>70000</v>
      </c>
      <c r="BV5" s="28">
        <v>70000</v>
      </c>
      <c r="BW5" s="28">
        <v>70000</v>
      </c>
      <c r="BX5" s="28">
        <v>70000</v>
      </c>
      <c r="BY5" s="28">
        <v>70000</v>
      </c>
      <c r="BZ5" s="28">
        <v>70000</v>
      </c>
      <c r="CA5" s="29">
        <v>70000</v>
      </c>
    </row>
    <row r="6" spans="1:79" s="1" customFormat="1">
      <c r="B6" s="15" t="s">
        <v>7</v>
      </c>
      <c r="C6" s="30"/>
      <c r="D6" s="31"/>
      <c r="E6" s="31"/>
      <c r="F6" s="31"/>
      <c r="G6" s="31"/>
      <c r="H6" s="31"/>
      <c r="I6" s="31"/>
      <c r="J6" s="31"/>
      <c r="K6" s="31"/>
      <c r="L6" s="31"/>
      <c r="M6" s="31"/>
      <c r="N6" s="31"/>
      <c r="O6" s="31"/>
      <c r="P6" s="31"/>
      <c r="Q6" s="31"/>
      <c r="R6" s="31"/>
      <c r="S6" s="31"/>
      <c r="T6" s="31"/>
      <c r="U6" s="31"/>
      <c r="V6" s="31">
        <v>70000</v>
      </c>
      <c r="W6" s="31">
        <v>62862</v>
      </c>
      <c r="X6" s="31">
        <v>55718</v>
      </c>
      <c r="Y6" s="31">
        <v>48577</v>
      </c>
      <c r="Z6" s="31">
        <v>41434</v>
      </c>
      <c r="AA6" s="31">
        <v>34296</v>
      </c>
      <c r="AB6" s="31">
        <v>27150</v>
      </c>
      <c r="AC6" s="31">
        <v>20000</v>
      </c>
      <c r="AD6" s="31">
        <v>20000</v>
      </c>
      <c r="AE6" s="31">
        <v>20000</v>
      </c>
      <c r="AF6" s="31">
        <v>20000</v>
      </c>
      <c r="AG6" s="31">
        <v>20000</v>
      </c>
      <c r="AH6" s="31">
        <v>20000</v>
      </c>
      <c r="AI6" s="31">
        <v>20000</v>
      </c>
      <c r="AJ6" s="31">
        <v>20000</v>
      </c>
      <c r="AK6" s="31">
        <v>20000</v>
      </c>
      <c r="AL6" s="31">
        <v>20000</v>
      </c>
      <c r="AM6" s="31">
        <v>20000</v>
      </c>
      <c r="AN6" s="31">
        <v>20000</v>
      </c>
      <c r="AO6" s="31">
        <v>20000</v>
      </c>
      <c r="AP6" s="31">
        <v>20000</v>
      </c>
      <c r="AQ6" s="31">
        <v>20000</v>
      </c>
      <c r="AR6" s="31">
        <v>20000</v>
      </c>
      <c r="AS6" s="31">
        <v>20000</v>
      </c>
      <c r="AT6" s="31">
        <v>20000</v>
      </c>
      <c r="AU6" s="31">
        <v>20000</v>
      </c>
      <c r="AV6" s="31">
        <v>20000</v>
      </c>
      <c r="AW6" s="31">
        <v>20000</v>
      </c>
      <c r="AX6" s="31">
        <v>20000</v>
      </c>
      <c r="AY6" s="31">
        <v>20000</v>
      </c>
      <c r="AZ6" s="31">
        <v>20000</v>
      </c>
      <c r="BA6" s="31">
        <v>20000</v>
      </c>
      <c r="BB6" s="31">
        <v>20000</v>
      </c>
      <c r="BC6" s="31">
        <v>20000</v>
      </c>
      <c r="BD6" s="31">
        <v>20000</v>
      </c>
      <c r="BE6" s="31">
        <v>20000</v>
      </c>
      <c r="BF6" s="31">
        <v>20000</v>
      </c>
      <c r="BG6" s="31">
        <v>20000</v>
      </c>
      <c r="BH6" s="31">
        <v>20000</v>
      </c>
      <c r="BI6" s="31">
        <v>20000</v>
      </c>
      <c r="BJ6" s="31">
        <v>20000</v>
      </c>
      <c r="BK6" s="31">
        <v>20000</v>
      </c>
      <c r="BL6" s="31">
        <v>20000</v>
      </c>
      <c r="BM6" s="31">
        <v>20000</v>
      </c>
      <c r="BN6" s="31">
        <v>20000</v>
      </c>
      <c r="BO6" s="31">
        <v>20000</v>
      </c>
      <c r="BP6" s="31">
        <v>20000</v>
      </c>
      <c r="BQ6" s="31">
        <v>20000</v>
      </c>
      <c r="BR6" s="31">
        <v>20000</v>
      </c>
      <c r="BS6" s="31">
        <v>20000</v>
      </c>
      <c r="BT6" s="31">
        <v>20000</v>
      </c>
      <c r="BU6" s="31">
        <v>20000</v>
      </c>
      <c r="BV6" s="31">
        <v>20000</v>
      </c>
      <c r="BW6" s="31">
        <v>20000</v>
      </c>
      <c r="BX6" s="31">
        <v>20000</v>
      </c>
      <c r="BY6" s="31">
        <v>20000</v>
      </c>
      <c r="BZ6" s="31">
        <v>20000</v>
      </c>
      <c r="CA6" s="32">
        <v>20000</v>
      </c>
    </row>
    <row r="7" spans="1:79" s="1" customFormat="1">
      <c r="B7" s="15" t="s">
        <v>8</v>
      </c>
      <c r="C7" s="30"/>
      <c r="D7" s="31"/>
      <c r="E7" s="31"/>
      <c r="F7" s="31"/>
      <c r="G7" s="31"/>
      <c r="H7" s="31"/>
      <c r="I7" s="31"/>
      <c r="J7" s="31"/>
      <c r="K7" s="31"/>
      <c r="L7" s="31"/>
      <c r="M7" s="31"/>
      <c r="N7" s="31"/>
      <c r="O7" s="31"/>
      <c r="P7" s="31"/>
      <c r="Q7" s="31"/>
      <c r="R7" s="31"/>
      <c r="S7" s="31"/>
      <c r="T7" s="31"/>
      <c r="U7" s="31"/>
      <c r="V7" s="31">
        <v>70000</v>
      </c>
      <c r="W7" s="31">
        <v>77152</v>
      </c>
      <c r="X7" s="31">
        <v>84285</v>
      </c>
      <c r="Y7" s="31">
        <v>91432</v>
      </c>
      <c r="Z7" s="31">
        <v>98569</v>
      </c>
      <c r="AA7" s="31">
        <v>105724</v>
      </c>
      <c r="AB7" s="31">
        <v>112865</v>
      </c>
      <c r="AC7" s="31">
        <v>120000</v>
      </c>
      <c r="AD7" s="31">
        <v>120000</v>
      </c>
      <c r="AE7" s="31">
        <v>120000</v>
      </c>
      <c r="AF7" s="31">
        <v>120000</v>
      </c>
      <c r="AG7" s="31">
        <v>120000</v>
      </c>
      <c r="AH7" s="31">
        <v>120000</v>
      </c>
      <c r="AI7" s="31">
        <v>120000</v>
      </c>
      <c r="AJ7" s="31">
        <v>120000</v>
      </c>
      <c r="AK7" s="31">
        <v>120000</v>
      </c>
      <c r="AL7" s="31">
        <v>120000</v>
      </c>
      <c r="AM7" s="31">
        <v>120000</v>
      </c>
      <c r="AN7" s="31">
        <v>120000</v>
      </c>
      <c r="AO7" s="31">
        <v>120000</v>
      </c>
      <c r="AP7" s="31">
        <v>120000</v>
      </c>
      <c r="AQ7" s="31">
        <v>120000</v>
      </c>
      <c r="AR7" s="31">
        <v>120000</v>
      </c>
      <c r="AS7" s="31">
        <v>120000</v>
      </c>
      <c r="AT7" s="31">
        <v>120000</v>
      </c>
      <c r="AU7" s="31">
        <v>120000</v>
      </c>
      <c r="AV7" s="31">
        <v>120000</v>
      </c>
      <c r="AW7" s="31">
        <v>120000</v>
      </c>
      <c r="AX7" s="31">
        <v>120000</v>
      </c>
      <c r="AY7" s="31">
        <v>120000</v>
      </c>
      <c r="AZ7" s="31">
        <v>120000</v>
      </c>
      <c r="BA7" s="31">
        <v>120000</v>
      </c>
      <c r="BB7" s="31">
        <v>120000</v>
      </c>
      <c r="BC7" s="31">
        <v>120000</v>
      </c>
      <c r="BD7" s="31">
        <v>120000</v>
      </c>
      <c r="BE7" s="31">
        <v>120000</v>
      </c>
      <c r="BF7" s="31">
        <v>120000</v>
      </c>
      <c r="BG7" s="31">
        <v>120000</v>
      </c>
      <c r="BH7" s="31">
        <v>120000</v>
      </c>
      <c r="BI7" s="31">
        <v>120000</v>
      </c>
      <c r="BJ7" s="31">
        <v>120000</v>
      </c>
      <c r="BK7" s="31">
        <v>120000</v>
      </c>
      <c r="BL7" s="31">
        <v>120000</v>
      </c>
      <c r="BM7" s="31">
        <v>120000</v>
      </c>
      <c r="BN7" s="31">
        <v>120000</v>
      </c>
      <c r="BO7" s="31">
        <v>120000</v>
      </c>
      <c r="BP7" s="31">
        <v>120000</v>
      </c>
      <c r="BQ7" s="31">
        <v>120000</v>
      </c>
      <c r="BR7" s="31">
        <v>120000</v>
      </c>
      <c r="BS7" s="31">
        <v>120000</v>
      </c>
      <c r="BT7" s="31">
        <v>120000</v>
      </c>
      <c r="BU7" s="31">
        <v>120000</v>
      </c>
      <c r="BV7" s="31">
        <v>120000</v>
      </c>
      <c r="BW7" s="31">
        <v>120000</v>
      </c>
      <c r="BX7" s="31">
        <v>120000</v>
      </c>
      <c r="BY7" s="31">
        <v>120000</v>
      </c>
      <c r="BZ7" s="31">
        <v>120000</v>
      </c>
      <c r="CA7" s="32">
        <v>120000</v>
      </c>
    </row>
    <row r="8" spans="1:79" s="1" customFormat="1">
      <c r="B8" s="15" t="s">
        <v>4</v>
      </c>
      <c r="C8" s="30">
        <v>51301</v>
      </c>
      <c r="D8" s="31">
        <v>42193</v>
      </c>
      <c r="E8" s="31">
        <v>38241</v>
      </c>
      <c r="F8" s="31">
        <v>43279</v>
      </c>
      <c r="G8" s="31">
        <v>50228</v>
      </c>
      <c r="H8" s="31">
        <v>62500</v>
      </c>
      <c r="I8" s="31">
        <v>72000</v>
      </c>
      <c r="J8" s="31">
        <v>87000</v>
      </c>
      <c r="K8" s="31">
        <v>97000</v>
      </c>
      <c r="L8" s="31">
        <v>102000</v>
      </c>
      <c r="M8" s="31">
        <v>105128</v>
      </c>
      <c r="N8" s="31">
        <v>92192</v>
      </c>
      <c r="O8" s="31">
        <v>112141</v>
      </c>
      <c r="P8" s="31">
        <v>73626</v>
      </c>
      <c r="Q8" s="31">
        <v>56812</v>
      </c>
      <c r="R8" s="31">
        <v>32339</v>
      </c>
      <c r="S8" s="31">
        <v>38880</v>
      </c>
      <c r="T8" s="31">
        <v>29504</v>
      </c>
      <c r="U8" s="31">
        <v>72336</v>
      </c>
      <c r="V8" s="31">
        <v>99956</v>
      </c>
      <c r="W8" s="31">
        <v>32324</v>
      </c>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2"/>
    </row>
    <row r="9" spans="1:79" s="1" customFormat="1" ht="14.4" thickBot="1">
      <c r="B9" s="19" t="s">
        <v>5</v>
      </c>
      <c r="C9" s="33"/>
      <c r="D9" s="34"/>
      <c r="E9" s="34"/>
      <c r="F9" s="34"/>
      <c r="G9" s="34"/>
      <c r="H9" s="34"/>
      <c r="I9" s="34"/>
      <c r="J9" s="34"/>
      <c r="K9" s="34"/>
      <c r="L9" s="34"/>
      <c r="M9" s="34"/>
      <c r="N9" s="34"/>
      <c r="O9" s="34"/>
      <c r="P9" s="34"/>
      <c r="Q9" s="34"/>
      <c r="R9" s="34"/>
      <c r="S9" s="34"/>
      <c r="T9" s="34"/>
      <c r="U9" s="34"/>
      <c r="V9" s="34"/>
      <c r="W9" s="34">
        <v>32324</v>
      </c>
      <c r="X9" s="34">
        <v>40908</v>
      </c>
      <c r="Y9" s="34">
        <v>58000</v>
      </c>
      <c r="Z9" s="34">
        <v>58000</v>
      </c>
      <c r="AA9" s="34">
        <v>58000</v>
      </c>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5"/>
    </row>
    <row r="11" spans="1:79">
      <c r="B11" s="23"/>
    </row>
    <row r="12" spans="1:79">
      <c r="B12" s="24"/>
    </row>
    <row r="15" spans="1:79">
      <c r="B15" s="771"/>
      <c r="C15" s="772"/>
      <c r="D15" s="772"/>
      <c r="E15" s="772"/>
      <c r="F15" s="772"/>
      <c r="G15" s="772"/>
      <c r="H15" s="772"/>
    </row>
    <row r="16" spans="1:79">
      <c r="B16" s="77"/>
      <c r="C16" s="83"/>
      <c r="D16" s="83"/>
      <c r="E16" s="83"/>
      <c r="F16" s="83"/>
      <c r="G16" s="83"/>
      <c r="H16" s="83"/>
    </row>
    <row r="17" spans="2:8">
      <c r="B17" s="773"/>
      <c r="C17" s="772"/>
      <c r="D17" s="772"/>
      <c r="E17" s="772"/>
      <c r="F17" s="772"/>
      <c r="G17" s="772"/>
      <c r="H17" s="772"/>
    </row>
    <row r="33" spans="3:22">
      <c r="C33" s="36"/>
      <c r="D33" s="36"/>
      <c r="E33" s="36"/>
      <c r="F33" s="36"/>
      <c r="G33" s="36"/>
      <c r="H33" s="36"/>
      <c r="I33" s="36"/>
      <c r="J33" s="36"/>
      <c r="K33" s="36"/>
      <c r="L33" s="36"/>
      <c r="M33" s="36"/>
      <c r="N33" s="36"/>
      <c r="O33" s="36"/>
      <c r="P33" s="36"/>
      <c r="Q33" s="36"/>
      <c r="R33" s="36"/>
      <c r="S33" s="36"/>
      <c r="T33" s="36"/>
      <c r="U33" s="36"/>
      <c r="V33" s="36"/>
    </row>
  </sheetData>
  <mergeCells count="2">
    <mergeCell ref="B15:H15"/>
    <mergeCell ref="B17:H1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D6"/>
  <sheetViews>
    <sheetView workbookViewId="0">
      <selection activeCell="M14" sqref="M14"/>
    </sheetView>
  </sheetViews>
  <sheetFormatPr baseColWidth="10" defaultRowHeight="14.4"/>
  <cols>
    <col min="1" max="1" width="25.5546875" bestFit="1" customWidth="1"/>
  </cols>
  <sheetData>
    <row r="1" spans="1:56" ht="15.6">
      <c r="A1" s="39" t="s">
        <v>228</v>
      </c>
    </row>
    <row r="3" spans="1:56">
      <c r="B3" s="268" t="s">
        <v>123</v>
      </c>
      <c r="C3" s="268" t="s">
        <v>124</v>
      </c>
      <c r="D3" s="268" t="s">
        <v>125</v>
      </c>
      <c r="E3" s="268" t="s">
        <v>126</v>
      </c>
      <c r="F3" s="268" t="s">
        <v>127</v>
      </c>
      <c r="G3" s="268" t="s">
        <v>128</v>
      </c>
      <c r="H3" s="268" t="s">
        <v>129</v>
      </c>
      <c r="I3" s="268" t="s">
        <v>130</v>
      </c>
      <c r="J3" s="268" t="s">
        <v>131</v>
      </c>
      <c r="K3" s="268" t="s">
        <v>132</v>
      </c>
      <c r="L3" s="268" t="s">
        <v>133</v>
      </c>
      <c r="M3" s="268" t="s">
        <v>134</v>
      </c>
      <c r="N3" s="268" t="s">
        <v>135</v>
      </c>
      <c r="O3" s="268" t="s">
        <v>136</v>
      </c>
      <c r="P3" s="268" t="s">
        <v>137</v>
      </c>
      <c r="Q3" s="268" t="s">
        <v>138</v>
      </c>
      <c r="R3" s="268" t="s">
        <v>139</v>
      </c>
      <c r="S3" s="268" t="s">
        <v>140</v>
      </c>
      <c r="T3" s="268" t="s">
        <v>141</v>
      </c>
      <c r="U3" s="268" t="s">
        <v>142</v>
      </c>
      <c r="V3" s="268" t="s">
        <v>143</v>
      </c>
      <c r="W3" s="268" t="s">
        <v>144</v>
      </c>
      <c r="X3" s="268" t="s">
        <v>145</v>
      </c>
      <c r="Y3" s="268" t="s">
        <v>146</v>
      </c>
      <c r="Z3" s="268" t="s">
        <v>147</v>
      </c>
      <c r="AA3" s="268" t="s">
        <v>148</v>
      </c>
      <c r="AB3" s="268" t="s">
        <v>149</v>
      </c>
      <c r="AC3" s="268" t="s">
        <v>150</v>
      </c>
      <c r="AD3" s="268" t="s">
        <v>151</v>
      </c>
      <c r="AE3" s="268" t="s">
        <v>152</v>
      </c>
      <c r="AF3" s="268" t="s">
        <v>153</v>
      </c>
      <c r="AG3" s="268" t="s">
        <v>154</v>
      </c>
      <c r="AH3" s="268" t="s">
        <v>155</v>
      </c>
      <c r="AI3" s="268" t="s">
        <v>156</v>
      </c>
      <c r="AJ3" s="268" t="s">
        <v>157</v>
      </c>
      <c r="AK3" s="268" t="s">
        <v>158</v>
      </c>
      <c r="AL3" s="268" t="s">
        <v>159</v>
      </c>
      <c r="AM3" s="268" t="s">
        <v>160</v>
      </c>
      <c r="AN3" s="268" t="s">
        <v>161</v>
      </c>
      <c r="AO3" s="268" t="s">
        <v>162</v>
      </c>
      <c r="AP3" s="268" t="s">
        <v>163</v>
      </c>
      <c r="AQ3" s="268" t="s">
        <v>164</v>
      </c>
      <c r="AR3" s="268" t="s">
        <v>165</v>
      </c>
      <c r="AS3" s="268" t="s">
        <v>166</v>
      </c>
      <c r="AT3" s="268" t="s">
        <v>167</v>
      </c>
      <c r="AU3" s="268" t="s">
        <v>168</v>
      </c>
      <c r="AV3" s="268" t="s">
        <v>169</v>
      </c>
      <c r="AW3" s="268" t="s">
        <v>170</v>
      </c>
      <c r="AX3" s="268" t="s">
        <v>171</v>
      </c>
      <c r="AY3" s="268" t="s">
        <v>172</v>
      </c>
      <c r="AZ3" s="268" t="s">
        <v>173</v>
      </c>
      <c r="BA3" s="268" t="s">
        <v>174</v>
      </c>
      <c r="BB3" s="268" t="s">
        <v>175</v>
      </c>
      <c r="BC3" s="268" t="s">
        <v>176</v>
      </c>
      <c r="BD3" s="268" t="s">
        <v>177</v>
      </c>
    </row>
    <row r="4" spans="1:56">
      <c r="A4" t="s">
        <v>178</v>
      </c>
      <c r="B4">
        <v>63.76</v>
      </c>
      <c r="C4">
        <v>63.89</v>
      </c>
      <c r="D4">
        <v>63.92</v>
      </c>
      <c r="E4">
        <v>63.99</v>
      </c>
      <c r="F4">
        <v>64.03</v>
      </c>
      <c r="G4">
        <v>63.99</v>
      </c>
      <c r="H4">
        <v>63.94</v>
      </c>
      <c r="I4">
        <v>63.99</v>
      </c>
      <c r="J4">
        <v>63.94</v>
      </c>
      <c r="K4">
        <v>63.86</v>
      </c>
      <c r="L4">
        <v>63.84</v>
      </c>
      <c r="M4">
        <v>63.79</v>
      </c>
      <c r="N4">
        <v>63.57</v>
      </c>
      <c r="O4">
        <v>64.03</v>
      </c>
      <c r="P4">
        <v>64.08</v>
      </c>
      <c r="Q4">
        <v>64.08</v>
      </c>
      <c r="R4">
        <v>64</v>
      </c>
      <c r="S4">
        <v>63.43</v>
      </c>
      <c r="T4">
        <v>62.99</v>
      </c>
      <c r="U4">
        <v>63.02</v>
      </c>
      <c r="V4">
        <v>62.42</v>
      </c>
      <c r="W4">
        <v>62.39</v>
      </c>
      <c r="X4">
        <v>62.63</v>
      </c>
      <c r="Y4">
        <v>62.54</v>
      </c>
      <c r="Z4">
        <v>62.42</v>
      </c>
      <c r="AA4">
        <v>62.1</v>
      </c>
      <c r="AB4">
        <v>62.05</v>
      </c>
      <c r="AC4">
        <v>61.98</v>
      </c>
      <c r="AD4">
        <v>61.92</v>
      </c>
      <c r="AE4">
        <v>61.62</v>
      </c>
      <c r="AF4">
        <v>61.55</v>
      </c>
      <c r="AG4">
        <v>61.52</v>
      </c>
      <c r="AH4">
        <v>61.56</v>
      </c>
      <c r="AI4">
        <v>61.6</v>
      </c>
      <c r="AJ4">
        <v>61.61</v>
      </c>
      <c r="AK4">
        <v>61.61</v>
      </c>
      <c r="AL4">
        <v>61.6</v>
      </c>
      <c r="AM4">
        <v>61.73</v>
      </c>
      <c r="AN4">
        <v>61.77</v>
      </c>
      <c r="AO4">
        <v>61.71</v>
      </c>
      <c r="AP4">
        <v>61.7</v>
      </c>
      <c r="AQ4">
        <v>61.1</v>
      </c>
      <c r="AR4">
        <v>61.2</v>
      </c>
      <c r="AS4">
        <v>61</v>
      </c>
      <c r="AT4">
        <v>61</v>
      </c>
      <c r="AU4">
        <v>61</v>
      </c>
      <c r="AV4">
        <v>61.6</v>
      </c>
      <c r="AW4">
        <v>61.5</v>
      </c>
      <c r="AX4">
        <v>62</v>
      </c>
      <c r="AY4">
        <v>62.2</v>
      </c>
      <c r="AZ4">
        <v>62</v>
      </c>
      <c r="BA4">
        <v>62.3</v>
      </c>
      <c r="BB4">
        <v>62.5</v>
      </c>
      <c r="BC4">
        <v>62.4</v>
      </c>
      <c r="BD4">
        <v>62.5</v>
      </c>
    </row>
    <row r="5" spans="1:56">
      <c r="A5" t="s">
        <v>179</v>
      </c>
      <c r="J5">
        <v>63.9</v>
      </c>
      <c r="K5">
        <v>63.8</v>
      </c>
      <c r="L5">
        <v>63.76</v>
      </c>
      <c r="M5">
        <v>63.71</v>
      </c>
      <c r="N5">
        <v>63.23</v>
      </c>
      <c r="O5">
        <v>63.61</v>
      </c>
      <c r="P5">
        <v>63.68</v>
      </c>
      <c r="Q5">
        <v>63.72</v>
      </c>
      <c r="R5">
        <v>63.77</v>
      </c>
      <c r="S5">
        <v>63.32</v>
      </c>
      <c r="T5">
        <v>62.95</v>
      </c>
      <c r="U5">
        <v>63.05</v>
      </c>
      <c r="V5">
        <v>62.32</v>
      </c>
      <c r="W5">
        <v>62.27</v>
      </c>
      <c r="X5">
        <v>62.47</v>
      </c>
      <c r="Y5">
        <v>62.35</v>
      </c>
      <c r="Z5">
        <v>62.19</v>
      </c>
      <c r="AA5">
        <v>61.78</v>
      </c>
      <c r="AB5">
        <v>61.73</v>
      </c>
      <c r="AC5">
        <v>61.68</v>
      </c>
      <c r="AD5">
        <v>61.62</v>
      </c>
      <c r="AE5">
        <v>61.57</v>
      </c>
      <c r="AF5">
        <v>61.47</v>
      </c>
      <c r="AG5">
        <v>61.15</v>
      </c>
      <c r="AH5">
        <v>61.17</v>
      </c>
      <c r="AI5">
        <v>61.17</v>
      </c>
      <c r="AJ5">
        <v>61.19</v>
      </c>
      <c r="AK5">
        <v>61.19</v>
      </c>
      <c r="AL5">
        <v>61.18</v>
      </c>
      <c r="AM5">
        <v>61.27</v>
      </c>
      <c r="AN5">
        <v>61.34</v>
      </c>
      <c r="AO5">
        <v>61.29</v>
      </c>
      <c r="AP5">
        <v>61.2</v>
      </c>
      <c r="AQ5">
        <v>60.5</v>
      </c>
      <c r="AR5">
        <v>60.6</v>
      </c>
      <c r="AS5">
        <v>60.5</v>
      </c>
      <c r="AT5">
        <v>60.5</v>
      </c>
      <c r="AU5">
        <v>60.4</v>
      </c>
      <c r="AV5">
        <v>61.4</v>
      </c>
      <c r="AW5">
        <v>61.2</v>
      </c>
      <c r="AX5">
        <v>61.7</v>
      </c>
      <c r="AY5">
        <v>61.9</v>
      </c>
      <c r="AZ5">
        <v>61.7</v>
      </c>
      <c r="BA5">
        <v>61.9</v>
      </c>
      <c r="BB5">
        <v>62.1</v>
      </c>
      <c r="BC5">
        <v>62.1</v>
      </c>
    </row>
    <row r="6" spans="1:56">
      <c r="A6" t="s">
        <v>180</v>
      </c>
      <c r="J6">
        <v>64</v>
      </c>
      <c r="K6">
        <v>63.93</v>
      </c>
      <c r="L6">
        <v>63.95</v>
      </c>
      <c r="M6">
        <v>63.91</v>
      </c>
      <c r="N6">
        <v>64.12</v>
      </c>
      <c r="O6">
        <v>64.52</v>
      </c>
      <c r="P6">
        <v>64.510000000000005</v>
      </c>
      <c r="Q6">
        <v>64.47</v>
      </c>
      <c r="R6">
        <v>64.239999999999995</v>
      </c>
      <c r="S6">
        <v>63.54</v>
      </c>
      <c r="T6">
        <v>63.02</v>
      </c>
      <c r="U6">
        <v>62.99</v>
      </c>
      <c r="V6">
        <v>62.54</v>
      </c>
      <c r="W6">
        <v>62.57</v>
      </c>
      <c r="X6">
        <v>62.85</v>
      </c>
      <c r="Y6">
        <v>62.81</v>
      </c>
      <c r="Z6">
        <v>62.75</v>
      </c>
      <c r="AA6">
        <v>62.53</v>
      </c>
      <c r="AB6">
        <v>62.48</v>
      </c>
      <c r="AC6">
        <v>62.37</v>
      </c>
      <c r="AD6">
        <v>62.31</v>
      </c>
      <c r="AE6">
        <v>62.28</v>
      </c>
      <c r="AF6">
        <v>62.23</v>
      </c>
      <c r="AG6">
        <v>62</v>
      </c>
      <c r="AH6">
        <v>62.07</v>
      </c>
      <c r="AI6">
        <v>62.07</v>
      </c>
      <c r="AJ6">
        <v>62.14</v>
      </c>
      <c r="AK6">
        <v>62.1</v>
      </c>
      <c r="AL6">
        <v>62.11</v>
      </c>
      <c r="AM6">
        <v>62.25</v>
      </c>
      <c r="AN6">
        <v>62.25</v>
      </c>
      <c r="AO6">
        <v>62.18</v>
      </c>
      <c r="AP6">
        <v>62.2</v>
      </c>
      <c r="AQ6">
        <v>62</v>
      </c>
      <c r="AR6">
        <v>61.9</v>
      </c>
      <c r="AS6">
        <v>61.6</v>
      </c>
      <c r="AT6">
        <v>61.5</v>
      </c>
      <c r="AU6">
        <v>61.5</v>
      </c>
      <c r="AV6">
        <v>61.8</v>
      </c>
      <c r="AW6">
        <v>61.7</v>
      </c>
      <c r="AX6">
        <v>62.3</v>
      </c>
      <c r="AY6">
        <v>62.6</v>
      </c>
      <c r="AZ6">
        <v>62.3</v>
      </c>
      <c r="BA6">
        <v>62.7</v>
      </c>
      <c r="BB6">
        <v>62.8</v>
      </c>
      <c r="BC6">
        <v>62.7</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5"/>
  <sheetViews>
    <sheetView workbookViewId="0">
      <selection activeCell="M14" sqref="M14"/>
    </sheetView>
  </sheetViews>
  <sheetFormatPr baseColWidth="10" defaultRowHeight="14.4"/>
  <cols>
    <col min="2" max="2" width="21.109375" customWidth="1"/>
  </cols>
  <sheetData>
    <row r="1" spans="1:23" ht="15.6">
      <c r="A1" s="269" t="s">
        <v>181</v>
      </c>
    </row>
    <row r="2" spans="1:23" ht="15.6">
      <c r="A2" s="269"/>
    </row>
    <row r="3" spans="1:23">
      <c r="C3" s="268" t="s">
        <v>182</v>
      </c>
      <c r="D3" s="268" t="s">
        <v>183</v>
      </c>
      <c r="E3" s="268" t="s">
        <v>184</v>
      </c>
      <c r="F3" s="268" t="s">
        <v>185</v>
      </c>
      <c r="G3" s="268" t="s">
        <v>186</v>
      </c>
      <c r="H3" s="268" t="s">
        <v>187</v>
      </c>
      <c r="I3" s="268" t="s">
        <v>188</v>
      </c>
      <c r="J3" s="268" t="s">
        <v>189</v>
      </c>
      <c r="K3" s="268" t="s">
        <v>190</v>
      </c>
      <c r="L3" s="268" t="s">
        <v>191</v>
      </c>
      <c r="M3" s="268" t="s">
        <v>192</v>
      </c>
      <c r="N3" s="268" t="s">
        <v>193</v>
      </c>
      <c r="O3" s="268" t="s">
        <v>194</v>
      </c>
      <c r="P3" s="268" t="s">
        <v>195</v>
      </c>
      <c r="Q3" s="268" t="s">
        <v>196</v>
      </c>
      <c r="R3" s="268" t="s">
        <v>197</v>
      </c>
      <c r="S3" s="268" t="s">
        <v>198</v>
      </c>
      <c r="T3" s="268" t="s">
        <v>199</v>
      </c>
      <c r="U3" s="268" t="s">
        <v>200</v>
      </c>
      <c r="V3" s="268" t="s">
        <v>201</v>
      </c>
      <c r="W3" s="268" t="s">
        <v>202</v>
      </c>
    </row>
    <row r="4" spans="1:23">
      <c r="B4" s="270" t="s">
        <v>203</v>
      </c>
      <c r="C4" s="271">
        <v>1.0681843148826271E-2</v>
      </c>
      <c r="D4" s="271">
        <v>1.1223158410018415E-2</v>
      </c>
      <c r="E4" s="271">
        <v>1.3717560125167979E-2</v>
      </c>
      <c r="F4" s="271">
        <v>1.5358178989647477E-2</v>
      </c>
      <c r="G4" s="271">
        <v>1.9470647812008815E-2</v>
      </c>
      <c r="H4" s="271">
        <v>2.4634680428083616E-2</v>
      </c>
      <c r="I4" s="271">
        <v>3.6422691551863014E-2</v>
      </c>
      <c r="J4" s="271">
        <v>4.9578335983628555E-2</v>
      </c>
      <c r="K4" s="271">
        <v>6.7697396064060944E-2</v>
      </c>
      <c r="L4" s="271">
        <v>8.0551335445940134E-2</v>
      </c>
      <c r="M4" s="271">
        <v>0.25283031757025304</v>
      </c>
      <c r="N4" s="271">
        <v>0.3358219514392114</v>
      </c>
      <c r="O4" s="271">
        <v>0.66076903831350353</v>
      </c>
      <c r="P4" s="271">
        <v>0.76343186878852853</v>
      </c>
      <c r="Q4" s="271">
        <v>0.80581455170750771</v>
      </c>
      <c r="R4" s="271">
        <v>0.8615589155845792</v>
      </c>
      <c r="S4" s="271">
        <v>0.98698913709530456</v>
      </c>
      <c r="T4" s="271">
        <v>0.98698913709530456</v>
      </c>
      <c r="U4" s="271">
        <v>0.99257522825690503</v>
      </c>
      <c r="V4" s="271">
        <v>0.99285863340683167</v>
      </c>
      <c r="W4" s="271">
        <v>0.99285863340683167</v>
      </c>
    </row>
    <row r="5" spans="1:23">
      <c r="B5" s="270" t="s">
        <v>204</v>
      </c>
      <c r="C5" s="271">
        <v>1.0681843148826271E-2</v>
      </c>
      <c r="D5" s="271">
        <v>0</v>
      </c>
      <c r="E5" s="271">
        <v>0</v>
      </c>
      <c r="F5" s="271">
        <v>0</v>
      </c>
      <c r="G5" s="271">
        <v>1.208570147869379E-3</v>
      </c>
      <c r="H5" s="271">
        <v>4.3499129371748907E-3</v>
      </c>
      <c r="I5" s="271">
        <v>0</v>
      </c>
      <c r="J5" s="271">
        <v>7.7464249140562769E-3</v>
      </c>
      <c r="K5" s="271">
        <v>1.4693292526635947E-2</v>
      </c>
      <c r="L5" s="271">
        <v>1.5944517503770364E-2</v>
      </c>
      <c r="M5" s="271">
        <v>0.16938833685038074</v>
      </c>
      <c r="N5" s="271">
        <v>7.3830829635628648E-2</v>
      </c>
      <c r="O5" s="271">
        <v>0.31842692809279022</v>
      </c>
      <c r="P5" s="271">
        <v>4.5487359081013423E-2</v>
      </c>
      <c r="Q5" s="271">
        <v>1.9371865910713271E-2</v>
      </c>
      <c r="R5" s="271">
        <v>4.231704619123855E-2</v>
      </c>
      <c r="S5" s="271">
        <v>7.1991420633219727E-2</v>
      </c>
      <c r="T5" s="271">
        <v>5.1123461877352616E-3</v>
      </c>
      <c r="U5" s="271">
        <v>0</v>
      </c>
      <c r="V5" s="271">
        <v>0</v>
      </c>
      <c r="W5" s="271">
        <v>0</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12"/>
  <sheetViews>
    <sheetView workbookViewId="0">
      <selection activeCell="M14" sqref="M14"/>
    </sheetView>
  </sheetViews>
  <sheetFormatPr baseColWidth="10" defaultRowHeight="14.4"/>
  <cols>
    <col min="2" max="2" width="15.88671875" customWidth="1"/>
  </cols>
  <sheetData>
    <row r="1" spans="1:23" ht="15.6">
      <c r="A1" s="39" t="s">
        <v>205</v>
      </c>
    </row>
    <row r="2" spans="1:23" ht="15.6">
      <c r="A2" s="39"/>
    </row>
    <row r="3" spans="1:23">
      <c r="B3" s="270" t="s">
        <v>9</v>
      </c>
      <c r="C3" s="268" t="s">
        <v>182</v>
      </c>
      <c r="D3" s="268" t="s">
        <v>183</v>
      </c>
      <c r="E3" s="268" t="s">
        <v>184</v>
      </c>
      <c r="F3" s="268" t="s">
        <v>185</v>
      </c>
      <c r="G3" s="268" t="s">
        <v>186</v>
      </c>
      <c r="H3" s="268" t="s">
        <v>187</v>
      </c>
      <c r="I3" s="268" t="s">
        <v>188</v>
      </c>
      <c r="J3" s="268" t="s">
        <v>189</v>
      </c>
      <c r="K3" s="268" t="s">
        <v>190</v>
      </c>
      <c r="L3" s="268" t="s">
        <v>191</v>
      </c>
      <c r="M3" s="268" t="s">
        <v>192</v>
      </c>
      <c r="N3" s="268" t="s">
        <v>193</v>
      </c>
      <c r="O3" s="268" t="s">
        <v>194</v>
      </c>
      <c r="P3" s="268" t="s">
        <v>195</v>
      </c>
      <c r="Q3" s="268" t="s">
        <v>196</v>
      </c>
      <c r="R3" s="268" t="s">
        <v>197</v>
      </c>
      <c r="S3" s="268" t="s">
        <v>198</v>
      </c>
      <c r="T3" s="268" t="s">
        <v>199</v>
      </c>
      <c r="U3" s="268" t="s">
        <v>200</v>
      </c>
      <c r="V3" s="268" t="s">
        <v>201</v>
      </c>
      <c r="W3" s="268" t="s">
        <v>202</v>
      </c>
    </row>
    <row r="4" spans="1:23">
      <c r="B4" s="272" t="s">
        <v>206</v>
      </c>
      <c r="C4" s="271">
        <v>7.7120426064711829E-3</v>
      </c>
      <c r="D4" s="271">
        <v>8.0761864209749762E-3</v>
      </c>
      <c r="E4" s="271">
        <v>1.1147276631164762E-2</v>
      </c>
      <c r="F4" s="271">
        <v>1.2333087634987951E-2</v>
      </c>
      <c r="G4" s="271">
        <v>1.5892408899467508E-2</v>
      </c>
      <c r="H4" s="271">
        <v>1.7867205761110061E-2</v>
      </c>
      <c r="I4" s="271">
        <v>2.7119137035712452E-2</v>
      </c>
      <c r="J4" s="271">
        <v>4.005529219714727E-2</v>
      </c>
      <c r="K4" s="271">
        <v>5.9901110334062709E-2</v>
      </c>
      <c r="L4" s="271">
        <v>7.2548269103357266E-2</v>
      </c>
      <c r="M4" s="271">
        <v>0.1857115094265703</v>
      </c>
      <c r="N4" s="271">
        <v>0.25177198440204779</v>
      </c>
      <c r="O4" s="271">
        <v>0.6318482149837843</v>
      </c>
      <c r="P4" s="271">
        <v>0.74139501369627225</v>
      </c>
      <c r="Q4" s="271">
        <v>0.77997552731236808</v>
      </c>
      <c r="R4" s="271">
        <v>0.83794293448550272</v>
      </c>
      <c r="S4" s="271">
        <v>0.99468344345513093</v>
      </c>
      <c r="T4" s="271">
        <v>0.98690780242161813</v>
      </c>
      <c r="U4" s="271">
        <v>0.99877876569553359</v>
      </c>
      <c r="V4" s="271">
        <v>0.99873254716632609</v>
      </c>
      <c r="W4" s="271">
        <v>0.99648575051978017</v>
      </c>
    </row>
    <row r="5" spans="1:23">
      <c r="B5" s="272" t="s">
        <v>207</v>
      </c>
      <c r="C5" s="271">
        <v>7.7120426064711829E-3</v>
      </c>
      <c r="D5" s="271">
        <v>0</v>
      </c>
      <c r="E5" s="271">
        <v>0</v>
      </c>
      <c r="F5" s="271">
        <v>3.6883448506370986E-4</v>
      </c>
      <c r="G5" s="271">
        <v>8.8401837394166786E-4</v>
      </c>
      <c r="H5" s="271">
        <v>6.7977926494786761E-4</v>
      </c>
      <c r="I5" s="271">
        <v>0</v>
      </c>
      <c r="J5" s="271">
        <v>8.4053367095437218E-3</v>
      </c>
      <c r="K5" s="271">
        <v>1.3813428018293016E-2</v>
      </c>
      <c r="L5" s="271">
        <v>1.2445984958641486E-2</v>
      </c>
      <c r="M5" s="271">
        <v>0.10723611698780212</v>
      </c>
      <c r="N5" s="271">
        <v>5.6309510386243211E-2</v>
      </c>
      <c r="O5" s="271">
        <v>0.36863398420900556</v>
      </c>
      <c r="P5" s="271">
        <v>4.7091383774956919E-2</v>
      </c>
      <c r="Q5" s="271">
        <v>2.2768860402333946E-2</v>
      </c>
      <c r="R5" s="271">
        <v>5.2160027516811924E-2</v>
      </c>
      <c r="S5" s="271">
        <v>9.3377484773000341E-2</v>
      </c>
      <c r="T5" s="271">
        <v>0</v>
      </c>
      <c r="U5" s="271">
        <v>0</v>
      </c>
      <c r="V5" s="271">
        <v>0</v>
      </c>
      <c r="W5" s="271">
        <v>0</v>
      </c>
    </row>
    <row r="6" spans="1:23">
      <c r="B6" s="273"/>
    </row>
    <row r="7" spans="1:23">
      <c r="B7" s="270" t="s">
        <v>13</v>
      </c>
      <c r="C7" s="268" t="s">
        <v>182</v>
      </c>
      <c r="D7" s="268" t="s">
        <v>183</v>
      </c>
      <c r="E7" s="268" t="s">
        <v>184</v>
      </c>
      <c r="F7" s="268" t="s">
        <v>185</v>
      </c>
      <c r="G7" s="268" t="s">
        <v>186</v>
      </c>
      <c r="H7" s="268" t="s">
        <v>187</v>
      </c>
      <c r="I7" s="268" t="s">
        <v>188</v>
      </c>
      <c r="J7" s="268" t="s">
        <v>189</v>
      </c>
      <c r="K7" s="268" t="s">
        <v>190</v>
      </c>
      <c r="L7" s="268" t="s">
        <v>191</v>
      </c>
      <c r="M7" s="268" t="s">
        <v>192</v>
      </c>
      <c r="N7" s="268" t="s">
        <v>193</v>
      </c>
      <c r="O7" s="268" t="s">
        <v>194</v>
      </c>
      <c r="P7" s="268" t="s">
        <v>195</v>
      </c>
      <c r="Q7" s="268" t="s">
        <v>196</v>
      </c>
      <c r="R7" s="268" t="s">
        <v>197</v>
      </c>
      <c r="S7" s="268" t="s">
        <v>198</v>
      </c>
      <c r="T7" s="268" t="s">
        <v>199</v>
      </c>
      <c r="U7" s="268" t="s">
        <v>200</v>
      </c>
      <c r="V7" s="268" t="s">
        <v>201</v>
      </c>
      <c r="W7" s="268" t="s">
        <v>202</v>
      </c>
    </row>
    <row r="8" spans="1:23">
      <c r="B8" s="273" t="s">
        <v>203</v>
      </c>
      <c r="C8" s="271">
        <v>1.3723080371135076E-2</v>
      </c>
      <c r="D8" s="271">
        <v>1.4443524601275652E-2</v>
      </c>
      <c r="E8" s="271">
        <v>1.6338630274577926E-2</v>
      </c>
      <c r="F8" s="271">
        <v>1.8465824775318065E-2</v>
      </c>
      <c r="G8" s="271">
        <v>2.3148217902351432E-2</v>
      </c>
      <c r="H8" s="271">
        <v>3.1607733267604507E-2</v>
      </c>
      <c r="I8" s="271">
        <v>4.6033850171704978E-2</v>
      </c>
      <c r="J8" s="271">
        <v>5.9490493483790104E-2</v>
      </c>
      <c r="K8" s="271">
        <v>7.5922363648622121E-2</v>
      </c>
      <c r="L8" s="271">
        <v>8.9024125067879406E-2</v>
      </c>
      <c r="M8" s="271">
        <v>0.32370835578957236</v>
      </c>
      <c r="N8" s="271">
        <v>0.42500480751193154</v>
      </c>
      <c r="O8" s="271">
        <v>0.6928364337892885</v>
      </c>
      <c r="P8" s="271">
        <v>0.78850325248285325</v>
      </c>
      <c r="Q8" s="271">
        <v>0.83543890419306865</v>
      </c>
      <c r="R8" s="271">
        <v>0.88900541555590862</v>
      </c>
      <c r="S8" s="271">
        <v>0.98152251394803336</v>
      </c>
      <c r="T8" s="271">
        <v>0.97693651623924738</v>
      </c>
      <c r="U8" s="271">
        <v>0.98917597132714041</v>
      </c>
      <c r="V8" s="271">
        <v>0.98985198319772127</v>
      </c>
      <c r="W8" s="271">
        <v>0.99173818055122021</v>
      </c>
    </row>
    <row r="9" spans="1:23">
      <c r="B9" s="272" t="s">
        <v>204</v>
      </c>
      <c r="C9" s="271">
        <v>1.3723080371135076E-2</v>
      </c>
      <c r="D9" s="271">
        <v>0</v>
      </c>
      <c r="E9" s="271">
        <v>0</v>
      </c>
      <c r="F9" s="271">
        <v>0</v>
      </c>
      <c r="G9" s="271">
        <v>1.5485573383037625E-3</v>
      </c>
      <c r="H9" s="271">
        <v>8.1350031616194488E-3</v>
      </c>
      <c r="I9" s="271">
        <v>6.5973871749122615E-4</v>
      </c>
      <c r="J9" s="271">
        <v>7.1703171323591261E-3</v>
      </c>
      <c r="K9" s="271">
        <v>1.5695568791471999E-2</v>
      </c>
      <c r="L9" s="271">
        <v>1.9667497815443455E-2</v>
      </c>
      <c r="M9" s="271">
        <v>0.23495278206511255</v>
      </c>
      <c r="N9" s="271">
        <v>9.3000417176531402E-2</v>
      </c>
      <c r="O9" s="271">
        <v>0.26642390689275808</v>
      </c>
      <c r="P9" s="271">
        <v>4.4326515634680708E-2</v>
      </c>
      <c r="Q9" s="271">
        <v>1.6263889053895864E-2</v>
      </c>
      <c r="R9" s="271">
        <v>3.2157795456896343E-2</v>
      </c>
      <c r="S9" s="271">
        <v>4.9550731898056921E-2</v>
      </c>
      <c r="T9" s="271">
        <v>0</v>
      </c>
      <c r="U9" s="271">
        <v>0</v>
      </c>
      <c r="V9" s="271">
        <v>0</v>
      </c>
      <c r="W9" s="271">
        <v>0</v>
      </c>
    </row>
    <row r="10" spans="1:23">
      <c r="B10" s="273"/>
    </row>
    <row r="11" spans="1:23">
      <c r="D11" t="s">
        <v>9</v>
      </c>
      <c r="H11" t="s">
        <v>13</v>
      </c>
    </row>
    <row r="12" spans="1:23" ht="15.6">
      <c r="D12" s="274" t="s">
        <v>208</v>
      </c>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V28"/>
  <sheetViews>
    <sheetView workbookViewId="0">
      <selection activeCell="M14" sqref="M14"/>
    </sheetView>
  </sheetViews>
  <sheetFormatPr baseColWidth="10" defaultRowHeight="14.4"/>
  <cols>
    <col min="2" max="2" width="12.88671875" customWidth="1"/>
  </cols>
  <sheetData>
    <row r="1" spans="1:22" ht="15.6">
      <c r="A1" s="39" t="s">
        <v>209</v>
      </c>
    </row>
    <row r="2" spans="1:22" ht="15.6">
      <c r="A2" s="39"/>
    </row>
    <row r="3" spans="1:22">
      <c r="B3" s="270" t="s">
        <v>9</v>
      </c>
      <c r="C3" s="161">
        <v>1934</v>
      </c>
      <c r="D3" s="161">
        <v>1935</v>
      </c>
      <c r="E3" s="161">
        <v>1936</v>
      </c>
      <c r="F3" s="161">
        <v>1937</v>
      </c>
      <c r="G3" s="161">
        <v>1938</v>
      </c>
      <c r="H3" s="161">
        <v>1939</v>
      </c>
      <c r="I3" s="161">
        <v>1940</v>
      </c>
      <c r="J3" s="161">
        <v>1941</v>
      </c>
      <c r="K3" s="161">
        <v>1942</v>
      </c>
      <c r="L3" s="161">
        <v>1943</v>
      </c>
      <c r="M3" s="161">
        <v>1944</v>
      </c>
      <c r="N3" s="161">
        <v>1945</v>
      </c>
      <c r="O3" s="161">
        <v>1946</v>
      </c>
      <c r="P3" s="161">
        <v>1947</v>
      </c>
      <c r="Q3" s="161">
        <v>1948</v>
      </c>
      <c r="R3" s="161">
        <v>1949</v>
      </c>
      <c r="S3" s="161">
        <v>1950</v>
      </c>
      <c r="T3" s="161">
        <v>1951</v>
      </c>
      <c r="U3" s="161">
        <v>1952</v>
      </c>
      <c r="V3" s="161">
        <v>1953</v>
      </c>
    </row>
    <row r="4" spans="1:22">
      <c r="B4" t="s">
        <v>210</v>
      </c>
      <c r="C4" s="275">
        <v>61.531879113039203</v>
      </c>
      <c r="D4" s="275">
        <v>61.527875121578965</v>
      </c>
      <c r="E4" s="275">
        <v>61.523871130118728</v>
      </c>
      <c r="F4" s="275">
        <v>61.355527209038129</v>
      </c>
      <c r="G4" s="275">
        <v>61.187183287957538</v>
      </c>
      <c r="H4" s="275">
        <v>61.310839816782945</v>
      </c>
      <c r="I4" s="275">
        <v>61.434496345608359</v>
      </c>
      <c r="J4" s="275">
        <v>61.378071197543591</v>
      </c>
      <c r="K4" s="275">
        <v>61.321646049478829</v>
      </c>
      <c r="L4" s="275">
        <v>60.985807500483787</v>
      </c>
      <c r="M4" s="275">
        <v>61.080632207947787</v>
      </c>
      <c r="N4" s="275">
        <v>60.474448918086544</v>
      </c>
      <c r="O4" s="275">
        <v>60.856048267388672</v>
      </c>
      <c r="P4" s="275">
        <v>60.684418121721158</v>
      </c>
      <c r="Q4" s="275">
        <v>60.478580505447759</v>
      </c>
      <c r="R4" s="275">
        <v>60.669382792006772</v>
      </c>
      <c r="S4" s="275">
        <v>60.84288152810997</v>
      </c>
      <c r="T4" s="275">
        <v>61.05059719942571</v>
      </c>
      <c r="U4" s="275">
        <v>61.488869999679153</v>
      </c>
      <c r="V4" s="275">
        <v>61.778034989030949</v>
      </c>
    </row>
    <row r="5" spans="1:22">
      <c r="B5" t="s">
        <v>211</v>
      </c>
      <c r="C5" s="275">
        <v>62.265258578525668</v>
      </c>
      <c r="D5" s="275">
        <v>62.324778761062042</v>
      </c>
      <c r="E5" s="275">
        <v>62.296145214521452</v>
      </c>
      <c r="F5" s="275">
        <v>62.36088261162022</v>
      </c>
      <c r="G5" s="275">
        <v>62.256134687557662</v>
      </c>
      <c r="H5" s="275">
        <v>62.19293330220264</v>
      </c>
      <c r="I5" s="275">
        <v>62.224802208669892</v>
      </c>
      <c r="J5" s="275">
        <v>62.202490123136577</v>
      </c>
      <c r="K5" s="275">
        <v>62.301473500752429</v>
      </c>
      <c r="L5" s="275">
        <v>62.228242043732521</v>
      </c>
      <c r="M5" s="275">
        <v>62.195398271432367</v>
      </c>
      <c r="N5" s="275">
        <v>62.053037197797458</v>
      </c>
      <c r="O5" s="275">
        <v>61.970425546955227</v>
      </c>
      <c r="P5" s="275">
        <v>61.83874244501974</v>
      </c>
      <c r="Q5" s="275">
        <v>61.745040524573298</v>
      </c>
      <c r="R5" s="275">
        <v>61.680567132466507</v>
      </c>
      <c r="S5" s="275">
        <v>61.606151226046677</v>
      </c>
      <c r="T5" s="275">
        <v>61.748149441915963</v>
      </c>
      <c r="U5" s="275">
        <v>62.135381586662469</v>
      </c>
      <c r="V5" s="275">
        <v>62.403345596488826</v>
      </c>
    </row>
    <row r="6" spans="1:22">
      <c r="B6" t="s">
        <v>212</v>
      </c>
      <c r="C6" s="275">
        <v>62.38414001087655</v>
      </c>
      <c r="D6" s="275">
        <v>62.395489247043564</v>
      </c>
      <c r="E6" s="275">
        <v>62.41119816358102</v>
      </c>
      <c r="F6" s="275">
        <v>62.355319759105249</v>
      </c>
      <c r="G6" s="275">
        <v>62.32128814828684</v>
      </c>
      <c r="H6" s="275">
        <v>62.205641025641029</v>
      </c>
      <c r="I6" s="275">
        <v>62.421758569299556</v>
      </c>
      <c r="J6" s="275">
        <v>62.317516045860991</v>
      </c>
      <c r="K6" s="275">
        <v>62.266478003601748</v>
      </c>
      <c r="L6" s="275">
        <v>62.221734915285538</v>
      </c>
      <c r="M6" s="275">
        <v>62.0996937280838</v>
      </c>
      <c r="N6" s="275">
        <v>62.018645147589723</v>
      </c>
      <c r="O6" s="275">
        <v>61.747169684550002</v>
      </c>
      <c r="P6" s="275">
        <v>61.560144585887159</v>
      </c>
      <c r="Q6" s="275">
        <v>61.577146620093338</v>
      </c>
      <c r="R6" s="275">
        <v>61.482524515966809</v>
      </c>
      <c r="S6" s="275">
        <v>61.375905996046562</v>
      </c>
      <c r="T6" s="275">
        <v>61.515129578688288</v>
      </c>
      <c r="U6" s="275">
        <v>61.014427829955508</v>
      </c>
      <c r="V6" s="275">
        <v>61.296223483527285</v>
      </c>
    </row>
    <row r="7" spans="1:22">
      <c r="B7" t="s">
        <v>213</v>
      </c>
      <c r="C7" s="275">
        <v>61.57045682124236</v>
      </c>
      <c r="D7" s="275">
        <v>61.55970386039133</v>
      </c>
      <c r="E7" s="275">
        <v>61.570746075649268</v>
      </c>
      <c r="F7" s="275">
        <v>61.501909883181902</v>
      </c>
      <c r="G7" s="275">
        <v>61.488658682173529</v>
      </c>
      <c r="H7" s="275">
        <v>61.482818962774417</v>
      </c>
      <c r="I7" s="275">
        <v>61.523931708279875</v>
      </c>
      <c r="J7" s="275">
        <v>61.572073101085095</v>
      </c>
      <c r="K7" s="275">
        <v>61.481075526631273</v>
      </c>
      <c r="L7" s="275">
        <v>61.51860890787065</v>
      </c>
      <c r="M7" s="275">
        <v>61.494338031562464</v>
      </c>
      <c r="N7" s="275">
        <v>61.507579522862827</v>
      </c>
      <c r="O7" s="275">
        <v>61.366422603961325</v>
      </c>
      <c r="P7" s="275">
        <v>61.258044465694475</v>
      </c>
      <c r="Q7" s="275">
        <v>61.15183673469388</v>
      </c>
      <c r="R7" s="275">
        <v>61.132780987681237</v>
      </c>
      <c r="S7" s="275">
        <v>61.0452451269935</v>
      </c>
      <c r="T7" s="275">
        <v>61.270467836257311</v>
      </c>
      <c r="U7" s="275">
        <v>61.114358121485708</v>
      </c>
      <c r="V7" s="275">
        <v>61.411137658518655</v>
      </c>
    </row>
    <row r="8" spans="1:22">
      <c r="B8" t="s">
        <v>214</v>
      </c>
      <c r="C8" s="275">
        <v>66.141414141414131</v>
      </c>
      <c r="D8" s="275">
        <v>65.692474674384982</v>
      </c>
      <c r="E8" s="275">
        <v>64.824004192872096</v>
      </c>
      <c r="F8" s="275">
        <v>64.616959064327432</v>
      </c>
      <c r="G8" s="275">
        <v>63.539064926995941</v>
      </c>
      <c r="H8" s="275">
        <v>63.146192823883872</v>
      </c>
      <c r="I8" s="275">
        <v>62.93951279933934</v>
      </c>
      <c r="J8" s="275">
        <v>63.010218171775762</v>
      </c>
      <c r="K8" s="275">
        <v>62.859007352941184</v>
      </c>
      <c r="L8" s="275">
        <v>62.567869415807564</v>
      </c>
      <c r="M8" s="275">
        <v>62.541593438781497</v>
      </c>
      <c r="N8" s="275">
        <v>62.313661710037096</v>
      </c>
      <c r="O8" s="275">
        <v>62.209722874588927</v>
      </c>
      <c r="P8" s="275">
        <v>62.104041570438824</v>
      </c>
      <c r="Q8" s="275">
        <v>61.992894056847476</v>
      </c>
      <c r="R8" s="275">
        <v>62.079446064139965</v>
      </c>
      <c r="S8" s="275">
        <v>62.051887613082712</v>
      </c>
      <c r="T8" s="275">
        <v>62.104144620811091</v>
      </c>
      <c r="U8" s="275">
        <v>62.572012578616302</v>
      </c>
      <c r="V8" s="275">
        <v>62.072578789970493</v>
      </c>
    </row>
    <row r="9" spans="1:22">
      <c r="B9" t="s">
        <v>215</v>
      </c>
      <c r="C9" s="275"/>
      <c r="D9" s="275"/>
      <c r="E9" s="275"/>
      <c r="F9" s="275"/>
      <c r="G9" s="275"/>
      <c r="H9" s="275"/>
      <c r="I9" s="275"/>
      <c r="J9" s="275"/>
      <c r="K9" s="275"/>
      <c r="L9" s="275"/>
      <c r="M9" s="275"/>
      <c r="N9" s="275"/>
      <c r="O9" s="275">
        <v>58.83</v>
      </c>
      <c r="P9" s="275">
        <v>58.94</v>
      </c>
      <c r="Q9" s="275">
        <v>58.9</v>
      </c>
      <c r="R9" s="275">
        <v>58.98</v>
      </c>
      <c r="S9" s="275">
        <v>59.06</v>
      </c>
      <c r="T9" s="275">
        <v>59.21</v>
      </c>
      <c r="U9" s="275">
        <v>59.6</v>
      </c>
      <c r="V9" s="275">
        <v>59.79</v>
      </c>
    </row>
    <row r="10" spans="1:22">
      <c r="B10" t="s">
        <v>66</v>
      </c>
      <c r="C10" s="275">
        <v>58.44069271603864</v>
      </c>
      <c r="D10" s="275">
        <v>58.403459171794445</v>
      </c>
      <c r="E10" s="275">
        <v>58.270977795091547</v>
      </c>
      <c r="F10" s="275">
        <v>58.156032130948773</v>
      </c>
      <c r="G10" s="275">
        <v>58.071982281284605</v>
      </c>
      <c r="H10" s="275">
        <v>58.065227984684995</v>
      </c>
      <c r="I10" s="275">
        <v>58.118418161845476</v>
      </c>
      <c r="J10" s="275">
        <v>58.079837126445142</v>
      </c>
      <c r="K10" s="275">
        <v>58.031503610454344</v>
      </c>
      <c r="L10" s="275">
        <v>57.960586930557923</v>
      </c>
      <c r="M10" s="275">
        <v>58.029575449197011</v>
      </c>
      <c r="N10" s="275">
        <v>58.024167535109918</v>
      </c>
      <c r="O10" s="275">
        <v>58.135465075951998</v>
      </c>
      <c r="P10" s="275">
        <v>58.04055265354063</v>
      </c>
      <c r="Q10" s="275">
        <v>58.112531471470177</v>
      </c>
      <c r="R10" s="275">
        <v>58.200204190986994</v>
      </c>
      <c r="S10" s="275">
        <v>58.470264742219577</v>
      </c>
      <c r="T10" s="275">
        <v>58.624451589150958</v>
      </c>
      <c r="U10" s="275">
        <v>58.80215959978208</v>
      </c>
      <c r="V10" s="275">
        <v>59.390654693334056</v>
      </c>
    </row>
    <row r="11" spans="1:22">
      <c r="B11" t="s">
        <v>216</v>
      </c>
      <c r="C11" s="275">
        <v>56.53327537293999</v>
      </c>
      <c r="D11" s="275">
        <v>56.227905435502905</v>
      </c>
      <c r="E11" s="275">
        <v>56.057897349876107</v>
      </c>
      <c r="F11" s="275">
        <v>55.088349205544475</v>
      </c>
      <c r="G11" s="275">
        <v>55.06493686139018</v>
      </c>
      <c r="H11" s="275">
        <v>55.107649453512295</v>
      </c>
      <c r="I11" s="275">
        <v>55.33614733167709</v>
      </c>
      <c r="J11" s="275">
        <v>54.850603425285854</v>
      </c>
      <c r="K11" s="275">
        <v>55.419240905247634</v>
      </c>
      <c r="L11" s="275">
        <v>55.203656260974121</v>
      </c>
      <c r="M11" s="275">
        <v>54.80136188886118</v>
      </c>
      <c r="N11" s="275">
        <v>54.738814730544547</v>
      </c>
      <c r="O11" s="275">
        <v>54.83678545791031</v>
      </c>
      <c r="P11" s="275">
        <v>55.224977739819295</v>
      </c>
      <c r="Q11" s="275">
        <v>55.616191317389401</v>
      </c>
      <c r="R11" s="275">
        <v>55.591133706670455</v>
      </c>
      <c r="S11" s="275">
        <v>56.13942841951075</v>
      </c>
      <c r="T11" s="275">
        <v>56.210377735393699</v>
      </c>
      <c r="U11" s="275">
        <v>56.677166638423564</v>
      </c>
      <c r="V11" s="275">
        <v>56.753781503692728</v>
      </c>
    </row>
    <row r="12" spans="1:22">
      <c r="B12" t="s">
        <v>217</v>
      </c>
      <c r="C12" s="275">
        <v>54.151807228915665</v>
      </c>
      <c r="D12" s="275">
        <v>54.043902439024393</v>
      </c>
      <c r="E12" s="275">
        <v>53.943793911007027</v>
      </c>
      <c r="F12" s="275">
        <v>54.06981981981982</v>
      </c>
      <c r="G12" s="275">
        <v>54.037401574803148</v>
      </c>
      <c r="H12" s="275">
        <v>53.753846153846155</v>
      </c>
      <c r="I12" s="275">
        <v>53.851351351351354</v>
      </c>
      <c r="J12" s="275">
        <v>53.89473684210526</v>
      </c>
      <c r="K12" s="275">
        <v>54.119918699186989</v>
      </c>
      <c r="L12" s="275">
        <v>53.887070376432078</v>
      </c>
      <c r="M12" s="275">
        <v>53.989441930618398</v>
      </c>
      <c r="N12" s="275">
        <v>54.097072419106318</v>
      </c>
      <c r="O12" s="275">
        <v>54.145772594752188</v>
      </c>
      <c r="P12" s="275">
        <v>54.522157996146433</v>
      </c>
      <c r="Q12" s="275">
        <v>54.629482071713149</v>
      </c>
      <c r="R12" s="275">
        <v>54.607287449392715</v>
      </c>
      <c r="S12" s="275">
        <v>54.42307692307692</v>
      </c>
      <c r="T12" s="275">
        <v>54.681600000000003</v>
      </c>
      <c r="U12" s="275">
        <v>54.792168674698793</v>
      </c>
      <c r="V12" s="275">
        <v>55.213367609254497</v>
      </c>
    </row>
    <row r="13" spans="1:22">
      <c r="C13" s="275"/>
      <c r="D13" s="275"/>
      <c r="E13" s="275"/>
      <c r="F13" s="275"/>
      <c r="G13" s="275"/>
      <c r="H13" s="275"/>
      <c r="I13" s="275"/>
      <c r="J13" s="275"/>
      <c r="K13" s="275"/>
      <c r="L13" s="275"/>
      <c r="M13" s="275"/>
      <c r="N13" s="275"/>
      <c r="O13" s="275"/>
      <c r="P13" s="275"/>
      <c r="Q13" s="275"/>
      <c r="R13" s="275"/>
      <c r="S13" s="275"/>
      <c r="T13" s="275"/>
      <c r="U13" s="275"/>
      <c r="V13" s="275"/>
    </row>
    <row r="14" spans="1:22">
      <c r="B14" s="270" t="s">
        <v>13</v>
      </c>
      <c r="C14" s="161">
        <v>1934</v>
      </c>
      <c r="D14" s="161">
        <v>1935</v>
      </c>
      <c r="E14" s="161">
        <v>1936</v>
      </c>
      <c r="F14" s="161">
        <v>1937</v>
      </c>
      <c r="G14" s="161">
        <v>1938</v>
      </c>
      <c r="H14" s="161">
        <v>1939</v>
      </c>
      <c r="I14" s="161">
        <v>1940</v>
      </c>
      <c r="J14" s="161">
        <v>1941</v>
      </c>
      <c r="K14" s="161">
        <v>1942</v>
      </c>
      <c r="L14" s="161">
        <v>1943</v>
      </c>
      <c r="M14" s="161">
        <v>1944</v>
      </c>
      <c r="N14" s="161">
        <v>1945</v>
      </c>
      <c r="O14" s="161">
        <v>1946</v>
      </c>
      <c r="P14" s="161">
        <v>1947</v>
      </c>
      <c r="Q14" s="161">
        <v>1948</v>
      </c>
      <c r="R14" s="161">
        <v>1949</v>
      </c>
      <c r="S14" s="161">
        <v>1950</v>
      </c>
      <c r="T14" s="161">
        <v>1951</v>
      </c>
      <c r="U14" s="161">
        <v>1952</v>
      </c>
      <c r="V14" s="161">
        <v>1953</v>
      </c>
    </row>
    <row r="15" spans="1:22">
      <c r="B15" t="s">
        <v>210</v>
      </c>
      <c r="C15" s="275">
        <v>59.8256253486853</v>
      </c>
      <c r="D15" s="275">
        <v>59.496714568519089</v>
      </c>
      <c r="E15" s="275">
        <v>59.167803788352877</v>
      </c>
      <c r="F15" s="275">
        <v>59.575422438879301</v>
      </c>
      <c r="G15" s="275">
        <v>59.983041089405717</v>
      </c>
      <c r="H15" s="275">
        <v>60.139579070334463</v>
      </c>
      <c r="I15" s="275">
        <v>60.296117051263217</v>
      </c>
      <c r="J15" s="275">
        <v>60.345335243385868</v>
      </c>
      <c r="K15" s="275">
        <v>60.39455343550852</v>
      </c>
      <c r="L15" s="275">
        <v>60.406592479599695</v>
      </c>
      <c r="M15" s="275">
        <v>60.337912577485284</v>
      </c>
      <c r="N15" s="275">
        <v>60.34428123389533</v>
      </c>
      <c r="O15" s="275">
        <v>60.175488407950084</v>
      </c>
      <c r="P15" s="275">
        <v>59.437209612286871</v>
      </c>
      <c r="Q15" s="275">
        <v>59.950550404601799</v>
      </c>
      <c r="R15" s="275">
        <v>59.893189655011064</v>
      </c>
      <c r="S15" s="275">
        <v>60.099143047849502</v>
      </c>
      <c r="T15" s="275">
        <v>60.2082948572818</v>
      </c>
      <c r="U15" s="275">
        <v>60.591989351311049</v>
      </c>
      <c r="V15" s="275">
        <v>61.023625410423911</v>
      </c>
    </row>
    <row r="16" spans="1:22">
      <c r="B16" t="s">
        <v>211</v>
      </c>
      <c r="C16" s="275">
        <v>61.280116083813745</v>
      </c>
      <c r="D16" s="275">
        <v>61.305181770872224</v>
      </c>
      <c r="E16" s="275">
        <v>61.312298314808061</v>
      </c>
      <c r="F16" s="275">
        <v>61.335824015673325</v>
      </c>
      <c r="G16" s="275">
        <v>61.321446339729775</v>
      </c>
      <c r="H16" s="275">
        <v>61.303877876022618</v>
      </c>
      <c r="I16" s="275">
        <v>61.498304503993367</v>
      </c>
      <c r="J16" s="275">
        <v>61.502788032610383</v>
      </c>
      <c r="K16" s="275">
        <v>61.470180256301568</v>
      </c>
      <c r="L16" s="275">
        <v>61.452881516796857</v>
      </c>
      <c r="M16" s="275">
        <v>61.455313615391425</v>
      </c>
      <c r="N16" s="275">
        <v>61.352578869905017</v>
      </c>
      <c r="O16" s="275">
        <v>61.183056941714767</v>
      </c>
      <c r="P16" s="275">
        <v>61.058920302217004</v>
      </c>
      <c r="Q16" s="275">
        <v>60.917942238268658</v>
      </c>
      <c r="R16" s="275">
        <v>60.858509358181117</v>
      </c>
      <c r="S16" s="275">
        <v>60.813082050778945</v>
      </c>
      <c r="T16" s="275">
        <v>60.959127626608179</v>
      </c>
      <c r="U16" s="275">
        <v>61.391875902631469</v>
      </c>
      <c r="V16" s="275">
        <v>61.787868780269967</v>
      </c>
    </row>
    <row r="17" spans="2:22">
      <c r="B17" t="s">
        <v>212</v>
      </c>
      <c r="C17" s="275">
        <v>61.246690374443418</v>
      </c>
      <c r="D17" s="275">
        <v>61.302189439175741</v>
      </c>
      <c r="E17" s="275">
        <v>61.32426778242678</v>
      </c>
      <c r="F17" s="275">
        <v>61.278249692634404</v>
      </c>
      <c r="G17" s="275">
        <v>61.287769006164162</v>
      </c>
      <c r="H17" s="275">
        <v>61.235428351479158</v>
      </c>
      <c r="I17" s="275">
        <v>61.528424627961201</v>
      </c>
      <c r="J17" s="275">
        <v>61.432468953091821</v>
      </c>
      <c r="K17" s="275">
        <v>61.446074661302724</v>
      </c>
      <c r="L17" s="275">
        <v>61.412216641780915</v>
      </c>
      <c r="M17" s="275">
        <v>61.403969628346879</v>
      </c>
      <c r="N17" s="275">
        <v>61.238618880677947</v>
      </c>
      <c r="O17" s="275">
        <v>60.875283134072603</v>
      </c>
      <c r="P17" s="275">
        <v>60.626995084773846</v>
      </c>
      <c r="Q17" s="275">
        <v>60.523539478540989</v>
      </c>
      <c r="R17" s="275">
        <v>60.393934366393466</v>
      </c>
      <c r="S17" s="275">
        <v>60.333568893243175</v>
      </c>
      <c r="T17" s="275">
        <v>60.422808176319265</v>
      </c>
      <c r="U17" s="275">
        <v>60.391155277681008</v>
      </c>
      <c r="V17" s="275">
        <v>60.989438620554523</v>
      </c>
    </row>
    <row r="18" spans="2:22">
      <c r="B18" t="s">
        <v>213</v>
      </c>
      <c r="C18" s="275">
        <v>60.711645731317866</v>
      </c>
      <c r="D18" s="275">
        <v>60.750534817725388</v>
      </c>
      <c r="E18" s="275">
        <v>60.741502379333788</v>
      </c>
      <c r="F18" s="275">
        <v>60.728972787015394</v>
      </c>
      <c r="G18" s="275">
        <v>60.732377755601924</v>
      </c>
      <c r="H18" s="275">
        <v>60.723336079831547</v>
      </c>
      <c r="I18" s="275">
        <v>60.783052134758314</v>
      </c>
      <c r="J18" s="275">
        <v>60.895482781496895</v>
      </c>
      <c r="K18" s="275">
        <v>60.971647602823069</v>
      </c>
      <c r="L18" s="275">
        <v>61.021658043556734</v>
      </c>
      <c r="M18" s="275">
        <v>61.032875520477283</v>
      </c>
      <c r="N18" s="275">
        <v>61.010621118012423</v>
      </c>
      <c r="O18" s="275">
        <v>60.814856323127266</v>
      </c>
      <c r="P18" s="275">
        <v>60.696765614275911</v>
      </c>
      <c r="Q18" s="275">
        <v>60.541045097870139</v>
      </c>
      <c r="R18" s="275">
        <v>60.476917383661764</v>
      </c>
      <c r="S18" s="275">
        <v>60.407257113197751</v>
      </c>
      <c r="T18" s="275">
        <v>60.592822353242759</v>
      </c>
      <c r="U18" s="275">
        <v>60.727488285440074</v>
      </c>
      <c r="V18" s="275">
        <v>61.325865073437889</v>
      </c>
    </row>
    <row r="19" spans="2:22">
      <c r="B19" t="s">
        <v>214</v>
      </c>
      <c r="C19" s="275">
        <v>61.785413660413646</v>
      </c>
      <c r="D19" s="275">
        <v>61.848526703499054</v>
      </c>
      <c r="E19" s="275">
        <v>61.927212572373833</v>
      </c>
      <c r="F19" s="275">
        <v>61.77674056787248</v>
      </c>
      <c r="G19" s="275">
        <v>61.409455498997332</v>
      </c>
      <c r="H19" s="275">
        <v>61.359561602418736</v>
      </c>
      <c r="I19" s="275">
        <v>61.514769765421335</v>
      </c>
      <c r="J19" s="275">
        <v>61.523900074571081</v>
      </c>
      <c r="K19" s="275">
        <v>61.433975377283602</v>
      </c>
      <c r="L19" s="275">
        <v>61.470661559041666</v>
      </c>
      <c r="M19" s="275">
        <v>61.379141067341301</v>
      </c>
      <c r="N19" s="275">
        <v>61.2601213394003</v>
      </c>
      <c r="O19" s="275">
        <v>61.05228890691177</v>
      </c>
      <c r="P19" s="275">
        <v>60.990297542043905</v>
      </c>
      <c r="Q19" s="275">
        <v>60.902721858748542</v>
      </c>
      <c r="R19" s="275">
        <v>60.850082918739552</v>
      </c>
      <c r="S19" s="275">
        <v>60.888181266788159</v>
      </c>
      <c r="T19" s="275">
        <v>61.092137260200843</v>
      </c>
      <c r="U19" s="275">
        <v>61.639377241319067</v>
      </c>
      <c r="V19" s="275">
        <v>61.710531892349529</v>
      </c>
    </row>
    <row r="20" spans="2:22">
      <c r="B20" t="s">
        <v>215</v>
      </c>
      <c r="C20" s="275"/>
      <c r="D20" s="275"/>
      <c r="E20" s="275"/>
      <c r="F20" s="275"/>
      <c r="G20" s="275"/>
      <c r="H20" s="275"/>
      <c r="I20" s="275"/>
      <c r="J20" s="275"/>
      <c r="K20" s="275"/>
      <c r="L20" s="275"/>
      <c r="M20" s="275"/>
      <c r="N20" s="275"/>
      <c r="O20" s="275">
        <v>59.22</v>
      </c>
      <c r="P20" s="275">
        <v>59.2</v>
      </c>
      <c r="Q20" s="275">
        <v>59.13</v>
      </c>
      <c r="R20" s="275">
        <v>59.19</v>
      </c>
      <c r="S20" s="275">
        <v>59.2</v>
      </c>
      <c r="T20" s="275">
        <v>59.37</v>
      </c>
      <c r="U20" s="275">
        <v>59.7</v>
      </c>
      <c r="V20" s="275">
        <v>59.84</v>
      </c>
    </row>
    <row r="21" spans="2:22">
      <c r="B21" t="s">
        <v>66</v>
      </c>
      <c r="C21" s="275">
        <v>59.818638280779275</v>
      </c>
      <c r="D21" s="275">
        <v>59.770665691294809</v>
      </c>
      <c r="E21" s="275">
        <v>59.677025898078533</v>
      </c>
      <c r="F21" s="275">
        <v>59.672577580747308</v>
      </c>
      <c r="G21" s="275">
        <v>59.708707360861759</v>
      </c>
      <c r="H21" s="275">
        <v>59.732569377329838</v>
      </c>
      <c r="I21" s="275">
        <v>59.810126582278478</v>
      </c>
      <c r="J21" s="275">
        <v>59.7608501783591</v>
      </c>
      <c r="K21" s="275">
        <v>59.811740890688256</v>
      </c>
      <c r="L21" s="275">
        <v>59.848338507531331</v>
      </c>
      <c r="M21" s="275">
        <v>59.828109642896145</v>
      </c>
      <c r="N21" s="275">
        <v>59.908147429679921</v>
      </c>
      <c r="O21" s="275">
        <v>59.895120469730713</v>
      </c>
      <c r="P21" s="275">
        <v>59.729320437770426</v>
      </c>
      <c r="Q21" s="275">
        <v>59.758072504560218</v>
      </c>
      <c r="R21" s="275">
        <v>59.927662311804077</v>
      </c>
      <c r="S21" s="275">
        <v>60.168404958491919</v>
      </c>
      <c r="T21" s="275">
        <v>60.190662956249604</v>
      </c>
      <c r="U21" s="275">
        <v>60.469626107343444</v>
      </c>
      <c r="V21" s="275">
        <v>61.071828856745178</v>
      </c>
    </row>
    <row r="22" spans="2:22">
      <c r="B22" t="s">
        <v>216</v>
      </c>
      <c r="C22" s="275">
        <v>55.837939613077083</v>
      </c>
      <c r="D22" s="275">
        <v>55.767141242522413</v>
      </c>
      <c r="E22" s="275">
        <v>55.651763529218265</v>
      </c>
      <c r="F22" s="275">
        <v>55.521913285958973</v>
      </c>
      <c r="G22" s="275">
        <v>55.461917658986536</v>
      </c>
      <c r="H22" s="275">
        <v>55.421742943338316</v>
      </c>
      <c r="I22" s="275">
        <v>55.285131557756522</v>
      </c>
      <c r="J22" s="275">
        <v>55.593836002180197</v>
      </c>
      <c r="K22" s="275">
        <v>55.710731404285944</v>
      </c>
      <c r="L22" s="275">
        <v>55.434179635694981</v>
      </c>
      <c r="M22" s="275">
        <v>55.233290155536643</v>
      </c>
      <c r="N22" s="275">
        <v>55.285646310908838</v>
      </c>
      <c r="O22" s="275">
        <v>55.388905108036354</v>
      </c>
      <c r="P22" s="275">
        <v>55.481318397489702</v>
      </c>
      <c r="Q22" s="275">
        <v>55.596578006358399</v>
      </c>
      <c r="R22" s="275">
        <v>56.060057216677237</v>
      </c>
      <c r="S22" s="275">
        <v>56.098526779606445</v>
      </c>
      <c r="T22" s="275">
        <v>56.193625722080483</v>
      </c>
      <c r="U22" s="275">
        <v>56.783276778751578</v>
      </c>
      <c r="V22" s="275">
        <v>57.047310714302732</v>
      </c>
    </row>
    <row r="23" spans="2:22">
      <c r="B23" t="s">
        <v>217</v>
      </c>
      <c r="C23" s="275">
        <v>54.277560240963858</v>
      </c>
      <c r="D23" s="275">
        <v>54.302388160107633</v>
      </c>
      <c r="E23" s="275">
        <v>54.310399159663866</v>
      </c>
      <c r="F23" s="275">
        <v>54.230903688166407</v>
      </c>
      <c r="G23" s="275">
        <v>54.047393364928908</v>
      </c>
      <c r="H23" s="275">
        <v>53.954185432520575</v>
      </c>
      <c r="I23" s="275">
        <v>53.97895112379593</v>
      </c>
      <c r="J23" s="275">
        <v>53.898720682302773</v>
      </c>
      <c r="K23" s="275">
        <v>53.931945149822248</v>
      </c>
      <c r="L23" s="275">
        <v>54</v>
      </c>
      <c r="M23" s="275">
        <v>54.066582232675955</v>
      </c>
      <c r="N23" s="275">
        <v>54.090176515732921</v>
      </c>
      <c r="O23" s="275">
        <v>54.204903677758317</v>
      </c>
      <c r="P23" s="275">
        <v>54.201965757767915</v>
      </c>
      <c r="Q23" s="275">
        <v>54.121552436003306</v>
      </c>
      <c r="R23" s="275">
        <v>54.083955533432885</v>
      </c>
      <c r="S23" s="275">
        <v>54.141839378238345</v>
      </c>
      <c r="T23" s="275">
        <v>54.160887222742893</v>
      </c>
      <c r="U23" s="275">
        <v>54.216438759006031</v>
      </c>
      <c r="V23" s="275">
        <v>54.549767047861074</v>
      </c>
    </row>
    <row r="28" spans="2:22" ht="15.6">
      <c r="C28" s="274" t="s">
        <v>9</v>
      </c>
      <c r="G28" t="s">
        <v>13</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17"/>
  <sheetViews>
    <sheetView zoomScale="87" zoomScaleNormal="87" workbookViewId="0">
      <selection activeCell="M14" sqref="M14"/>
    </sheetView>
  </sheetViews>
  <sheetFormatPr baseColWidth="10" defaultRowHeight="14.4"/>
  <cols>
    <col min="2" max="2" width="43.109375" customWidth="1"/>
    <col min="3" max="14" width="7.109375" style="276" customWidth="1"/>
    <col min="15" max="19" width="6.88671875" customWidth="1"/>
  </cols>
  <sheetData>
    <row r="1" spans="1:19" ht="15.6">
      <c r="A1" s="269" t="s">
        <v>218</v>
      </c>
    </row>
    <row r="2" spans="1:19" ht="15" thickBot="1"/>
    <row r="3" spans="1:19" ht="15" thickBot="1">
      <c r="B3" s="277"/>
      <c r="C3" s="278">
        <v>2002</v>
      </c>
      <c r="D3" s="279">
        <v>2003</v>
      </c>
      <c r="E3" s="279">
        <v>2004</v>
      </c>
      <c r="F3" s="279">
        <v>2005</v>
      </c>
      <c r="G3" s="279">
        <v>2006</v>
      </c>
      <c r="H3" s="279">
        <v>2007</v>
      </c>
      <c r="I3" s="279">
        <v>2008</v>
      </c>
      <c r="J3" s="279">
        <v>2009</v>
      </c>
      <c r="K3" s="279">
        <v>2010</v>
      </c>
      <c r="L3" s="279">
        <v>2011</v>
      </c>
      <c r="M3" s="279">
        <v>2012</v>
      </c>
      <c r="N3" s="279">
        <v>2013</v>
      </c>
      <c r="O3" s="279">
        <v>2014</v>
      </c>
      <c r="P3" s="279">
        <v>2015</v>
      </c>
      <c r="Q3" s="279">
        <v>2016</v>
      </c>
      <c r="R3" s="280">
        <v>2017</v>
      </c>
      <c r="S3" s="280">
        <v>2018</v>
      </c>
    </row>
    <row r="4" spans="1:19">
      <c r="B4" s="281" t="s">
        <v>219</v>
      </c>
      <c r="C4" s="282"/>
      <c r="D4" s="283">
        <v>61.6</v>
      </c>
      <c r="E4" s="283">
        <v>61.253900000000002</v>
      </c>
      <c r="F4" s="283">
        <v>61.234450000000002</v>
      </c>
      <c r="G4" s="283">
        <v>61.049109999999999</v>
      </c>
      <c r="H4" s="283">
        <v>60.986150000000002</v>
      </c>
      <c r="I4" s="283">
        <v>60.996110000000002</v>
      </c>
      <c r="J4" s="283">
        <v>61.600349999999999</v>
      </c>
      <c r="K4" s="283">
        <v>61.46302</v>
      </c>
      <c r="L4" s="283">
        <v>61.979019999999998</v>
      </c>
      <c r="M4" s="283">
        <v>62.21528</v>
      </c>
      <c r="N4" s="283">
        <v>62.053269999999998</v>
      </c>
      <c r="O4" s="283">
        <v>62.275820000000003</v>
      </c>
      <c r="P4" s="282">
        <v>62.450749999999999</v>
      </c>
      <c r="Q4" s="282">
        <v>62.359499999999997</v>
      </c>
      <c r="R4" s="284">
        <v>62.40869</v>
      </c>
      <c r="S4" s="284">
        <v>62.622970000000002</v>
      </c>
    </row>
    <row r="5" spans="1:19">
      <c r="B5" s="285" t="s">
        <v>220</v>
      </c>
      <c r="C5" s="286"/>
      <c r="D5" s="287">
        <v>61.6</v>
      </c>
      <c r="E5" s="287">
        <v>61.901009999999999</v>
      </c>
      <c r="F5" s="287">
        <v>61.794240000000002</v>
      </c>
      <c r="G5" s="287">
        <v>61.509619999999998</v>
      </c>
      <c r="H5" s="287">
        <v>61.431350000000002</v>
      </c>
      <c r="I5" s="287">
        <v>61.449219999999997</v>
      </c>
      <c r="J5" s="287">
        <v>61.488779999999998</v>
      </c>
      <c r="K5" s="287">
        <v>61.458599999999997</v>
      </c>
      <c r="L5" s="287">
        <v>62.085529999999999</v>
      </c>
      <c r="M5" s="287">
        <v>62.387479999999996</v>
      </c>
      <c r="N5" s="287">
        <v>62.216610000000003</v>
      </c>
      <c r="O5" s="287">
        <v>62.694330000000001</v>
      </c>
      <c r="P5" s="286">
        <v>63.015639999999998</v>
      </c>
      <c r="Q5" s="286">
        <v>62.836799999999997</v>
      </c>
      <c r="R5" s="288">
        <v>62.975439999999999</v>
      </c>
      <c r="S5" s="288">
        <v>63.070740000000001</v>
      </c>
    </row>
    <row r="6" spans="1:19">
      <c r="B6" s="285" t="s">
        <v>221</v>
      </c>
      <c r="C6" s="286">
        <v>55.6</v>
      </c>
      <c r="D6" s="287"/>
      <c r="E6" s="287">
        <v>55.7</v>
      </c>
      <c r="F6" s="287">
        <v>55.8</v>
      </c>
      <c r="G6" s="287">
        <v>55.9</v>
      </c>
      <c r="H6" s="287">
        <v>56.1</v>
      </c>
      <c r="I6" s="287">
        <v>56.2</v>
      </c>
      <c r="J6" s="287">
        <v>56.5</v>
      </c>
      <c r="K6" s="287">
        <v>56.6</v>
      </c>
      <c r="L6" s="287">
        <v>56.9</v>
      </c>
      <c r="M6" s="287">
        <v>57.4</v>
      </c>
      <c r="N6" s="287">
        <v>57.6</v>
      </c>
      <c r="O6" s="287">
        <v>58</v>
      </c>
      <c r="P6" s="286">
        <v>58.4</v>
      </c>
      <c r="Q6" s="286">
        <v>58.7</v>
      </c>
      <c r="R6" s="288">
        <v>59.1</v>
      </c>
      <c r="S6" s="288">
        <v>59.4</v>
      </c>
    </row>
    <row r="7" spans="1:19">
      <c r="B7" s="285" t="s">
        <v>222</v>
      </c>
      <c r="C7" s="286">
        <v>60.7</v>
      </c>
      <c r="D7" s="287"/>
      <c r="E7" s="287">
        <v>60.6</v>
      </c>
      <c r="F7" s="287">
        <v>60.7</v>
      </c>
      <c r="G7" s="287">
        <v>60.5</v>
      </c>
      <c r="H7" s="287">
        <v>60.6</v>
      </c>
      <c r="I7" s="287">
        <v>60.7</v>
      </c>
      <c r="J7" s="287">
        <v>60.8</v>
      </c>
      <c r="K7" s="287">
        <v>61</v>
      </c>
      <c r="L7" s="287">
        <v>61.4</v>
      </c>
      <c r="M7" s="287">
        <v>61.8</v>
      </c>
      <c r="N7" s="287">
        <v>61.8</v>
      </c>
      <c r="O7" s="287">
        <v>62.1</v>
      </c>
      <c r="P7" s="286">
        <v>62.3</v>
      </c>
      <c r="Q7" s="286">
        <v>62.3</v>
      </c>
      <c r="R7" s="288">
        <v>62.6</v>
      </c>
      <c r="S7" s="288">
        <v>62.7</v>
      </c>
    </row>
    <row r="8" spans="1:19">
      <c r="B8" s="285" t="s">
        <v>223</v>
      </c>
      <c r="C8" s="286">
        <v>56</v>
      </c>
      <c r="D8" s="287">
        <v>56.1</v>
      </c>
      <c r="E8" s="287">
        <v>56</v>
      </c>
      <c r="F8" s="287">
        <v>56.2</v>
      </c>
      <c r="G8" s="287">
        <v>56.4</v>
      </c>
      <c r="H8" s="287">
        <v>56.5</v>
      </c>
      <c r="I8" s="287">
        <v>56.5</v>
      </c>
      <c r="J8" s="287">
        <v>56.9</v>
      </c>
      <c r="K8" s="287">
        <v>56.9</v>
      </c>
      <c r="L8" s="287">
        <v>57.2</v>
      </c>
      <c r="M8" s="287">
        <v>57.8</v>
      </c>
      <c r="N8" s="287">
        <v>58</v>
      </c>
      <c r="O8" s="287">
        <v>58.5</v>
      </c>
      <c r="P8" s="286">
        <v>58.9</v>
      </c>
      <c r="Q8" s="286">
        <v>59</v>
      </c>
      <c r="R8" s="288">
        <v>59.1</v>
      </c>
      <c r="S8" s="288">
        <v>59.3</v>
      </c>
    </row>
    <row r="9" spans="1:19" ht="15" thickBot="1">
      <c r="B9" s="289" t="s">
        <v>224</v>
      </c>
      <c r="C9" s="290">
        <v>60.7</v>
      </c>
      <c r="D9" s="291">
        <v>60.8</v>
      </c>
      <c r="E9" s="291">
        <v>60.6</v>
      </c>
      <c r="F9" s="291">
        <v>60.7</v>
      </c>
      <c r="G9" s="291">
        <v>60.6</v>
      </c>
      <c r="H9" s="291">
        <v>60.8</v>
      </c>
      <c r="I9" s="291">
        <v>60.9</v>
      </c>
      <c r="J9" s="291">
        <v>60.9</v>
      </c>
      <c r="K9" s="291">
        <v>61</v>
      </c>
      <c r="L9" s="291">
        <v>61.4</v>
      </c>
      <c r="M9" s="291">
        <v>62</v>
      </c>
      <c r="N9" s="291">
        <v>62.1</v>
      </c>
      <c r="O9" s="291">
        <v>62.8</v>
      </c>
      <c r="P9" s="290">
        <v>63.1</v>
      </c>
      <c r="Q9" s="290">
        <v>63.1</v>
      </c>
      <c r="R9" s="292">
        <v>63.1</v>
      </c>
      <c r="S9" s="292">
        <v>63.2</v>
      </c>
    </row>
    <row r="17" spans="15:19">
      <c r="O17" s="276"/>
      <c r="P17" s="276"/>
      <c r="Q17" s="276"/>
      <c r="R17" s="276"/>
      <c r="S17" s="276"/>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
  <sheetViews>
    <sheetView workbookViewId="0">
      <selection activeCell="M14" sqref="M14"/>
    </sheetView>
  </sheetViews>
  <sheetFormatPr baseColWidth="10" defaultRowHeight="14.4"/>
  <sheetData>
    <row r="1" spans="1:19" ht="15.6">
      <c r="A1" s="269" t="s">
        <v>225</v>
      </c>
    </row>
    <row r="2" spans="1:19" ht="15.6">
      <c r="A2" s="293"/>
    </row>
    <row r="3" spans="1:19">
      <c r="C3" s="161">
        <v>1942</v>
      </c>
      <c r="D3" s="161">
        <v>1943</v>
      </c>
      <c r="E3" s="161">
        <v>1944</v>
      </c>
      <c r="F3" s="161">
        <v>1945</v>
      </c>
      <c r="G3" s="161">
        <v>1946</v>
      </c>
      <c r="H3" s="161">
        <v>1947</v>
      </c>
      <c r="I3" s="161">
        <v>1948</v>
      </c>
      <c r="J3" s="161">
        <v>1949</v>
      </c>
      <c r="K3" s="161">
        <v>1950</v>
      </c>
      <c r="L3" s="161">
        <v>1951</v>
      </c>
      <c r="M3" s="161">
        <v>1952</v>
      </c>
      <c r="N3" s="161">
        <v>1953</v>
      </c>
      <c r="O3" s="161">
        <v>1954</v>
      </c>
      <c r="P3" s="161">
        <v>1955</v>
      </c>
      <c r="Q3" s="161">
        <v>1956</v>
      </c>
      <c r="R3" s="161">
        <v>1957</v>
      </c>
      <c r="S3" s="161">
        <v>1958</v>
      </c>
    </row>
    <row r="4" spans="1:19">
      <c r="B4" s="270" t="s">
        <v>203</v>
      </c>
      <c r="C4" s="271">
        <v>0.10158621273532591</v>
      </c>
      <c r="D4" s="271">
        <v>0.10302767727599943</v>
      </c>
      <c r="E4" s="271">
        <v>0.10187943383534588</v>
      </c>
      <c r="F4" s="271">
        <v>0.14678153834060462</v>
      </c>
      <c r="G4" s="271">
        <v>0.17559818166293856</v>
      </c>
      <c r="H4" s="271">
        <v>0.19777481684017945</v>
      </c>
      <c r="I4" s="271">
        <v>0.21441609820731983</v>
      </c>
      <c r="J4" s="271">
        <v>0.21940201607224516</v>
      </c>
      <c r="K4" s="271">
        <v>0.20597643907997731</v>
      </c>
      <c r="L4" s="271">
        <v>0.19437967207001433</v>
      </c>
      <c r="M4" s="271">
        <v>0.17556601173221115</v>
      </c>
      <c r="N4" s="271">
        <v>0.11863598170475763</v>
      </c>
      <c r="O4" s="271">
        <v>0.11230794816604847</v>
      </c>
      <c r="P4" s="271">
        <v>0.10475914586892587</v>
      </c>
      <c r="Q4" s="271">
        <v>9.3594914793158443E-2</v>
      </c>
      <c r="R4" s="271">
        <v>8.3441980719872286E-2</v>
      </c>
      <c r="S4" s="271">
        <v>8.0551335445940134E-2</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8"/>
  <sheetViews>
    <sheetView workbookViewId="0">
      <selection activeCell="M14" sqref="M14"/>
    </sheetView>
  </sheetViews>
  <sheetFormatPr baseColWidth="10" defaultRowHeight="14.4"/>
  <sheetData>
    <row r="1" spans="1:19" ht="15.6">
      <c r="A1" s="269" t="s">
        <v>226</v>
      </c>
    </row>
    <row r="2" spans="1:19" ht="15.6">
      <c r="A2" s="293"/>
    </row>
    <row r="3" spans="1:19">
      <c r="C3" s="161">
        <v>1942</v>
      </c>
      <c r="D3" s="161">
        <v>1943</v>
      </c>
      <c r="E3" s="161">
        <v>1944</v>
      </c>
      <c r="F3" s="161">
        <v>1945</v>
      </c>
      <c r="G3" s="161">
        <v>1946</v>
      </c>
      <c r="H3" s="161">
        <v>1947</v>
      </c>
      <c r="I3" s="161">
        <v>1948</v>
      </c>
      <c r="J3" s="161">
        <v>1949</v>
      </c>
      <c r="K3" s="161">
        <v>1950</v>
      </c>
      <c r="L3" s="161">
        <v>1951</v>
      </c>
      <c r="M3" s="161">
        <v>1952</v>
      </c>
      <c r="N3" s="161">
        <v>1953</v>
      </c>
      <c r="O3" s="161">
        <v>1954</v>
      </c>
      <c r="P3" s="161">
        <v>1955</v>
      </c>
      <c r="Q3" s="161">
        <v>1956</v>
      </c>
      <c r="R3" s="161">
        <v>1957</v>
      </c>
      <c r="S3" s="161">
        <v>1958</v>
      </c>
    </row>
    <row r="4" spans="1:19">
      <c r="A4" s="161"/>
      <c r="B4" t="s">
        <v>187</v>
      </c>
      <c r="C4" s="271">
        <v>7.0125331529039422E-2</v>
      </c>
      <c r="D4" s="271">
        <v>7.3677810676825675E-2</v>
      </c>
      <c r="E4" s="271">
        <v>7.0610830616365888E-2</v>
      </c>
      <c r="F4" s="271">
        <v>6.6544701910194723E-2</v>
      </c>
      <c r="G4" s="271">
        <v>6.8697983021683937E-2</v>
      </c>
      <c r="H4" s="271">
        <v>7.0130887547558154E-2</v>
      </c>
      <c r="I4" s="271">
        <v>7.0478528508743546E-2</v>
      </c>
      <c r="J4" s="271">
        <v>6.6613239671328414E-2</v>
      </c>
      <c r="K4" s="271">
        <v>6.3927497519418508E-2</v>
      </c>
      <c r="L4" s="271">
        <v>6.1154065328608176E-2</v>
      </c>
      <c r="M4" s="271">
        <v>5.9917375977914335E-2</v>
      </c>
      <c r="N4" s="271">
        <v>5.8644723555030379E-2</v>
      </c>
      <c r="O4" s="271">
        <v>5.2214735964479522E-2</v>
      </c>
      <c r="P4" s="271">
        <v>5.1292551230995381E-2</v>
      </c>
      <c r="Q4" s="271">
        <v>5.3476795188864036E-2</v>
      </c>
      <c r="R4" s="271">
        <v>3.8589316048208006E-2</v>
      </c>
      <c r="S4" s="271">
        <v>3.8607153933522098E-2</v>
      </c>
    </row>
    <row r="5" spans="1:19">
      <c r="B5" t="s">
        <v>188</v>
      </c>
      <c r="C5" s="271">
        <v>8.5243036353278859E-2</v>
      </c>
      <c r="D5" s="271">
        <v>8.6409754845304651E-2</v>
      </c>
      <c r="E5" s="271">
        <v>8.4130989200871018E-2</v>
      </c>
      <c r="F5" s="271">
        <v>8.0080214395818902E-2</v>
      </c>
      <c r="G5" s="271">
        <v>8.3252242641228949E-2</v>
      </c>
      <c r="H5" s="271">
        <v>8.5362106591453962E-2</v>
      </c>
      <c r="I5" s="271">
        <v>9.3537159614759516E-2</v>
      </c>
      <c r="J5" s="271">
        <v>9.7975979677216718E-2</v>
      </c>
      <c r="K5" s="271">
        <v>9.8118508389607659E-2</v>
      </c>
      <c r="L5" s="271">
        <v>9.8203579132038615E-2</v>
      </c>
      <c r="M5" s="271">
        <v>0.10636804405300845</v>
      </c>
      <c r="N5" s="271">
        <v>7.0705259602174206E-2</v>
      </c>
      <c r="O5" s="271">
        <v>6.6365374477063546E-2</v>
      </c>
      <c r="P5" s="271">
        <v>8.3961293773798948E-2</v>
      </c>
      <c r="Q5" s="271">
        <v>6.1699698670023971E-2</v>
      </c>
      <c r="R5" s="271">
        <v>5.6858975593507402E-2</v>
      </c>
      <c r="S5" s="271">
        <v>4.7961176756616354E-2</v>
      </c>
    </row>
    <row r="6" spans="1:19">
      <c r="B6" t="s">
        <v>189</v>
      </c>
      <c r="C6" s="271">
        <v>9.318097448296353E-2</v>
      </c>
      <c r="D6" s="271">
        <v>9.2707315696986023E-2</v>
      </c>
      <c r="E6" s="271">
        <v>9.1642193105618858E-2</v>
      </c>
      <c r="F6" s="271">
        <v>8.7117834888647383E-2</v>
      </c>
      <c r="G6" s="271">
        <v>9.088917526245345E-2</v>
      </c>
      <c r="H6" s="271">
        <v>0.12339500532644369</v>
      </c>
      <c r="I6" s="271">
        <v>0.13910467170365212</v>
      </c>
      <c r="J6" s="271">
        <v>0.14795723639339506</v>
      </c>
      <c r="K6" s="271">
        <v>0.15251056481219138</v>
      </c>
      <c r="L6" s="271">
        <v>0.15718950914321456</v>
      </c>
      <c r="M6" s="271">
        <v>0.11833491916697859</v>
      </c>
      <c r="N6" s="271">
        <v>9.1429704501444109E-2</v>
      </c>
      <c r="O6" s="271">
        <v>0.10380203784560409</v>
      </c>
      <c r="P6" s="271">
        <v>8.00866730962361E-2</v>
      </c>
      <c r="Q6" s="271">
        <v>7.0368956834535215E-2</v>
      </c>
      <c r="R6" s="271">
        <v>6.3538073704036163E-2</v>
      </c>
      <c r="S6" s="271">
        <v>5.6547184967045916E-2</v>
      </c>
    </row>
    <row r="7" spans="1:19">
      <c r="B7" t="s">
        <v>190</v>
      </c>
      <c r="C7" s="271">
        <v>9.7527220929925745E-2</v>
      </c>
      <c r="D7" s="271">
        <v>9.8623036736242176E-2</v>
      </c>
      <c r="E7" s="271">
        <v>9.7575630969307089E-2</v>
      </c>
      <c r="F7" s="271">
        <v>9.2592214604167014E-2</v>
      </c>
      <c r="G7" s="271">
        <v>0.13958815744331651</v>
      </c>
      <c r="H7" s="271">
        <v>0.15893615827260105</v>
      </c>
      <c r="I7" s="271">
        <v>0.17728248303931946</v>
      </c>
      <c r="J7" s="271">
        <v>0.18864586400112418</v>
      </c>
      <c r="K7" s="271">
        <v>0.18518673282628348</v>
      </c>
      <c r="L7" s="271">
        <v>0.1701552697770963</v>
      </c>
      <c r="M7" s="271">
        <v>0.14622090374514823</v>
      </c>
      <c r="N7" s="271">
        <v>0.11858917416813924</v>
      </c>
      <c r="O7" s="271">
        <v>9.4936869484858244E-2</v>
      </c>
      <c r="P7" s="271">
        <v>9.2184649300685276E-2</v>
      </c>
      <c r="Q7" s="271">
        <v>7.9746564639485221E-2</v>
      </c>
      <c r="R7" s="271">
        <v>7.305525569999409E-2</v>
      </c>
      <c r="S7" s="271">
        <v>6.460681794216977E-2</v>
      </c>
    </row>
    <row r="8" spans="1:19">
      <c r="B8" t="s">
        <v>191</v>
      </c>
      <c r="C8" s="271">
        <v>0.10158621273532591</v>
      </c>
      <c r="D8" s="271">
        <v>0.10302767727599943</v>
      </c>
      <c r="E8" s="271">
        <v>0.10187943383534588</v>
      </c>
      <c r="F8" s="271">
        <v>0.14678153834060462</v>
      </c>
      <c r="G8" s="271">
        <v>0.17559818166293856</v>
      </c>
      <c r="H8" s="271">
        <v>0.19777481684017945</v>
      </c>
      <c r="I8" s="271">
        <v>0.21441609820731983</v>
      </c>
      <c r="J8" s="271">
        <v>0.21940201607224516</v>
      </c>
      <c r="K8" s="271">
        <v>0.20597643907997731</v>
      </c>
      <c r="L8" s="271">
        <v>0.19437967207001433</v>
      </c>
      <c r="M8" s="271">
        <v>0.17556601173221115</v>
      </c>
      <c r="N8" s="271">
        <v>0.11863598170475763</v>
      </c>
      <c r="O8" s="271">
        <v>0.11230794816604847</v>
      </c>
      <c r="P8" s="271">
        <v>0.10475914586892587</v>
      </c>
      <c r="Q8" s="271">
        <v>9.3594914793158443E-2</v>
      </c>
      <c r="R8" s="271">
        <v>8.3441980719872286E-2</v>
      </c>
      <c r="S8" s="271">
        <v>8.0551335445940134E-2</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21"/>
  <sheetViews>
    <sheetView workbookViewId="0">
      <selection activeCell="M14" sqref="M14"/>
    </sheetView>
  </sheetViews>
  <sheetFormatPr baseColWidth="10" defaultRowHeight="14.4"/>
  <sheetData>
    <row r="1" spans="1:19" ht="15.6">
      <c r="A1" s="269" t="s">
        <v>227</v>
      </c>
    </row>
    <row r="2" spans="1:19" ht="15.6">
      <c r="A2" s="293"/>
    </row>
    <row r="3" spans="1:19">
      <c r="B3" s="161" t="s">
        <v>9</v>
      </c>
      <c r="C3" s="161">
        <v>1942</v>
      </c>
      <c r="D3" s="161">
        <v>1943</v>
      </c>
      <c r="E3" s="161">
        <v>1944</v>
      </c>
      <c r="F3" s="161">
        <v>1945</v>
      </c>
      <c r="G3" s="161">
        <v>1946</v>
      </c>
      <c r="H3" s="161">
        <v>1947</v>
      </c>
      <c r="I3" s="161">
        <v>1948</v>
      </c>
      <c r="J3" s="161">
        <v>1949</v>
      </c>
      <c r="K3" s="161">
        <v>1950</v>
      </c>
      <c r="L3" s="161">
        <v>1951</v>
      </c>
      <c r="M3" s="161">
        <v>1952</v>
      </c>
      <c r="N3" s="161">
        <v>1953</v>
      </c>
      <c r="O3" s="161">
        <v>1954</v>
      </c>
      <c r="P3" s="161">
        <v>1955</v>
      </c>
      <c r="Q3" s="161">
        <v>1956</v>
      </c>
      <c r="R3" s="161">
        <v>1957</v>
      </c>
      <c r="S3" s="161">
        <v>1958</v>
      </c>
    </row>
    <row r="4" spans="1:19">
      <c r="B4" t="s">
        <v>187</v>
      </c>
      <c r="C4" s="271">
        <v>4.8923574606401038E-2</v>
      </c>
      <c r="D4" s="271">
        <v>5.3101390894380186E-2</v>
      </c>
      <c r="E4" s="271">
        <v>5.0967286458520264E-2</v>
      </c>
      <c r="F4" s="271">
        <v>4.4522968761701739E-2</v>
      </c>
      <c r="G4" s="271">
        <v>4.9443233484121316E-2</v>
      </c>
      <c r="H4" s="271">
        <v>5.0195031568041379E-2</v>
      </c>
      <c r="I4" s="271">
        <v>5.7038102624943243E-2</v>
      </c>
      <c r="J4" s="271">
        <v>5.2392180765727048E-2</v>
      </c>
      <c r="K4" s="271">
        <v>5.082848308533619E-2</v>
      </c>
      <c r="L4" s="271">
        <v>4.7505028862782732E-2</v>
      </c>
      <c r="M4" s="271">
        <v>4.5518843411783014E-2</v>
      </c>
      <c r="N4" s="271">
        <v>4.8276868965949279E-2</v>
      </c>
      <c r="O4" s="271">
        <v>4.313538779285804E-2</v>
      </c>
      <c r="P4" s="271">
        <v>4.3978005944242719E-2</v>
      </c>
      <c r="Q4" s="271">
        <v>5.0111370788478521E-2</v>
      </c>
      <c r="R4" s="271">
        <v>3.6616061624495759E-2</v>
      </c>
      <c r="S4" s="271">
        <v>3.1489747523675053E-2</v>
      </c>
    </row>
    <row r="5" spans="1:19">
      <c r="B5" t="s">
        <v>188</v>
      </c>
      <c r="C5" s="271">
        <v>6.3999009646130867E-2</v>
      </c>
      <c r="D5" s="271">
        <v>6.5100015917768608E-2</v>
      </c>
      <c r="E5" s="271">
        <v>6.5785128365239684E-2</v>
      </c>
      <c r="F5" s="271">
        <v>5.9392853535647633E-2</v>
      </c>
      <c r="G5" s="271">
        <v>6.5442433312723119E-2</v>
      </c>
      <c r="H5" s="271">
        <v>6.7132377514632108E-2</v>
      </c>
      <c r="I5" s="271">
        <v>7.0016901902124368E-2</v>
      </c>
      <c r="J5" s="271">
        <v>7.2049719421125771E-2</v>
      </c>
      <c r="K5" s="271">
        <v>7.1987584194471044E-2</v>
      </c>
      <c r="L5" s="271">
        <v>7.1322019246656029E-2</v>
      </c>
      <c r="M5" s="271">
        <v>6.8413521650953865E-2</v>
      </c>
      <c r="N5" s="271">
        <v>5.4562437078387899E-2</v>
      </c>
      <c r="O5" s="271">
        <v>5.2308758560739001E-2</v>
      </c>
      <c r="P5" s="271">
        <v>6.7157767841710903E-2</v>
      </c>
      <c r="Q5" s="271">
        <v>5.4935298784016366E-2</v>
      </c>
      <c r="R5" s="271">
        <v>5.3366088904035901E-2</v>
      </c>
      <c r="S5" s="271">
        <v>3.9295585797808952E-2</v>
      </c>
    </row>
    <row r="6" spans="1:19">
      <c r="B6" t="s">
        <v>189</v>
      </c>
      <c r="C6" s="271">
        <v>7.3397491936978504E-2</v>
      </c>
      <c r="D6" s="271">
        <v>7.4032569634817219E-2</v>
      </c>
      <c r="E6" s="271">
        <v>7.3374874690809624E-2</v>
      </c>
      <c r="F6" s="271">
        <v>6.5861142028752442E-2</v>
      </c>
      <c r="G6" s="271">
        <v>7.383323772001564E-2</v>
      </c>
      <c r="H6" s="271">
        <v>8.229172292809038E-2</v>
      </c>
      <c r="I6" s="271">
        <v>8.8581187875581502E-2</v>
      </c>
      <c r="J6" s="271">
        <v>9.4154791916602074E-2</v>
      </c>
      <c r="K6" s="271">
        <v>9.6401473039256766E-2</v>
      </c>
      <c r="L6" s="271">
        <v>0.10171571319433639</v>
      </c>
      <c r="M6" s="271">
        <v>8.3947302677914573E-2</v>
      </c>
      <c r="N6" s="271">
        <v>7.4533223369013565E-2</v>
      </c>
      <c r="O6" s="271">
        <v>7.3806181052658931E-2</v>
      </c>
      <c r="P6" s="271">
        <v>6.7915472156997433E-2</v>
      </c>
      <c r="Q6" s="271">
        <v>6.3824261854917866E-2</v>
      </c>
      <c r="R6" s="271">
        <v>5.9613182675217244E-2</v>
      </c>
      <c r="S6" s="271">
        <v>4.9620662220438351E-2</v>
      </c>
    </row>
    <row r="7" spans="1:19">
      <c r="B7" t="s">
        <v>190</v>
      </c>
      <c r="C7" s="271">
        <v>7.9287643815144915E-2</v>
      </c>
      <c r="D7" s="271">
        <v>8.1204156702552696E-2</v>
      </c>
      <c r="E7" s="271">
        <v>8.0092175080418465E-2</v>
      </c>
      <c r="F7" s="271">
        <v>7.2248569749365568E-2</v>
      </c>
      <c r="G7" s="271">
        <v>9.0091892455557335E-2</v>
      </c>
      <c r="H7" s="271">
        <v>9.8854996965680189E-2</v>
      </c>
      <c r="I7" s="271">
        <v>0.10853587844151122</v>
      </c>
      <c r="J7" s="271">
        <v>0.11748287441773177</v>
      </c>
      <c r="K7" s="271">
        <v>0.12037907843020763</v>
      </c>
      <c r="L7" s="271">
        <v>0.11137089550971067</v>
      </c>
      <c r="M7" s="271">
        <v>9.9214171127482612E-2</v>
      </c>
      <c r="N7" s="271">
        <v>7.9182591270932801E-2</v>
      </c>
      <c r="O7" s="271">
        <v>7.6170897405170773E-2</v>
      </c>
      <c r="P7" s="271">
        <v>7.7340632773908846E-2</v>
      </c>
      <c r="Q7" s="271">
        <v>7.0171715270934534E-2</v>
      </c>
      <c r="R7" s="271">
        <v>6.890010179891963E-2</v>
      </c>
      <c r="S7" s="271">
        <v>6.010228414471578E-2</v>
      </c>
    </row>
    <row r="8" spans="1:19">
      <c r="B8" t="s">
        <v>191</v>
      </c>
      <c r="C8" s="271">
        <v>8.3930067262611679E-2</v>
      </c>
      <c r="D8" s="271">
        <v>8.617662163258126E-2</v>
      </c>
      <c r="E8" s="271">
        <v>8.6099384269562929E-2</v>
      </c>
      <c r="F8" s="271">
        <v>9.1382449194192777E-2</v>
      </c>
      <c r="G8" s="271">
        <v>0.10671752590860824</v>
      </c>
      <c r="H8" s="271">
        <v>0.11974033280190068</v>
      </c>
      <c r="I8" s="271">
        <v>0.1305113293491392</v>
      </c>
      <c r="J8" s="271">
        <v>0.14166125441558822</v>
      </c>
      <c r="K8" s="271">
        <v>0.133567213287238</v>
      </c>
      <c r="L8" s="271">
        <v>0.12746802971844556</v>
      </c>
      <c r="M8" s="271">
        <v>0.11632138183870434</v>
      </c>
      <c r="N8" s="271">
        <v>9.2315807008422429E-2</v>
      </c>
      <c r="O8" s="271">
        <v>8.6595747646917187E-2</v>
      </c>
      <c r="P8" s="271">
        <v>8.6526285198746472E-2</v>
      </c>
      <c r="Q8" s="271">
        <v>8.048032300080063E-2</v>
      </c>
      <c r="R8" s="271">
        <v>7.8475392438768179E-2</v>
      </c>
      <c r="S8" s="271">
        <v>7.2548269103357266E-2</v>
      </c>
    </row>
    <row r="9" spans="1:19">
      <c r="C9" s="271"/>
      <c r="D9" s="271"/>
      <c r="E9" s="271"/>
      <c r="F9" s="271"/>
      <c r="G9" s="271"/>
      <c r="H9" s="271"/>
      <c r="I9" s="271"/>
      <c r="J9" s="271"/>
      <c r="K9" s="271"/>
      <c r="L9" s="271"/>
      <c r="M9" s="271"/>
      <c r="N9" s="271"/>
      <c r="O9" s="271"/>
      <c r="P9" s="271"/>
      <c r="Q9" s="271"/>
      <c r="R9" s="271"/>
      <c r="S9" s="271"/>
    </row>
    <row r="10" spans="1:19">
      <c r="B10" s="161" t="s">
        <v>13</v>
      </c>
      <c r="C10" s="161">
        <v>1942</v>
      </c>
      <c r="D10" s="161">
        <v>1943</v>
      </c>
      <c r="E10" s="161">
        <v>1944</v>
      </c>
      <c r="F10" s="161">
        <v>1945</v>
      </c>
      <c r="G10" s="161">
        <v>1946</v>
      </c>
      <c r="H10" s="161">
        <v>1947</v>
      </c>
      <c r="I10" s="161">
        <v>1948</v>
      </c>
      <c r="J10" s="161">
        <v>1949</v>
      </c>
      <c r="K10" s="161">
        <v>1950</v>
      </c>
      <c r="L10" s="161">
        <v>1951</v>
      </c>
      <c r="M10" s="161">
        <v>1952</v>
      </c>
      <c r="N10" s="161">
        <v>1953</v>
      </c>
      <c r="O10" s="161">
        <v>1954</v>
      </c>
      <c r="P10" s="161">
        <v>1955</v>
      </c>
      <c r="Q10" s="161">
        <v>1956</v>
      </c>
      <c r="R10" s="161">
        <v>1957</v>
      </c>
      <c r="S10" s="161">
        <v>1958</v>
      </c>
    </row>
    <row r="11" spans="1:19">
      <c r="B11" t="s">
        <v>187</v>
      </c>
      <c r="C11" s="271">
        <v>9.0483195384163398E-2</v>
      </c>
      <c r="D11" s="271">
        <v>9.347898818139283E-2</v>
      </c>
      <c r="E11" s="271">
        <v>8.9612856959950846E-2</v>
      </c>
      <c r="F11" s="271">
        <v>8.763938976300073E-2</v>
      </c>
      <c r="G11" s="271">
        <v>8.7284542757286379E-2</v>
      </c>
      <c r="H11" s="271">
        <v>8.9444977941676537E-2</v>
      </c>
      <c r="I11" s="271">
        <v>8.3561907887453699E-2</v>
      </c>
      <c r="J11" s="271">
        <v>8.0692764768611966E-2</v>
      </c>
      <c r="K11" s="271">
        <v>7.6960208736449529E-2</v>
      </c>
      <c r="L11" s="271">
        <v>7.4883288296517594E-2</v>
      </c>
      <c r="M11" s="271">
        <v>7.4587201737724609E-2</v>
      </c>
      <c r="N11" s="271">
        <v>6.9271006647328576E-2</v>
      </c>
      <c r="O11" s="271">
        <v>6.1519353736986658E-2</v>
      </c>
      <c r="P11" s="271">
        <v>5.8902555464457405E-2</v>
      </c>
      <c r="Q11" s="271">
        <v>5.699774683349166E-2</v>
      </c>
      <c r="R11" s="271">
        <v>4.0660209395604004E-2</v>
      </c>
      <c r="S11" s="271">
        <v>4.5926329465924336E-2</v>
      </c>
    </row>
    <row r="12" spans="1:19">
      <c r="B12" t="s">
        <v>188</v>
      </c>
      <c r="C12" s="271">
        <v>0.10565559662038561</v>
      </c>
      <c r="D12" s="271">
        <v>0.10692083796893126</v>
      </c>
      <c r="E12" s="271">
        <v>0.10184615966494706</v>
      </c>
      <c r="F12" s="271">
        <v>0.10003468290303702</v>
      </c>
      <c r="G12" s="271">
        <v>0.10057264456512369</v>
      </c>
      <c r="H12" s="271">
        <v>0.10315569015935314</v>
      </c>
      <c r="I12" s="271">
        <v>0.11654082769129574</v>
      </c>
      <c r="J12" s="271">
        <v>0.12377543646842584</v>
      </c>
      <c r="K12" s="271">
        <v>0.12424661633596593</v>
      </c>
      <c r="L12" s="271">
        <v>0.12530246366783473</v>
      </c>
      <c r="M12" s="271">
        <v>0.14502251421405568</v>
      </c>
      <c r="N12" s="271">
        <v>8.7234851000093871E-2</v>
      </c>
      <c r="O12" s="271">
        <v>8.0763383557429541E-2</v>
      </c>
      <c r="P12" s="271">
        <v>0.10144495959705645</v>
      </c>
      <c r="Q12" s="271">
        <v>6.8738207176217148E-2</v>
      </c>
      <c r="R12" s="271">
        <v>6.0516028769936121E-2</v>
      </c>
      <c r="S12" s="271">
        <v>5.6887776645180035E-2</v>
      </c>
    </row>
    <row r="13" spans="1:19">
      <c r="B13" t="s">
        <v>189</v>
      </c>
      <c r="C13" s="271">
        <v>0.1122031526592973</v>
      </c>
      <c r="D13" s="271">
        <v>0.11068924454945427</v>
      </c>
      <c r="E13" s="271">
        <v>0.10942917461481419</v>
      </c>
      <c r="F13" s="271">
        <v>0.10777857808797883</v>
      </c>
      <c r="G13" s="271">
        <v>0.10761699706052343</v>
      </c>
      <c r="H13" s="271">
        <v>0.16370593149916107</v>
      </c>
      <c r="I13" s="271">
        <v>0.18880490946700176</v>
      </c>
      <c r="J13" s="271">
        <v>0.20151533070718572</v>
      </c>
      <c r="K13" s="271">
        <v>0.208860564711985</v>
      </c>
      <c r="L13" s="271">
        <v>0.2132970377754819</v>
      </c>
      <c r="M13" s="271">
        <v>0.15363627036184968</v>
      </c>
      <c r="N13" s="271">
        <v>0.10885038211161135</v>
      </c>
      <c r="O13" s="271">
        <v>0.13466155984821376</v>
      </c>
      <c r="P13" s="271">
        <v>9.2807356251583206E-2</v>
      </c>
      <c r="Q13" s="271">
        <v>7.7221787983390633E-2</v>
      </c>
      <c r="R13" s="271">
        <v>6.7665818830265123E-2</v>
      </c>
      <c r="S13" s="271">
        <v>6.3761863705466534E-2</v>
      </c>
    </row>
    <row r="14" spans="1:19">
      <c r="B14" t="s">
        <v>190</v>
      </c>
      <c r="C14" s="271">
        <v>0.11507585014582462</v>
      </c>
      <c r="D14" s="271">
        <v>0.11553030366817395</v>
      </c>
      <c r="E14" s="271">
        <v>0.11474250154331872</v>
      </c>
      <c r="F14" s="271">
        <v>0.11252034794480185</v>
      </c>
      <c r="G14" s="271">
        <v>0.1883340996044354</v>
      </c>
      <c r="H14" s="271">
        <v>0.21827695952610787</v>
      </c>
      <c r="I14" s="271">
        <v>0.24533350258442044</v>
      </c>
      <c r="J14" s="271">
        <v>0.25993249474365254</v>
      </c>
      <c r="K14" s="271">
        <v>0.25058259666452798</v>
      </c>
      <c r="L14" s="271">
        <v>0.23003120979906883</v>
      </c>
      <c r="M14" s="271">
        <v>0.1946688175805428</v>
      </c>
      <c r="N14" s="271">
        <v>0.15930066066906104</v>
      </c>
      <c r="O14" s="271">
        <v>0.11437725550972457</v>
      </c>
      <c r="P14" s="271">
        <v>0.1077588736196904</v>
      </c>
      <c r="Q14" s="271">
        <v>8.9784445771881216E-2</v>
      </c>
      <c r="R14" s="271">
        <v>7.7475319864395098E-2</v>
      </c>
      <c r="S14" s="271">
        <v>6.9356627252435951E-2</v>
      </c>
    </row>
    <row r="15" spans="1:19">
      <c r="B15" t="s">
        <v>191</v>
      </c>
      <c r="C15" s="271">
        <v>0.11871775685824953</v>
      </c>
      <c r="D15" s="271">
        <v>0.11953559335824329</v>
      </c>
      <c r="E15" s="271">
        <v>0.11753159157577081</v>
      </c>
      <c r="F15" s="271">
        <v>0.20130207315805709</v>
      </c>
      <c r="G15" s="271">
        <v>0.24395879160118616</v>
      </c>
      <c r="H15" s="271">
        <v>0.27532234198988065</v>
      </c>
      <c r="I15" s="271">
        <v>0.29777303205097588</v>
      </c>
      <c r="J15" s="271">
        <v>0.29789905319394788</v>
      </c>
      <c r="K15" s="271">
        <v>0.27942511771090472</v>
      </c>
      <c r="L15" s="271">
        <v>0.26295647785551746</v>
      </c>
      <c r="M15" s="271">
        <v>0.2370243318589341</v>
      </c>
      <c r="N15" s="271">
        <v>0.14605321573912966</v>
      </c>
      <c r="O15" s="271">
        <v>0.13907020692321123</v>
      </c>
      <c r="P15" s="271">
        <v>0.1239865740468309</v>
      </c>
      <c r="Q15" s="271">
        <v>0.10742120399437402</v>
      </c>
      <c r="R15" s="271">
        <v>8.8755573724459816E-2</v>
      </c>
      <c r="S15" s="271">
        <v>8.9024125067879406E-2</v>
      </c>
    </row>
    <row r="21" spans="3:7">
      <c r="C21" t="s">
        <v>9</v>
      </c>
      <c r="G21" t="s">
        <v>13</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3"/>
  <sheetViews>
    <sheetView topLeftCell="A4" zoomScaleNormal="100" workbookViewId="0">
      <selection activeCell="F11" sqref="F11"/>
    </sheetView>
  </sheetViews>
  <sheetFormatPr baseColWidth="10" defaultColWidth="11.44140625" defaultRowHeight="13.8"/>
  <cols>
    <col min="1" max="1" width="11.44140625" style="2"/>
    <col min="2" max="2" width="34.6640625" style="2" customWidth="1"/>
    <col min="3" max="4" width="19.6640625" style="2" customWidth="1"/>
    <col min="5" max="16384" width="11.44140625" style="2"/>
  </cols>
  <sheetData>
    <row r="1" spans="1:5">
      <c r="A1" s="430" t="s">
        <v>307</v>
      </c>
      <c r="B1" s="1"/>
      <c r="C1" s="1"/>
      <c r="D1" s="1"/>
      <c r="E1" s="1"/>
    </row>
    <row r="2" spans="1:5">
      <c r="A2" s="1"/>
      <c r="B2" s="1"/>
      <c r="C2" s="1"/>
      <c r="D2" s="1"/>
      <c r="E2" s="1"/>
    </row>
    <row r="3" spans="1:5" ht="14.4" thickBot="1">
      <c r="A3" s="1"/>
      <c r="B3" s="1"/>
      <c r="C3" s="1"/>
      <c r="D3" s="1"/>
      <c r="E3" s="1"/>
    </row>
    <row r="4" spans="1:5" ht="48.75" customHeight="1" thickBot="1">
      <c r="A4" s="1"/>
      <c r="B4" s="665" t="s">
        <v>393</v>
      </c>
      <c r="C4" s="666" t="s">
        <v>394</v>
      </c>
      <c r="D4" s="667" t="s">
        <v>395</v>
      </c>
      <c r="E4" s="1"/>
    </row>
    <row r="5" spans="1:5" ht="18" customHeight="1">
      <c r="A5" s="1"/>
      <c r="B5" s="668" t="s">
        <v>396</v>
      </c>
      <c r="C5" s="669">
        <v>268.85000000000002</v>
      </c>
      <c r="D5" s="670">
        <f>C5/C$8</f>
        <v>0.88536521109135213</v>
      </c>
      <c r="E5" s="1"/>
    </row>
    <row r="6" spans="1:5" ht="18" customHeight="1">
      <c r="A6" s="1"/>
      <c r="B6" s="671" t="s">
        <v>397</v>
      </c>
      <c r="C6" s="672">
        <v>34.36</v>
      </c>
      <c r="D6" s="673">
        <f>C6/C$8</f>
        <v>0.11315286833959032</v>
      </c>
      <c r="E6" s="1"/>
    </row>
    <row r="7" spans="1:5" s="240" customFormat="1" ht="15" customHeight="1" thickBot="1">
      <c r="A7" s="263"/>
      <c r="B7" s="674" t="s">
        <v>398</v>
      </c>
      <c r="C7" s="675">
        <v>0.44999999999999996</v>
      </c>
      <c r="D7" s="676">
        <f>C7/C$8</f>
        <v>1.4819205690574982E-3</v>
      </c>
      <c r="E7" s="263"/>
    </row>
    <row r="8" spans="1:5" ht="22.5" customHeight="1" thickBot="1">
      <c r="A8" s="1"/>
      <c r="B8" s="677" t="s">
        <v>399</v>
      </c>
      <c r="C8" s="678">
        <f>C5+C6+C7</f>
        <v>303.66000000000003</v>
      </c>
      <c r="D8" s="679">
        <f>SUM(D5:D7)</f>
        <v>1</v>
      </c>
      <c r="E8" s="1"/>
    </row>
    <row r="9" spans="1:5">
      <c r="A9" s="1"/>
      <c r="B9" s="1"/>
      <c r="C9" s="680"/>
      <c r="D9" s="680"/>
      <c r="E9" s="1"/>
    </row>
    <row r="10" spans="1:5">
      <c r="C10" s="681"/>
      <c r="D10" s="681"/>
    </row>
    <row r="23" spans="3:4">
      <c r="C23" s="583"/>
      <c r="D23" s="583"/>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41"/>
  <sheetViews>
    <sheetView topLeftCell="A17" zoomScale="110" zoomScaleNormal="110" workbookViewId="0">
      <selection activeCell="F11" sqref="F11"/>
    </sheetView>
  </sheetViews>
  <sheetFormatPr baseColWidth="10" defaultColWidth="11.44140625" defaultRowHeight="13.8"/>
  <cols>
    <col min="1" max="1" width="11.44140625" style="2"/>
    <col min="2" max="2" width="44.6640625" style="2" customWidth="1"/>
    <col min="3" max="4" width="20.109375" style="2" customWidth="1"/>
    <col min="5" max="16384" width="11.44140625" style="2"/>
  </cols>
  <sheetData>
    <row r="1" spans="1:6" s="1" customFormat="1">
      <c r="A1" s="430" t="s">
        <v>400</v>
      </c>
    </row>
    <row r="2" spans="1:6" s="1" customFormat="1"/>
    <row r="3" spans="1:6" s="1" customFormat="1" ht="14.4" thickBot="1"/>
    <row r="4" spans="1:6" s="1" customFormat="1" ht="45" customHeight="1" thickBot="1">
      <c r="B4" s="665" t="s">
        <v>393</v>
      </c>
      <c r="C4" s="666" t="s">
        <v>394</v>
      </c>
      <c r="D4" s="667" t="s">
        <v>395</v>
      </c>
    </row>
    <row r="5" spans="1:6" s="1" customFormat="1" ht="28.5" customHeight="1" thickBot="1">
      <c r="B5" s="682" t="s">
        <v>401</v>
      </c>
      <c r="C5" s="683">
        <f>'Tab 1.36'!C5</f>
        <v>268.85000000000002</v>
      </c>
      <c r="D5" s="684">
        <f>C5/C$5</f>
        <v>1</v>
      </c>
    </row>
    <row r="6" spans="1:6" s="1" customFormat="1" ht="28.5" customHeight="1">
      <c r="B6" s="685" t="s">
        <v>402</v>
      </c>
      <c r="C6" s="686">
        <v>8</v>
      </c>
      <c r="D6" s="687">
        <f>C6/C$5</f>
        <v>2.9756369722893805E-2</v>
      </c>
    </row>
    <row r="7" spans="1:6" s="1" customFormat="1" ht="28.5" customHeight="1">
      <c r="B7" s="688" t="s">
        <v>403</v>
      </c>
      <c r="C7" s="689">
        <v>1.33</v>
      </c>
      <c r="D7" s="690">
        <f t="shared" ref="D7:D14" si="0">C7/C$5</f>
        <v>4.9469964664310955E-3</v>
      </c>
    </row>
    <row r="8" spans="1:6" s="1" customFormat="1" ht="28.5" customHeight="1">
      <c r="B8" s="688" t="s">
        <v>404</v>
      </c>
      <c r="C8" s="689">
        <v>8.15</v>
      </c>
      <c r="D8" s="690">
        <f t="shared" si="0"/>
        <v>3.0314301655198064E-2</v>
      </c>
    </row>
    <row r="9" spans="1:6" s="1" customFormat="1" ht="28.5" customHeight="1">
      <c r="B9" s="688" t="s">
        <v>405</v>
      </c>
      <c r="C9" s="689">
        <v>0.82000000000000006</v>
      </c>
      <c r="D9" s="690">
        <f t="shared" si="0"/>
        <v>3.0500278965966154E-3</v>
      </c>
      <c r="F9" s="2"/>
    </row>
    <row r="10" spans="1:6" s="1" customFormat="1" ht="28.5" customHeight="1">
      <c r="B10" s="691" t="s">
        <v>406</v>
      </c>
      <c r="C10" s="692">
        <v>8.5399999999999991</v>
      </c>
      <c r="D10" s="693">
        <f t="shared" si="0"/>
        <v>3.1764924679189135E-2</v>
      </c>
    </row>
    <row r="11" spans="1:6" s="1" customFormat="1" ht="28.5" customHeight="1">
      <c r="B11" s="688" t="s">
        <v>407</v>
      </c>
      <c r="C11" s="694">
        <v>7.0200000000000005</v>
      </c>
      <c r="D11" s="690">
        <f t="shared" si="0"/>
        <v>2.6111214431839315E-2</v>
      </c>
    </row>
    <row r="12" spans="1:6" s="1" customFormat="1" ht="28.5" customHeight="1">
      <c r="B12" s="688" t="s">
        <v>408</v>
      </c>
      <c r="C12" s="694">
        <v>3.08</v>
      </c>
      <c r="D12" s="690">
        <f t="shared" si="0"/>
        <v>1.1456202343314115E-2</v>
      </c>
    </row>
    <row r="13" spans="1:6" s="1" customFormat="1" ht="28.5" customHeight="1" thickBot="1">
      <c r="B13" s="688" t="s">
        <v>409</v>
      </c>
      <c r="C13" s="689">
        <v>17.91</v>
      </c>
      <c r="D13" s="690">
        <f t="shared" si="0"/>
        <v>6.6617072717128509E-2</v>
      </c>
    </row>
    <row r="14" spans="1:6" s="1" customFormat="1" ht="28.5" customHeight="1" thickBot="1">
      <c r="B14" s="682" t="s">
        <v>410</v>
      </c>
      <c r="C14" s="683">
        <f>C5-SUM(C6:C13)</f>
        <v>214.00000000000003</v>
      </c>
      <c r="D14" s="684">
        <f t="shared" si="0"/>
        <v>0.79598289008740941</v>
      </c>
    </row>
    <row r="15" spans="1:6" s="523" customFormat="1" ht="14.4" thickBot="1">
      <c r="B15" s="695"/>
      <c r="C15" s="696"/>
      <c r="D15" s="697"/>
    </row>
    <row r="16" spans="1:6" s="1" customFormat="1">
      <c r="B16" s="698" t="s">
        <v>411</v>
      </c>
      <c r="C16" s="699">
        <f>C6+C7+C11+C12</f>
        <v>19.43</v>
      </c>
      <c r="D16" s="700">
        <f t="shared" ref="D16:D18" si="1">C16/C$5</f>
        <v>7.2270782964478322E-2</v>
      </c>
    </row>
    <row r="17" spans="2:5" s="1" customFormat="1" ht="14.4" thickBot="1">
      <c r="B17" s="701" t="s">
        <v>412</v>
      </c>
      <c r="C17" s="702">
        <f>C8+C9+C10+C13</f>
        <v>35.42</v>
      </c>
      <c r="D17" s="703">
        <f t="shared" si="1"/>
        <v>0.13174632694811234</v>
      </c>
    </row>
    <row r="18" spans="2:5" s="1" customFormat="1" ht="28.2" thickBot="1">
      <c r="B18" s="682" t="s">
        <v>413</v>
      </c>
      <c r="C18" s="683">
        <f>C16+C17</f>
        <v>54.85</v>
      </c>
      <c r="D18" s="684">
        <f t="shared" si="1"/>
        <v>0.20401710991259064</v>
      </c>
      <c r="E18" s="680"/>
    </row>
    <row r="19" spans="2:5">
      <c r="C19" s="704"/>
      <c r="D19" s="704"/>
    </row>
    <row r="20" spans="2:5">
      <c r="C20" s="681"/>
      <c r="D20" s="681"/>
    </row>
    <row r="39" spans="2:2">
      <c r="B39" s="2" t="s">
        <v>414</v>
      </c>
    </row>
    <row r="40" spans="2:2">
      <c r="B40" s="2" t="s">
        <v>415</v>
      </c>
    </row>
    <row r="41" spans="2:2">
      <c r="B41" s="2" t="s">
        <v>416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P6"/>
  <sheetViews>
    <sheetView workbookViewId="0">
      <selection activeCell="L21" sqref="L21"/>
    </sheetView>
  </sheetViews>
  <sheetFormatPr baseColWidth="10" defaultRowHeight="13.2"/>
  <cols>
    <col min="1" max="1" width="11.44140625" style="85"/>
    <col min="2" max="2" width="18.6640625" style="85" customWidth="1"/>
    <col min="3" max="257" width="11.44140625" style="85"/>
    <col min="258" max="258" width="18.6640625" style="85" customWidth="1"/>
    <col min="259" max="513" width="11.44140625" style="85"/>
    <col min="514" max="514" width="18.6640625" style="85" customWidth="1"/>
    <col min="515" max="769" width="11.44140625" style="85"/>
    <col min="770" max="770" width="18.6640625" style="85" customWidth="1"/>
    <col min="771" max="1025" width="11.44140625" style="85"/>
    <col min="1026" max="1026" width="18.6640625" style="85" customWidth="1"/>
    <col min="1027" max="1281" width="11.44140625" style="85"/>
    <col min="1282" max="1282" width="18.6640625" style="85" customWidth="1"/>
    <col min="1283" max="1537" width="11.44140625" style="85"/>
    <col min="1538" max="1538" width="18.6640625" style="85" customWidth="1"/>
    <col min="1539" max="1793" width="11.44140625" style="85"/>
    <col min="1794" max="1794" width="18.6640625" style="85" customWidth="1"/>
    <col min="1795" max="2049" width="11.44140625" style="85"/>
    <col min="2050" max="2050" width="18.6640625" style="85" customWidth="1"/>
    <col min="2051" max="2305" width="11.44140625" style="85"/>
    <col min="2306" max="2306" width="18.6640625" style="85" customWidth="1"/>
    <col min="2307" max="2561" width="11.44140625" style="85"/>
    <col min="2562" max="2562" width="18.6640625" style="85" customWidth="1"/>
    <col min="2563" max="2817" width="11.44140625" style="85"/>
    <col min="2818" max="2818" width="18.6640625" style="85" customWidth="1"/>
    <col min="2819" max="3073" width="11.44140625" style="85"/>
    <col min="3074" max="3074" width="18.6640625" style="85" customWidth="1"/>
    <col min="3075" max="3329" width="11.44140625" style="85"/>
    <col min="3330" max="3330" width="18.6640625" style="85" customWidth="1"/>
    <col min="3331" max="3585" width="11.44140625" style="85"/>
    <col min="3586" max="3586" width="18.6640625" style="85" customWidth="1"/>
    <col min="3587" max="3841" width="11.44140625" style="85"/>
    <col min="3842" max="3842" width="18.6640625" style="85" customWidth="1"/>
    <col min="3843" max="4097" width="11.44140625" style="85"/>
    <col min="4098" max="4098" width="18.6640625" style="85" customWidth="1"/>
    <col min="4099" max="4353" width="11.44140625" style="85"/>
    <col min="4354" max="4354" width="18.6640625" style="85" customWidth="1"/>
    <col min="4355" max="4609" width="11.44140625" style="85"/>
    <col min="4610" max="4610" width="18.6640625" style="85" customWidth="1"/>
    <col min="4611" max="4865" width="11.44140625" style="85"/>
    <col min="4866" max="4866" width="18.6640625" style="85" customWidth="1"/>
    <col min="4867" max="5121" width="11.44140625" style="85"/>
    <col min="5122" max="5122" width="18.6640625" style="85" customWidth="1"/>
    <col min="5123" max="5377" width="11.44140625" style="85"/>
    <col min="5378" max="5378" width="18.6640625" style="85" customWidth="1"/>
    <col min="5379" max="5633" width="11.44140625" style="85"/>
    <col min="5634" max="5634" width="18.6640625" style="85" customWidth="1"/>
    <col min="5635" max="5889" width="11.44140625" style="85"/>
    <col min="5890" max="5890" width="18.6640625" style="85" customWidth="1"/>
    <col min="5891" max="6145" width="11.44140625" style="85"/>
    <col min="6146" max="6146" width="18.6640625" style="85" customWidth="1"/>
    <col min="6147" max="6401" width="11.44140625" style="85"/>
    <col min="6402" max="6402" width="18.6640625" style="85" customWidth="1"/>
    <col min="6403" max="6657" width="11.44140625" style="85"/>
    <col min="6658" max="6658" width="18.6640625" style="85" customWidth="1"/>
    <col min="6659" max="6913" width="11.44140625" style="85"/>
    <col min="6914" max="6914" width="18.6640625" style="85" customWidth="1"/>
    <col min="6915" max="7169" width="11.44140625" style="85"/>
    <col min="7170" max="7170" width="18.6640625" style="85" customWidth="1"/>
    <col min="7171" max="7425" width="11.44140625" style="85"/>
    <col min="7426" max="7426" width="18.6640625" style="85" customWidth="1"/>
    <col min="7427" max="7681" width="11.44140625" style="85"/>
    <col min="7682" max="7682" width="18.6640625" style="85" customWidth="1"/>
    <col min="7683" max="7937" width="11.44140625" style="85"/>
    <col min="7938" max="7938" width="18.6640625" style="85" customWidth="1"/>
    <col min="7939" max="8193" width="11.44140625" style="85"/>
    <col min="8194" max="8194" width="18.6640625" style="85" customWidth="1"/>
    <col min="8195" max="8449" width="11.44140625" style="85"/>
    <col min="8450" max="8450" width="18.6640625" style="85" customWidth="1"/>
    <col min="8451" max="8705" width="11.44140625" style="85"/>
    <col min="8706" max="8706" width="18.6640625" style="85" customWidth="1"/>
    <col min="8707" max="8961" width="11.44140625" style="85"/>
    <col min="8962" max="8962" width="18.6640625" style="85" customWidth="1"/>
    <col min="8963" max="9217" width="11.44140625" style="85"/>
    <col min="9218" max="9218" width="18.6640625" style="85" customWidth="1"/>
    <col min="9219" max="9473" width="11.44140625" style="85"/>
    <col min="9474" max="9474" width="18.6640625" style="85" customWidth="1"/>
    <col min="9475" max="9729" width="11.44140625" style="85"/>
    <col min="9730" max="9730" width="18.6640625" style="85" customWidth="1"/>
    <col min="9731" max="9985" width="11.44140625" style="85"/>
    <col min="9986" max="9986" width="18.6640625" style="85" customWidth="1"/>
    <col min="9987" max="10241" width="11.44140625" style="85"/>
    <col min="10242" max="10242" width="18.6640625" style="85" customWidth="1"/>
    <col min="10243" max="10497" width="11.44140625" style="85"/>
    <col min="10498" max="10498" width="18.6640625" style="85" customWidth="1"/>
    <col min="10499" max="10753" width="11.44140625" style="85"/>
    <col min="10754" max="10754" width="18.6640625" style="85" customWidth="1"/>
    <col min="10755" max="11009" width="11.44140625" style="85"/>
    <col min="11010" max="11010" width="18.6640625" style="85" customWidth="1"/>
    <col min="11011" max="11265" width="11.44140625" style="85"/>
    <col min="11266" max="11266" width="18.6640625" style="85" customWidth="1"/>
    <col min="11267" max="11521" width="11.44140625" style="85"/>
    <col min="11522" max="11522" width="18.6640625" style="85" customWidth="1"/>
    <col min="11523" max="11777" width="11.44140625" style="85"/>
    <col min="11778" max="11778" width="18.6640625" style="85" customWidth="1"/>
    <col min="11779" max="12033" width="11.44140625" style="85"/>
    <col min="12034" max="12034" width="18.6640625" style="85" customWidth="1"/>
    <col min="12035" max="12289" width="11.44140625" style="85"/>
    <col min="12290" max="12290" width="18.6640625" style="85" customWidth="1"/>
    <col min="12291" max="12545" width="11.44140625" style="85"/>
    <col min="12546" max="12546" width="18.6640625" style="85" customWidth="1"/>
    <col min="12547" max="12801" width="11.44140625" style="85"/>
    <col min="12802" max="12802" width="18.6640625" style="85" customWidth="1"/>
    <col min="12803" max="13057" width="11.44140625" style="85"/>
    <col min="13058" max="13058" width="18.6640625" style="85" customWidth="1"/>
    <col min="13059" max="13313" width="11.44140625" style="85"/>
    <col min="13314" max="13314" width="18.6640625" style="85" customWidth="1"/>
    <col min="13315" max="13569" width="11.44140625" style="85"/>
    <col min="13570" max="13570" width="18.6640625" style="85" customWidth="1"/>
    <col min="13571" max="13825" width="11.44140625" style="85"/>
    <col min="13826" max="13826" width="18.6640625" style="85" customWidth="1"/>
    <col min="13827" max="14081" width="11.44140625" style="85"/>
    <col min="14082" max="14082" width="18.6640625" style="85" customWidth="1"/>
    <col min="14083" max="14337" width="11.44140625" style="85"/>
    <col min="14338" max="14338" width="18.6640625" style="85" customWidth="1"/>
    <col min="14339" max="14593" width="11.44140625" style="85"/>
    <col min="14594" max="14594" width="18.6640625" style="85" customWidth="1"/>
    <col min="14595" max="14849" width="11.44140625" style="85"/>
    <col min="14850" max="14850" width="18.6640625" style="85" customWidth="1"/>
    <col min="14851" max="15105" width="11.44140625" style="85"/>
    <col min="15106" max="15106" width="18.6640625" style="85" customWidth="1"/>
    <col min="15107" max="15361" width="11.44140625" style="85"/>
    <col min="15362" max="15362" width="18.6640625" style="85" customWidth="1"/>
    <col min="15363" max="15617" width="11.44140625" style="85"/>
    <col min="15618" max="15618" width="18.6640625" style="85" customWidth="1"/>
    <col min="15619" max="15873" width="11.44140625" style="85"/>
    <col min="15874" max="15874" width="18.6640625" style="85" customWidth="1"/>
    <col min="15875" max="16129" width="11.44140625" style="85"/>
    <col min="16130" max="16130" width="18.6640625" style="85" customWidth="1"/>
    <col min="16131" max="16384" width="11.44140625" style="85"/>
  </cols>
  <sheetData>
    <row r="1" spans="1:172" ht="15.6">
      <c r="A1" s="84" t="s">
        <v>33</v>
      </c>
    </row>
    <row r="2" spans="1:172" ht="16.2" thickBot="1">
      <c r="A2" s="84"/>
    </row>
    <row r="3" spans="1:172" s="86" customFormat="1" ht="13.8">
      <c r="B3" s="87"/>
      <c r="C3" s="88">
        <v>1901</v>
      </c>
      <c r="D3" s="89">
        <v>1902</v>
      </c>
      <c r="E3" s="89">
        <v>1903</v>
      </c>
      <c r="F3" s="89">
        <v>1904</v>
      </c>
      <c r="G3" s="89">
        <v>1905</v>
      </c>
      <c r="H3" s="89">
        <v>1906</v>
      </c>
      <c r="I3" s="89">
        <v>1907</v>
      </c>
      <c r="J3" s="89">
        <v>1908</v>
      </c>
      <c r="K3" s="89">
        <v>1909</v>
      </c>
      <c r="L3" s="89">
        <v>1910</v>
      </c>
      <c r="M3" s="89">
        <v>1911</v>
      </c>
      <c r="N3" s="89">
        <v>1912</v>
      </c>
      <c r="O3" s="89">
        <v>1913</v>
      </c>
      <c r="P3" s="89">
        <v>1914</v>
      </c>
      <c r="Q3" s="89">
        <v>1915</v>
      </c>
      <c r="R3" s="89">
        <v>1916</v>
      </c>
      <c r="S3" s="89">
        <v>1917</v>
      </c>
      <c r="T3" s="89">
        <v>1918</v>
      </c>
      <c r="U3" s="89">
        <v>1919</v>
      </c>
      <c r="V3" s="89">
        <v>1920</v>
      </c>
      <c r="W3" s="89">
        <v>1921</v>
      </c>
      <c r="X3" s="89">
        <v>1922</v>
      </c>
      <c r="Y3" s="89">
        <v>1923</v>
      </c>
      <c r="Z3" s="89">
        <v>1924</v>
      </c>
      <c r="AA3" s="89">
        <v>1925</v>
      </c>
      <c r="AB3" s="89">
        <v>1926</v>
      </c>
      <c r="AC3" s="89">
        <v>1927</v>
      </c>
      <c r="AD3" s="89">
        <v>1928</v>
      </c>
      <c r="AE3" s="89">
        <v>1929</v>
      </c>
      <c r="AF3" s="89">
        <v>1930</v>
      </c>
      <c r="AG3" s="89">
        <v>1931</v>
      </c>
      <c r="AH3" s="89">
        <v>1932</v>
      </c>
      <c r="AI3" s="89">
        <v>1933</v>
      </c>
      <c r="AJ3" s="89">
        <v>1934</v>
      </c>
      <c r="AK3" s="89">
        <v>1935</v>
      </c>
      <c r="AL3" s="89">
        <v>1936</v>
      </c>
      <c r="AM3" s="89">
        <v>1937</v>
      </c>
      <c r="AN3" s="89">
        <v>1938</v>
      </c>
      <c r="AO3" s="89">
        <v>1939</v>
      </c>
      <c r="AP3" s="89">
        <v>1940</v>
      </c>
      <c r="AQ3" s="89">
        <v>1941</v>
      </c>
      <c r="AR3" s="89">
        <v>1942</v>
      </c>
      <c r="AS3" s="89">
        <v>1943</v>
      </c>
      <c r="AT3" s="89">
        <v>1944</v>
      </c>
      <c r="AU3" s="89">
        <v>1945</v>
      </c>
      <c r="AV3" s="89">
        <v>1946</v>
      </c>
      <c r="AW3" s="89">
        <v>1947</v>
      </c>
      <c r="AX3" s="89">
        <v>1948</v>
      </c>
      <c r="AY3" s="89">
        <v>1949</v>
      </c>
      <c r="AZ3" s="89">
        <v>1950</v>
      </c>
      <c r="BA3" s="89">
        <v>1951</v>
      </c>
      <c r="BB3" s="89">
        <v>1952</v>
      </c>
      <c r="BC3" s="89">
        <v>1953</v>
      </c>
      <c r="BD3" s="89">
        <v>1954</v>
      </c>
      <c r="BE3" s="89">
        <v>1955</v>
      </c>
      <c r="BF3" s="89">
        <v>1956</v>
      </c>
      <c r="BG3" s="89">
        <v>1957</v>
      </c>
      <c r="BH3" s="89">
        <v>1958</v>
      </c>
      <c r="BI3" s="89">
        <v>1959</v>
      </c>
      <c r="BJ3" s="89">
        <v>1960</v>
      </c>
      <c r="BK3" s="89">
        <v>1961</v>
      </c>
      <c r="BL3" s="89">
        <v>1962</v>
      </c>
      <c r="BM3" s="89">
        <v>1963</v>
      </c>
      <c r="BN3" s="89">
        <v>1964</v>
      </c>
      <c r="BO3" s="89">
        <v>1965</v>
      </c>
      <c r="BP3" s="89">
        <v>1966</v>
      </c>
      <c r="BQ3" s="89">
        <v>1967</v>
      </c>
      <c r="BR3" s="89">
        <v>1968</v>
      </c>
      <c r="BS3" s="89">
        <v>1969</v>
      </c>
      <c r="BT3" s="89">
        <v>1970</v>
      </c>
      <c r="BU3" s="89">
        <v>1971</v>
      </c>
      <c r="BV3" s="90">
        <v>1972</v>
      </c>
      <c r="BW3" s="89">
        <v>1973</v>
      </c>
      <c r="BX3" s="89">
        <v>1974</v>
      </c>
      <c r="BY3" s="89">
        <v>1975</v>
      </c>
      <c r="BZ3" s="89">
        <v>1976</v>
      </c>
      <c r="CA3" s="89">
        <v>1977</v>
      </c>
      <c r="CB3" s="89">
        <v>1978</v>
      </c>
      <c r="CC3" s="89">
        <v>1979</v>
      </c>
      <c r="CD3" s="89">
        <v>1980</v>
      </c>
      <c r="CE3" s="89">
        <v>1981</v>
      </c>
      <c r="CF3" s="89">
        <v>1982</v>
      </c>
      <c r="CG3" s="89">
        <v>1983</v>
      </c>
      <c r="CH3" s="89">
        <v>1984</v>
      </c>
      <c r="CI3" s="89">
        <v>1985</v>
      </c>
      <c r="CJ3" s="89">
        <v>1986</v>
      </c>
      <c r="CK3" s="89">
        <v>1987</v>
      </c>
      <c r="CL3" s="89">
        <v>1988</v>
      </c>
      <c r="CM3" s="89">
        <v>1989</v>
      </c>
      <c r="CN3" s="89">
        <v>1990</v>
      </c>
      <c r="CO3" s="89">
        <v>1991</v>
      </c>
      <c r="CP3" s="89">
        <v>1992</v>
      </c>
      <c r="CQ3" s="89">
        <v>1993</v>
      </c>
      <c r="CR3" s="89">
        <v>1994</v>
      </c>
      <c r="CS3" s="89">
        <v>1995</v>
      </c>
      <c r="CT3" s="89">
        <v>1996</v>
      </c>
      <c r="CU3" s="89">
        <v>1997</v>
      </c>
      <c r="CV3" s="89">
        <v>1998</v>
      </c>
      <c r="CW3" s="89">
        <v>1999</v>
      </c>
      <c r="CX3" s="89">
        <v>2000</v>
      </c>
      <c r="CY3" s="89">
        <v>2001</v>
      </c>
      <c r="CZ3" s="89">
        <v>2002</v>
      </c>
      <c r="DA3" s="89">
        <v>2003</v>
      </c>
      <c r="DB3" s="89">
        <v>2004</v>
      </c>
      <c r="DC3" s="89">
        <v>2005</v>
      </c>
      <c r="DD3" s="89">
        <v>2006</v>
      </c>
      <c r="DE3" s="89">
        <v>2007</v>
      </c>
      <c r="DF3" s="89">
        <v>2008</v>
      </c>
      <c r="DG3" s="89">
        <v>2009</v>
      </c>
      <c r="DH3" s="89">
        <v>2010</v>
      </c>
      <c r="DI3" s="89">
        <v>2011</v>
      </c>
      <c r="DJ3" s="89">
        <v>2012</v>
      </c>
      <c r="DK3" s="89">
        <v>2013</v>
      </c>
      <c r="DL3" s="89">
        <v>2014</v>
      </c>
      <c r="DM3" s="89">
        <v>2015</v>
      </c>
      <c r="DN3" s="89">
        <v>2016</v>
      </c>
      <c r="DO3" s="89">
        <v>2017</v>
      </c>
      <c r="DP3" s="89">
        <v>2018</v>
      </c>
      <c r="DQ3" s="89">
        <f t="shared" ref="DQ3:FP3" si="0">DP3+1</f>
        <v>2019</v>
      </c>
      <c r="DR3" s="89">
        <f t="shared" si="0"/>
        <v>2020</v>
      </c>
      <c r="DS3" s="89">
        <f t="shared" si="0"/>
        <v>2021</v>
      </c>
      <c r="DT3" s="89">
        <f t="shared" si="0"/>
        <v>2022</v>
      </c>
      <c r="DU3" s="89">
        <f t="shared" si="0"/>
        <v>2023</v>
      </c>
      <c r="DV3" s="89">
        <f t="shared" si="0"/>
        <v>2024</v>
      </c>
      <c r="DW3" s="89">
        <f t="shared" si="0"/>
        <v>2025</v>
      </c>
      <c r="DX3" s="89">
        <f t="shared" si="0"/>
        <v>2026</v>
      </c>
      <c r="DY3" s="89">
        <f t="shared" si="0"/>
        <v>2027</v>
      </c>
      <c r="DZ3" s="89">
        <f t="shared" si="0"/>
        <v>2028</v>
      </c>
      <c r="EA3" s="89">
        <f t="shared" si="0"/>
        <v>2029</v>
      </c>
      <c r="EB3" s="89">
        <f t="shared" si="0"/>
        <v>2030</v>
      </c>
      <c r="EC3" s="89">
        <f t="shared" si="0"/>
        <v>2031</v>
      </c>
      <c r="ED3" s="89">
        <f t="shared" si="0"/>
        <v>2032</v>
      </c>
      <c r="EE3" s="89">
        <f t="shared" si="0"/>
        <v>2033</v>
      </c>
      <c r="EF3" s="89">
        <f t="shared" si="0"/>
        <v>2034</v>
      </c>
      <c r="EG3" s="89">
        <f t="shared" si="0"/>
        <v>2035</v>
      </c>
      <c r="EH3" s="89">
        <f t="shared" si="0"/>
        <v>2036</v>
      </c>
      <c r="EI3" s="89">
        <f t="shared" si="0"/>
        <v>2037</v>
      </c>
      <c r="EJ3" s="89">
        <f t="shared" si="0"/>
        <v>2038</v>
      </c>
      <c r="EK3" s="89">
        <f t="shared" si="0"/>
        <v>2039</v>
      </c>
      <c r="EL3" s="89">
        <f t="shared" si="0"/>
        <v>2040</v>
      </c>
      <c r="EM3" s="89">
        <f t="shared" si="0"/>
        <v>2041</v>
      </c>
      <c r="EN3" s="89">
        <f t="shared" si="0"/>
        <v>2042</v>
      </c>
      <c r="EO3" s="89">
        <f t="shared" si="0"/>
        <v>2043</v>
      </c>
      <c r="EP3" s="90">
        <f t="shared" si="0"/>
        <v>2044</v>
      </c>
      <c r="EQ3" s="89">
        <f t="shared" si="0"/>
        <v>2045</v>
      </c>
      <c r="ER3" s="89">
        <f t="shared" si="0"/>
        <v>2046</v>
      </c>
      <c r="ES3" s="89">
        <f t="shared" si="0"/>
        <v>2047</v>
      </c>
      <c r="ET3" s="89">
        <f t="shared" si="0"/>
        <v>2048</v>
      </c>
      <c r="EU3" s="89">
        <f t="shared" si="0"/>
        <v>2049</v>
      </c>
      <c r="EV3" s="89">
        <f t="shared" si="0"/>
        <v>2050</v>
      </c>
      <c r="EW3" s="89">
        <f t="shared" si="0"/>
        <v>2051</v>
      </c>
      <c r="EX3" s="89">
        <f t="shared" si="0"/>
        <v>2052</v>
      </c>
      <c r="EY3" s="89">
        <f t="shared" si="0"/>
        <v>2053</v>
      </c>
      <c r="EZ3" s="89">
        <f t="shared" si="0"/>
        <v>2054</v>
      </c>
      <c r="FA3" s="89">
        <f t="shared" si="0"/>
        <v>2055</v>
      </c>
      <c r="FB3" s="89">
        <f t="shared" si="0"/>
        <v>2056</v>
      </c>
      <c r="FC3" s="89">
        <f t="shared" si="0"/>
        <v>2057</v>
      </c>
      <c r="FD3" s="89">
        <f t="shared" si="0"/>
        <v>2058</v>
      </c>
      <c r="FE3" s="89">
        <f t="shared" si="0"/>
        <v>2059</v>
      </c>
      <c r="FF3" s="89">
        <f t="shared" si="0"/>
        <v>2060</v>
      </c>
      <c r="FG3" s="89">
        <f t="shared" si="0"/>
        <v>2061</v>
      </c>
      <c r="FH3" s="89">
        <f t="shared" si="0"/>
        <v>2062</v>
      </c>
      <c r="FI3" s="89">
        <f t="shared" si="0"/>
        <v>2063</v>
      </c>
      <c r="FJ3" s="89">
        <f t="shared" si="0"/>
        <v>2064</v>
      </c>
      <c r="FK3" s="89">
        <f t="shared" si="0"/>
        <v>2065</v>
      </c>
      <c r="FL3" s="89">
        <f t="shared" si="0"/>
        <v>2066</v>
      </c>
      <c r="FM3" s="89">
        <f t="shared" si="0"/>
        <v>2067</v>
      </c>
      <c r="FN3" s="89">
        <f t="shared" si="0"/>
        <v>2068</v>
      </c>
      <c r="FO3" s="89">
        <f t="shared" si="0"/>
        <v>2069</v>
      </c>
      <c r="FP3" s="91">
        <f t="shared" si="0"/>
        <v>2070</v>
      </c>
    </row>
    <row r="4" spans="1:172" s="92" customFormat="1" ht="13.8">
      <c r="B4" s="93" t="s">
        <v>14</v>
      </c>
      <c r="C4" s="94">
        <v>917075</v>
      </c>
      <c r="D4" s="95">
        <v>904434</v>
      </c>
      <c r="E4" s="95">
        <v>884498</v>
      </c>
      <c r="F4" s="95">
        <v>877091</v>
      </c>
      <c r="G4" s="95">
        <v>865604</v>
      </c>
      <c r="H4" s="95">
        <v>864745</v>
      </c>
      <c r="I4" s="95">
        <v>829632</v>
      </c>
      <c r="J4" s="95">
        <v>848982</v>
      </c>
      <c r="K4" s="95">
        <v>824739</v>
      </c>
      <c r="L4" s="95">
        <v>828140</v>
      </c>
      <c r="M4" s="95">
        <v>793506</v>
      </c>
      <c r="N4" s="95">
        <v>801642</v>
      </c>
      <c r="O4" s="95">
        <v>795851</v>
      </c>
      <c r="P4" s="95">
        <v>757931</v>
      </c>
      <c r="Q4" s="95">
        <v>482968</v>
      </c>
      <c r="R4" s="95">
        <v>384676</v>
      </c>
      <c r="S4" s="95">
        <v>412744</v>
      </c>
      <c r="T4" s="95">
        <v>472816</v>
      </c>
      <c r="U4" s="95">
        <v>506960</v>
      </c>
      <c r="V4" s="95">
        <v>838137</v>
      </c>
      <c r="W4" s="95">
        <v>816555</v>
      </c>
      <c r="X4" s="95">
        <v>764373</v>
      </c>
      <c r="Y4" s="95">
        <v>765888</v>
      </c>
      <c r="Z4" s="95">
        <v>757873</v>
      </c>
      <c r="AA4" s="95">
        <v>774455</v>
      </c>
      <c r="AB4" s="95">
        <v>771690</v>
      </c>
      <c r="AC4" s="95">
        <v>748102</v>
      </c>
      <c r="AD4" s="95">
        <v>753570</v>
      </c>
      <c r="AE4" s="95">
        <v>734140</v>
      </c>
      <c r="AF4" s="95">
        <v>754020</v>
      </c>
      <c r="AG4" s="95">
        <v>737611</v>
      </c>
      <c r="AH4" s="95">
        <v>726299</v>
      </c>
      <c r="AI4" s="95">
        <v>682394</v>
      </c>
      <c r="AJ4" s="95">
        <v>681518</v>
      </c>
      <c r="AK4" s="95">
        <v>643870</v>
      </c>
      <c r="AL4" s="95">
        <v>634344</v>
      </c>
      <c r="AM4" s="95">
        <v>621453</v>
      </c>
      <c r="AN4" s="95">
        <v>615582</v>
      </c>
      <c r="AO4" s="95">
        <v>615599</v>
      </c>
      <c r="AP4" s="95">
        <v>561281</v>
      </c>
      <c r="AQ4" s="95">
        <v>522261</v>
      </c>
      <c r="AR4" s="95">
        <v>575261</v>
      </c>
      <c r="AS4" s="95">
        <v>615780</v>
      </c>
      <c r="AT4" s="95">
        <v>629878</v>
      </c>
      <c r="AU4" s="95">
        <v>645899</v>
      </c>
      <c r="AV4" s="95">
        <v>843904</v>
      </c>
      <c r="AW4" s="95">
        <v>870472</v>
      </c>
      <c r="AX4" s="95">
        <v>870836</v>
      </c>
      <c r="AY4" s="95">
        <v>872661</v>
      </c>
      <c r="AZ4" s="95">
        <v>862310</v>
      </c>
      <c r="BA4" s="95">
        <v>826722</v>
      </c>
      <c r="BB4" s="95">
        <v>822204</v>
      </c>
      <c r="BC4" s="95">
        <v>804696</v>
      </c>
      <c r="BD4" s="95">
        <v>810754</v>
      </c>
      <c r="BE4" s="95">
        <v>805917</v>
      </c>
      <c r="BF4" s="95">
        <v>806916</v>
      </c>
      <c r="BG4" s="95">
        <v>816467</v>
      </c>
      <c r="BH4" s="95">
        <v>812215</v>
      </c>
      <c r="BI4" s="95">
        <v>829249</v>
      </c>
      <c r="BJ4" s="95">
        <v>819819</v>
      </c>
      <c r="BK4" s="95">
        <v>838633</v>
      </c>
      <c r="BL4" s="95">
        <v>832353</v>
      </c>
      <c r="BM4" s="95">
        <v>868876</v>
      </c>
      <c r="BN4" s="95">
        <v>877804</v>
      </c>
      <c r="BO4" s="95">
        <v>865688</v>
      </c>
      <c r="BP4" s="95">
        <v>863527</v>
      </c>
      <c r="BQ4" s="95">
        <v>840568</v>
      </c>
      <c r="BR4" s="95">
        <v>835796</v>
      </c>
      <c r="BS4" s="95">
        <v>842245</v>
      </c>
      <c r="BT4" s="95">
        <v>850381</v>
      </c>
      <c r="BU4" s="95">
        <v>881284</v>
      </c>
      <c r="BV4" s="95">
        <v>877506</v>
      </c>
      <c r="BW4" s="95">
        <v>857186</v>
      </c>
      <c r="BX4" s="95">
        <v>801218</v>
      </c>
      <c r="BY4" s="95">
        <v>745065</v>
      </c>
      <c r="BZ4" s="95">
        <v>720395</v>
      </c>
      <c r="CA4" s="95">
        <v>744744</v>
      </c>
      <c r="CB4" s="95">
        <v>737062</v>
      </c>
      <c r="CC4" s="95">
        <v>757354</v>
      </c>
      <c r="CD4" s="95">
        <v>800376</v>
      </c>
      <c r="CE4" s="95">
        <v>805483</v>
      </c>
      <c r="CF4" s="95">
        <v>797223</v>
      </c>
      <c r="CG4" s="95">
        <v>748525</v>
      </c>
      <c r="CH4" s="95">
        <v>759939</v>
      </c>
      <c r="CI4" s="95">
        <v>768431</v>
      </c>
      <c r="CJ4" s="95">
        <v>778468</v>
      </c>
      <c r="CK4" s="95">
        <v>767828</v>
      </c>
      <c r="CL4" s="95">
        <v>771268</v>
      </c>
      <c r="CM4" s="95">
        <v>765473</v>
      </c>
      <c r="CN4" s="95">
        <v>762407</v>
      </c>
      <c r="CO4" s="95">
        <v>759056</v>
      </c>
      <c r="CP4" s="95">
        <v>743658</v>
      </c>
      <c r="CQ4" s="95">
        <v>711610</v>
      </c>
      <c r="CR4" s="95">
        <v>710993</v>
      </c>
      <c r="CS4" s="95">
        <v>729609</v>
      </c>
      <c r="CT4" s="95">
        <v>734338</v>
      </c>
      <c r="CU4" s="95">
        <v>726768</v>
      </c>
      <c r="CV4" s="95">
        <v>738080</v>
      </c>
      <c r="CW4" s="95">
        <v>744791</v>
      </c>
      <c r="CX4" s="95">
        <v>774782</v>
      </c>
      <c r="CY4" s="95">
        <v>770945</v>
      </c>
      <c r="CZ4" s="95">
        <v>761630</v>
      </c>
      <c r="DA4" s="95">
        <v>761464</v>
      </c>
      <c r="DB4" s="95">
        <v>767816</v>
      </c>
      <c r="DC4" s="95">
        <v>774355</v>
      </c>
      <c r="DD4" s="95">
        <v>796896</v>
      </c>
      <c r="DE4" s="95">
        <v>785985</v>
      </c>
      <c r="DF4" s="95">
        <v>796044</v>
      </c>
      <c r="DG4" s="95">
        <v>793420</v>
      </c>
      <c r="DH4" s="95">
        <v>802224</v>
      </c>
      <c r="DI4" s="95">
        <v>792996</v>
      </c>
      <c r="DJ4" s="95">
        <v>790290</v>
      </c>
      <c r="DK4" s="95">
        <v>781621</v>
      </c>
      <c r="DL4" s="95">
        <v>781167</v>
      </c>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6"/>
    </row>
    <row r="5" spans="1:172" s="92" customFormat="1" ht="13.8">
      <c r="B5" s="97" t="s">
        <v>5</v>
      </c>
      <c r="C5" s="98"/>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5">
        <v>760421</v>
      </c>
      <c r="DN5" s="95">
        <v>744697</v>
      </c>
      <c r="DO5" s="95">
        <v>730242</v>
      </c>
      <c r="DP5" s="95">
        <v>719000</v>
      </c>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100"/>
    </row>
    <row r="6" spans="1:172" s="92" customFormat="1" ht="14.4" thickBot="1">
      <c r="B6" s="101" t="s">
        <v>34</v>
      </c>
      <c r="C6" s="102"/>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v>791460</v>
      </c>
      <c r="DL6" s="103">
        <v>791595</v>
      </c>
      <c r="DM6" s="103">
        <v>795781</v>
      </c>
      <c r="DN6" s="103">
        <v>777480</v>
      </c>
      <c r="DO6" s="103">
        <v>771125</v>
      </c>
      <c r="DP6" s="103">
        <v>769027</v>
      </c>
      <c r="DQ6" s="103">
        <v>766754</v>
      </c>
      <c r="DR6" s="103">
        <v>764384</v>
      </c>
      <c r="DS6" s="103">
        <v>762014</v>
      </c>
      <c r="DT6" s="103">
        <v>759769</v>
      </c>
      <c r="DU6" s="103">
        <v>757726</v>
      </c>
      <c r="DV6" s="103">
        <v>756015</v>
      </c>
      <c r="DW6" s="103">
        <v>755001</v>
      </c>
      <c r="DX6" s="103">
        <v>754959</v>
      </c>
      <c r="DY6" s="103">
        <v>755902</v>
      </c>
      <c r="DZ6" s="103">
        <v>757636</v>
      </c>
      <c r="EA6" s="103">
        <v>760009</v>
      </c>
      <c r="EB6" s="103">
        <v>763011</v>
      </c>
      <c r="EC6" s="103">
        <v>766696</v>
      </c>
      <c r="ED6" s="103">
        <v>770753</v>
      </c>
      <c r="EE6" s="103">
        <v>774849</v>
      </c>
      <c r="EF6" s="103">
        <v>778798</v>
      </c>
      <c r="EG6" s="103">
        <v>782655</v>
      </c>
      <c r="EH6" s="103">
        <v>786566</v>
      </c>
      <c r="EI6" s="103">
        <v>790349</v>
      </c>
      <c r="EJ6" s="103">
        <v>793703</v>
      </c>
      <c r="EK6" s="103">
        <v>796420</v>
      </c>
      <c r="EL6" s="103">
        <v>798489</v>
      </c>
      <c r="EM6" s="103">
        <v>799882</v>
      </c>
      <c r="EN6" s="103">
        <v>800040</v>
      </c>
      <c r="EO6" s="103">
        <v>799177</v>
      </c>
      <c r="EP6" s="103">
        <v>797477</v>
      </c>
      <c r="EQ6" s="103">
        <v>795226</v>
      </c>
      <c r="ER6" s="103">
        <v>792591</v>
      </c>
      <c r="ES6" s="103">
        <v>789671</v>
      </c>
      <c r="ET6" s="103">
        <v>786578</v>
      </c>
      <c r="EU6" s="103">
        <v>783498</v>
      </c>
      <c r="EV6" s="103">
        <v>780580</v>
      </c>
      <c r="EW6" s="103">
        <v>777884</v>
      </c>
      <c r="EX6" s="103">
        <v>775412</v>
      </c>
      <c r="EY6" s="103">
        <v>773237</v>
      </c>
      <c r="EZ6" s="103">
        <v>771435</v>
      </c>
      <c r="FA6" s="103">
        <v>770096</v>
      </c>
      <c r="FB6" s="103">
        <v>769252</v>
      </c>
      <c r="FC6" s="103">
        <v>768899</v>
      </c>
      <c r="FD6" s="103">
        <v>769054</v>
      </c>
      <c r="FE6" s="103">
        <v>769715</v>
      </c>
      <c r="FF6" s="103">
        <v>770845</v>
      </c>
      <c r="FG6" s="103">
        <v>772388</v>
      </c>
      <c r="FH6" s="103">
        <v>774305</v>
      </c>
      <c r="FI6" s="103">
        <v>776511</v>
      </c>
      <c r="FJ6" s="103">
        <v>778939</v>
      </c>
      <c r="FK6" s="103">
        <v>781484</v>
      </c>
      <c r="FL6" s="103">
        <v>784084</v>
      </c>
      <c r="FM6" s="103">
        <v>786640</v>
      </c>
      <c r="FN6" s="103">
        <v>789078</v>
      </c>
      <c r="FO6" s="103">
        <v>791302</v>
      </c>
      <c r="FP6" s="104">
        <v>793240</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11"/>
  <sheetViews>
    <sheetView zoomScaleNormal="100" workbookViewId="0">
      <selection activeCell="F11" sqref="F11"/>
    </sheetView>
  </sheetViews>
  <sheetFormatPr baseColWidth="10" defaultColWidth="11.44140625" defaultRowHeight="14.4"/>
  <cols>
    <col min="1" max="1" width="11.44140625" style="2"/>
    <col min="2" max="2" width="49.5546875" style="2" customWidth="1"/>
    <col min="3" max="3" width="1.6640625" style="2" customWidth="1"/>
    <col min="4" max="5" width="16.88671875" style="2" customWidth="1"/>
    <col min="6" max="6" width="1.6640625" style="2" customWidth="1"/>
    <col min="7" max="8" width="16.88671875" style="2" customWidth="1"/>
    <col min="11" max="16384" width="11.44140625" style="2"/>
  </cols>
  <sheetData>
    <row r="1" spans="1:11" s="1" customFormat="1" ht="13.8">
      <c r="A1" s="430" t="s">
        <v>417</v>
      </c>
    </row>
    <row r="2" spans="1:11" s="1" customFormat="1" ht="13.8"/>
    <row r="3" spans="1:11" s="1" customFormat="1" thickBot="1">
      <c r="B3" s="2"/>
      <c r="C3" s="705"/>
      <c r="D3" s="705"/>
      <c r="E3" s="705"/>
      <c r="F3" s="705"/>
      <c r="G3" s="705"/>
      <c r="H3" s="705"/>
      <c r="K3" s="705"/>
    </row>
    <row r="4" spans="1:11" s="1" customFormat="1" ht="49.8" thickBot="1">
      <c r="B4" s="706" t="s">
        <v>418</v>
      </c>
      <c r="C4" s="707"/>
      <c r="D4" s="708" t="s">
        <v>419</v>
      </c>
      <c r="E4" s="709" t="s">
        <v>420</v>
      </c>
      <c r="F4" s="707"/>
      <c r="G4" s="710" t="s">
        <v>421</v>
      </c>
      <c r="H4" s="709" t="s">
        <v>422</v>
      </c>
    </row>
    <row r="5" spans="1:11" s="1" customFormat="1" ht="31.2">
      <c r="B5" s="711" t="s">
        <v>423</v>
      </c>
      <c r="C5" s="712"/>
      <c r="D5" s="713">
        <v>4.49438202247191E-2</v>
      </c>
      <c r="E5" s="714">
        <v>2.3565289714444137E-3</v>
      </c>
      <c r="F5" s="712"/>
      <c r="G5" s="715">
        <v>2.4590163934426236E-3</v>
      </c>
      <c r="H5" s="714">
        <v>9.3730308758664144E-2</v>
      </c>
    </row>
    <row r="6" spans="1:11" s="1" customFormat="1" ht="13.8">
      <c r="B6" s="716" t="s">
        <v>424</v>
      </c>
      <c r="C6" s="717"/>
      <c r="D6" s="718">
        <v>8.9581205311542386E-2</v>
      </c>
      <c r="E6" s="719">
        <v>2.578319933462711E-2</v>
      </c>
      <c r="F6" s="717"/>
      <c r="G6" s="720">
        <v>7.6229508196721321E-2</v>
      </c>
      <c r="H6" s="719">
        <v>7.3881537492123506E-2</v>
      </c>
    </row>
    <row r="7" spans="1:11" s="1" customFormat="1" ht="15.6">
      <c r="B7" s="721" t="s">
        <v>425</v>
      </c>
      <c r="C7" s="717"/>
      <c r="D7" s="718">
        <v>4.3564862104187939E-2</v>
      </c>
      <c r="E7" s="719">
        <v>0</v>
      </c>
      <c r="F7" s="717"/>
      <c r="G7" s="720">
        <v>3.9168618266978927E-2</v>
      </c>
      <c r="H7" s="719">
        <v>2.3944549464398234E-2</v>
      </c>
    </row>
    <row r="8" spans="1:11" s="1" customFormat="1" ht="13.8">
      <c r="B8" s="722" t="s">
        <v>412</v>
      </c>
      <c r="C8" s="717"/>
      <c r="D8" s="723">
        <v>7.2778345250255352E-2</v>
      </c>
      <c r="E8" s="724">
        <v>5.0596063210424182E-2</v>
      </c>
      <c r="F8" s="717"/>
      <c r="G8" s="725">
        <v>8.3196721311475416E-2</v>
      </c>
      <c r="H8" s="724">
        <v>3.560176433522369E-2</v>
      </c>
    </row>
    <row r="9" spans="1:11" s="1" customFormat="1" ht="28.2" thickBot="1">
      <c r="B9" s="726" t="s">
        <v>413</v>
      </c>
      <c r="C9" s="717"/>
      <c r="D9" s="727">
        <f t="shared" ref="D9:E9" si="0">SUM(D5:D8)</f>
        <v>0.25086823289070481</v>
      </c>
      <c r="E9" s="728">
        <f t="shared" si="0"/>
        <v>7.8735791516495707E-2</v>
      </c>
      <c r="F9" s="717"/>
      <c r="G9" s="727">
        <f>SUM(G5:G8)</f>
        <v>0.20105386416861828</v>
      </c>
      <c r="H9" s="728">
        <f>SUM(H5:H8)</f>
        <v>0.22715816005040956</v>
      </c>
    </row>
    <row r="10" spans="1:11" s="1" customFormat="1" ht="13.8"/>
    <row r="11" spans="1:11" s="1" customFormat="1" ht="13.8"/>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10"/>
  <sheetViews>
    <sheetView zoomScale="120" zoomScaleNormal="120" workbookViewId="0">
      <selection activeCell="F11" sqref="F11"/>
    </sheetView>
  </sheetViews>
  <sheetFormatPr baseColWidth="10" defaultColWidth="11.44140625" defaultRowHeight="13.8"/>
  <cols>
    <col min="1" max="1" width="11.44140625" style="2"/>
    <col min="2" max="2" width="32.33203125" style="2" customWidth="1"/>
    <col min="3" max="16384" width="11.44140625" style="2"/>
  </cols>
  <sheetData>
    <row r="1" spans="1:11" s="1" customFormat="1">
      <c r="A1" s="430" t="s">
        <v>426</v>
      </c>
    </row>
    <row r="2" spans="1:11" s="1" customFormat="1"/>
    <row r="3" spans="1:11" s="1" customFormat="1" ht="14.4" thickBot="1">
      <c r="C3" s="705"/>
      <c r="D3" s="705"/>
      <c r="E3" s="705"/>
      <c r="F3" s="705"/>
      <c r="G3" s="705"/>
      <c r="H3" s="705"/>
      <c r="I3" s="705"/>
    </row>
    <row r="4" spans="1:11" s="1" customFormat="1" ht="31.8" thickBot="1">
      <c r="B4" s="706" t="s">
        <v>318</v>
      </c>
      <c r="C4" s="710" t="s">
        <v>334</v>
      </c>
      <c r="D4" s="729" t="s">
        <v>427</v>
      </c>
      <c r="E4" s="729" t="s">
        <v>428</v>
      </c>
      <c r="F4" s="729" t="s">
        <v>429</v>
      </c>
      <c r="G4" s="729" t="s">
        <v>430</v>
      </c>
      <c r="H4" s="709" t="s">
        <v>431</v>
      </c>
    </row>
    <row r="5" spans="1:11" s="1" customFormat="1">
      <c r="B5" s="716" t="s">
        <v>424</v>
      </c>
      <c r="C5" s="718">
        <v>6.6024567280848698E-2</v>
      </c>
      <c r="D5" s="730">
        <v>6.6390858944050446E-2</v>
      </c>
      <c r="E5" s="730">
        <v>7.3117695025822244E-2</v>
      </c>
      <c r="F5" s="730">
        <v>7.8336221837088382E-2</v>
      </c>
      <c r="G5" s="730">
        <v>7.8474114441416887E-2</v>
      </c>
      <c r="H5" s="719">
        <v>5.8447488584474891E-2</v>
      </c>
    </row>
    <row r="6" spans="1:11" s="1" customFormat="1">
      <c r="B6" s="716" t="s">
        <v>425</v>
      </c>
      <c r="C6" s="718">
        <v>2.9592406476828589E-2</v>
      </c>
      <c r="D6" s="730">
        <v>3.4672970843183611E-2</v>
      </c>
      <c r="E6" s="730">
        <v>4.0500135906496329E-2</v>
      </c>
      <c r="F6" s="730">
        <v>4.3674176776429804E-2</v>
      </c>
      <c r="G6" s="730">
        <v>4.1961852861035417E-2</v>
      </c>
      <c r="H6" s="719">
        <v>4.6575342465753428E-2</v>
      </c>
      <c r="K6" s="2"/>
    </row>
    <row r="7" spans="1:11" s="1" customFormat="1">
      <c r="B7" s="716" t="s">
        <v>412</v>
      </c>
      <c r="C7" s="718">
        <v>6.0022333891680629E-2</v>
      </c>
      <c r="D7" s="730">
        <v>6.8754925137903863E-2</v>
      </c>
      <c r="E7" s="730">
        <v>8.1543897798314766E-2</v>
      </c>
      <c r="F7" s="730">
        <v>8.249566724436741E-2</v>
      </c>
      <c r="G7" s="730">
        <v>8.0653950953678472E-2</v>
      </c>
      <c r="H7" s="719">
        <v>9.223744292237443E-2</v>
      </c>
    </row>
    <row r="8" spans="1:11" s="1" customFormat="1" ht="42" thickBot="1">
      <c r="B8" s="731" t="s">
        <v>413</v>
      </c>
      <c r="C8" s="732">
        <v>0.15563930764935791</v>
      </c>
      <c r="D8" s="733">
        <v>0.1698187549251379</v>
      </c>
      <c r="E8" s="733">
        <v>0.19516172873063334</v>
      </c>
      <c r="F8" s="733">
        <v>0.20450606585788558</v>
      </c>
      <c r="G8" s="733">
        <v>0.20108991825613079</v>
      </c>
      <c r="H8" s="734">
        <v>0.19726027397260273</v>
      </c>
    </row>
    <row r="9" spans="1:11" s="1" customFormat="1"/>
    <row r="10" spans="1:11" s="1" customFormat="1"/>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1"/>
  <sheetViews>
    <sheetView zoomScale="120" zoomScaleNormal="120" workbookViewId="0">
      <selection activeCell="F11" sqref="F11"/>
    </sheetView>
  </sheetViews>
  <sheetFormatPr baseColWidth="10" defaultColWidth="11.44140625" defaultRowHeight="13.8"/>
  <cols>
    <col min="1" max="1" width="11.44140625" style="2"/>
    <col min="2" max="2" width="49.5546875" style="2" customWidth="1"/>
    <col min="3" max="16384" width="11.44140625" style="2"/>
  </cols>
  <sheetData>
    <row r="1" spans="1:7" s="1" customFormat="1">
      <c r="A1" s="430" t="s">
        <v>311</v>
      </c>
    </row>
    <row r="2" spans="1:7" s="1" customFormat="1"/>
    <row r="3" spans="1:7" s="1" customFormat="1" ht="14.4" thickBot="1">
      <c r="B3" s="2"/>
      <c r="C3" s="705"/>
      <c r="D3" s="705"/>
      <c r="E3" s="705"/>
      <c r="F3" s="705"/>
      <c r="G3" s="705"/>
    </row>
    <row r="4" spans="1:7" s="1" customFormat="1" ht="94.2" thickBot="1">
      <c r="B4" s="706" t="s">
        <v>418</v>
      </c>
      <c r="C4" s="710" t="s">
        <v>432</v>
      </c>
      <c r="D4" s="708" t="s">
        <v>433</v>
      </c>
      <c r="E4" s="708" t="s">
        <v>434</v>
      </c>
      <c r="F4" s="735" t="s">
        <v>435</v>
      </c>
    </row>
    <row r="5" spans="1:7" s="1" customFormat="1" ht="18">
      <c r="B5" s="711" t="s">
        <v>436</v>
      </c>
      <c r="C5" s="715">
        <v>5.7544757033248075E-3</v>
      </c>
      <c r="D5" s="736">
        <v>2.9360591561548497E-2</v>
      </c>
      <c r="E5" s="736">
        <v>3.7516688918558076E-2</v>
      </c>
      <c r="F5" s="714">
        <v>3.567649281934996E-2</v>
      </c>
    </row>
    <row r="6" spans="1:7" s="1" customFormat="1">
      <c r="B6" s="716" t="s">
        <v>424</v>
      </c>
      <c r="C6" s="718">
        <v>0.20971867007672632</v>
      </c>
      <c r="D6" s="730">
        <v>0.14006089604175728</v>
      </c>
      <c r="E6" s="730">
        <v>5.7543391188251004E-2</v>
      </c>
      <c r="F6" s="719">
        <v>4.0816326530612235E-2</v>
      </c>
    </row>
    <row r="7" spans="1:7" s="1" customFormat="1" ht="15.6">
      <c r="B7" s="721" t="s">
        <v>425</v>
      </c>
      <c r="C7" s="718">
        <v>0.23209718670076726</v>
      </c>
      <c r="D7" s="730">
        <v>7.2422792518486309E-2</v>
      </c>
      <c r="E7" s="730">
        <v>1.7089452603471295E-2</v>
      </c>
      <c r="F7" s="719">
        <v>2.2675736961451243E-3</v>
      </c>
    </row>
    <row r="8" spans="1:7" s="1" customFormat="1">
      <c r="B8" s="722" t="s">
        <v>412</v>
      </c>
      <c r="C8" s="723">
        <v>9.718670076726342E-2</v>
      </c>
      <c r="D8" s="737">
        <v>0.11222270552414094</v>
      </c>
      <c r="E8" s="737">
        <v>6.2883845126835772E-2</v>
      </c>
      <c r="F8" s="724">
        <v>4.9281934996220703E-2</v>
      </c>
    </row>
    <row r="9" spans="1:7" s="1" customFormat="1" ht="28.2" thickBot="1">
      <c r="B9" s="726" t="s">
        <v>413</v>
      </c>
      <c r="C9" s="738">
        <v>0.54475703324808178</v>
      </c>
      <c r="D9" s="739">
        <v>0.35406698564593309</v>
      </c>
      <c r="E9" s="739">
        <v>0.17503337783711614</v>
      </c>
      <c r="F9" s="728">
        <v>0.12804232804232801</v>
      </c>
    </row>
    <row r="10" spans="1:7" s="1" customFormat="1"/>
    <row r="11" spans="1:7" s="1" customFormat="1"/>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D69"/>
  <sheetViews>
    <sheetView workbookViewId="0">
      <selection activeCell="R6" sqref="R6"/>
    </sheetView>
  </sheetViews>
  <sheetFormatPr baseColWidth="10" defaultColWidth="11.44140625" defaultRowHeight="13.8"/>
  <cols>
    <col min="1" max="1" width="11.44140625" style="2"/>
    <col min="2" max="2" width="25.6640625" style="647" customWidth="1"/>
    <col min="3" max="10" width="12" style="2" bestFit="1" customWidth="1"/>
    <col min="11" max="16384" width="11.44140625" style="2"/>
  </cols>
  <sheetData>
    <row r="1" spans="1:30" s="1" customFormat="1">
      <c r="A1" s="430" t="s">
        <v>313</v>
      </c>
      <c r="B1" s="618"/>
    </row>
    <row r="2" spans="1:30" s="1" customFormat="1">
      <c r="B2" s="618"/>
      <c r="C2" s="619"/>
      <c r="D2" s="619"/>
      <c r="E2" s="619"/>
      <c r="F2" s="619"/>
      <c r="G2" s="619"/>
      <c r="H2" s="619"/>
      <c r="I2" s="619"/>
      <c r="J2" s="619"/>
      <c r="K2" s="619"/>
      <c r="L2" s="619"/>
    </row>
    <row r="3" spans="1:30" s="1" customFormat="1" ht="14.4" thickBot="1">
      <c r="B3" s="618"/>
      <c r="C3" s="620"/>
      <c r="D3" s="620"/>
      <c r="E3" s="620"/>
      <c r="F3" s="620"/>
      <c r="G3" s="620"/>
      <c r="H3" s="620"/>
      <c r="I3" s="620"/>
      <c r="J3" s="620"/>
      <c r="K3" s="620"/>
      <c r="L3" s="620"/>
      <c r="M3" s="620"/>
      <c r="Q3" s="621"/>
    </row>
    <row r="4" spans="1:30" s="622" customFormat="1" ht="14.4" thickBot="1">
      <c r="B4" s="623"/>
      <c r="C4" s="624">
        <v>2004</v>
      </c>
      <c r="D4" s="624">
        <v>2005</v>
      </c>
      <c r="E4" s="624">
        <v>2006</v>
      </c>
      <c r="F4" s="624">
        <v>2007</v>
      </c>
      <c r="G4" s="624">
        <v>2008</v>
      </c>
      <c r="H4" s="624">
        <v>2009</v>
      </c>
      <c r="I4" s="624">
        <v>2010</v>
      </c>
      <c r="J4" s="624">
        <v>2011</v>
      </c>
      <c r="K4" s="624">
        <v>2012</v>
      </c>
      <c r="L4" s="625">
        <v>2013</v>
      </c>
      <c r="M4" s="624">
        <v>2014</v>
      </c>
      <c r="N4" s="625">
        <v>2015</v>
      </c>
      <c r="O4" s="626">
        <v>2016</v>
      </c>
      <c r="P4" s="626">
        <v>2017</v>
      </c>
      <c r="Q4" s="627">
        <v>2018</v>
      </c>
    </row>
    <row r="5" spans="1:30" s="523" customFormat="1">
      <c r="B5" s="628" t="s">
        <v>369</v>
      </c>
      <c r="C5" s="629">
        <v>0.8146034551308734</v>
      </c>
      <c r="D5" s="630">
        <v>0.79783542656162054</v>
      </c>
      <c r="E5" s="630">
        <v>0.79894419223569513</v>
      </c>
      <c r="F5" s="630">
        <v>0.78888479616711282</v>
      </c>
      <c r="G5" s="630">
        <v>0.77245225436221487</v>
      </c>
      <c r="H5" s="630">
        <v>0.76647942582971795</v>
      </c>
      <c r="I5" s="630">
        <v>0.76868051642965418</v>
      </c>
      <c r="J5" s="630">
        <v>0.76170397826936853</v>
      </c>
      <c r="K5" s="630">
        <v>0.75350728593695238</v>
      </c>
      <c r="L5" s="631">
        <v>0.77215581141801881</v>
      </c>
      <c r="M5" s="630">
        <v>0.77898168300704107</v>
      </c>
      <c r="N5" s="631">
        <v>0.77882835910653392</v>
      </c>
      <c r="O5" s="631">
        <v>0.78029400411287442</v>
      </c>
      <c r="P5" s="631">
        <v>0.79828252953430134</v>
      </c>
      <c r="Q5" s="632">
        <v>0.79828252953430134</v>
      </c>
      <c r="R5" s="633"/>
      <c r="S5" s="633"/>
      <c r="T5" s="634"/>
      <c r="U5" s="634"/>
      <c r="V5" s="634"/>
      <c r="W5" s="634"/>
      <c r="X5" s="634"/>
      <c r="Y5" s="634"/>
      <c r="Z5" s="634"/>
      <c r="AA5" s="634"/>
      <c r="AB5" s="634"/>
      <c r="AC5" s="634"/>
      <c r="AD5" s="634"/>
    </row>
    <row r="6" spans="1:30" s="523" customFormat="1">
      <c r="B6" s="635" t="s">
        <v>370</v>
      </c>
      <c r="C6" s="636">
        <v>7.1797566820224673E-2</v>
      </c>
      <c r="D6" s="637">
        <v>7.6898334571665602E-2</v>
      </c>
      <c r="E6" s="637">
        <v>9.8865868667297352E-2</v>
      </c>
      <c r="F6" s="637">
        <v>0.10157024729859142</v>
      </c>
      <c r="G6" s="637">
        <v>0.10707218363101506</v>
      </c>
      <c r="H6" s="637">
        <v>9.9410687481109719E-2</v>
      </c>
      <c r="I6" s="637">
        <v>9.5396426779652307E-2</v>
      </c>
      <c r="J6" s="637">
        <v>0.11105653824645584</v>
      </c>
      <c r="K6" s="637">
        <v>0.11149884617575979</v>
      </c>
      <c r="L6" s="638">
        <v>0.11915555523702985</v>
      </c>
      <c r="M6" s="637">
        <v>0.11999213120568057</v>
      </c>
      <c r="N6" s="638">
        <v>0.11927831622792771</v>
      </c>
      <c r="O6" s="638">
        <v>0.12058610844083413</v>
      </c>
      <c r="P6" s="638">
        <v>0.11412495191320819</v>
      </c>
      <c r="Q6" s="639">
        <v>0.11412495191320819</v>
      </c>
      <c r="R6" s="640"/>
      <c r="S6" s="633"/>
      <c r="T6" s="634"/>
      <c r="U6" s="634"/>
      <c r="V6" s="634"/>
      <c r="W6" s="634"/>
      <c r="X6" s="634"/>
      <c r="Y6" s="634"/>
      <c r="Z6" s="634"/>
      <c r="AA6" s="634"/>
      <c r="AB6" s="634"/>
      <c r="AC6" s="634"/>
      <c r="AD6" s="634"/>
    </row>
    <row r="7" spans="1:30" s="523" customFormat="1">
      <c r="B7" s="635" t="s">
        <v>371</v>
      </c>
      <c r="C7" s="636">
        <v>2.0915874358348647E-2</v>
      </c>
      <c r="D7" s="637">
        <v>1.8628049020981651E-2</v>
      </c>
      <c r="E7" s="637">
        <v>2.2739724269040553E-2</v>
      </c>
      <c r="F7" s="637">
        <v>2.3085838461243461E-2</v>
      </c>
      <c r="G7" s="637">
        <v>2.3315697360859554E-2</v>
      </c>
      <c r="H7" s="637">
        <v>2.239567080939241E-2</v>
      </c>
      <c r="I7" s="637">
        <v>2.3994470273095345E-2</v>
      </c>
      <c r="J7" s="637">
        <v>2.4824482440965582E-2</v>
      </c>
      <c r="K7" s="637">
        <v>2.5485836955415071E-2</v>
      </c>
      <c r="L7" s="638">
        <v>2.5113446995662307E-2</v>
      </c>
      <c r="M7" s="637">
        <v>2.4326528164165636E-2</v>
      </c>
      <c r="N7" s="638">
        <v>2.4430412945431454E-2</v>
      </c>
      <c r="O7" s="638">
        <v>2.8980757646352485E-2</v>
      </c>
      <c r="P7" s="638">
        <v>2.285101295136344E-2</v>
      </c>
      <c r="Q7" s="639">
        <v>2.285101295136344E-2</v>
      </c>
      <c r="R7" s="633"/>
      <c r="S7" s="633"/>
      <c r="T7" s="634"/>
      <c r="U7" s="634"/>
      <c r="V7" s="634"/>
      <c r="W7" s="634"/>
      <c r="X7" s="634"/>
      <c r="Y7" s="634"/>
      <c r="Z7" s="634"/>
      <c r="AA7" s="634"/>
      <c r="AB7" s="634"/>
      <c r="AC7" s="634"/>
      <c r="AD7" s="634"/>
    </row>
    <row r="8" spans="1:30" s="523" customFormat="1" ht="27.6">
      <c r="B8" s="635" t="s">
        <v>372</v>
      </c>
      <c r="C8" s="636">
        <v>7.6342956793680639E-2</v>
      </c>
      <c r="D8" s="637">
        <v>7.5203805490047376E-2</v>
      </c>
      <c r="E8" s="637">
        <v>5.0943760367847826E-2</v>
      </c>
      <c r="F8" s="637">
        <v>4.7708320248196372E-2</v>
      </c>
      <c r="G8" s="637">
        <v>5.3095845797186667E-2</v>
      </c>
      <c r="H8" s="637">
        <v>5.2267174950660251E-2</v>
      </c>
      <c r="I8" s="637">
        <v>4.8951876948727061E-2</v>
      </c>
      <c r="J8" s="637">
        <v>4.7081853497155463E-2</v>
      </c>
      <c r="K8" s="637">
        <v>4.7238938753113829E-2</v>
      </c>
      <c r="L8" s="638">
        <v>4.7785600018253729E-2</v>
      </c>
      <c r="M8" s="637">
        <v>4.7242380456552227E-2</v>
      </c>
      <c r="N8" s="638">
        <v>4.8546478137508689E-2</v>
      </c>
      <c r="O8" s="638">
        <v>4.5914599734460014E-2</v>
      </c>
      <c r="P8" s="638">
        <v>4.7886201780149337E-2</v>
      </c>
      <c r="Q8" s="639">
        <v>4.7886201780149337E-2</v>
      </c>
      <c r="R8" s="633"/>
      <c r="S8" s="633"/>
      <c r="T8" s="634"/>
      <c r="U8" s="634"/>
      <c r="V8" s="634"/>
      <c r="W8" s="634"/>
      <c r="X8" s="634"/>
      <c r="Y8" s="634"/>
      <c r="Z8" s="634"/>
      <c r="AA8" s="634"/>
      <c r="AB8" s="634"/>
      <c r="AC8" s="634"/>
      <c r="AD8" s="634"/>
    </row>
    <row r="9" spans="1:30" s="523" customFormat="1">
      <c r="B9" s="635" t="s">
        <v>373</v>
      </c>
      <c r="C9" s="636">
        <v>1.2778691276356332E-2</v>
      </c>
      <c r="D9" s="637">
        <v>1.1982048624870118E-2</v>
      </c>
      <c r="E9" s="637">
        <v>1.2949457169901831E-2</v>
      </c>
      <c r="F9" s="637">
        <v>1.9338965952154664E-2</v>
      </c>
      <c r="G9" s="637">
        <v>7.5655004606004685E-3</v>
      </c>
      <c r="H9" s="637">
        <v>1.1051634897131185E-2</v>
      </c>
      <c r="I9" s="637">
        <v>3.9884458317376893E-3</v>
      </c>
      <c r="J9" s="637">
        <v>4.217652919996166E-4</v>
      </c>
      <c r="K9" s="637">
        <v>9.881310879570681E-3</v>
      </c>
      <c r="L9" s="638">
        <v>7.9069887503697249E-3</v>
      </c>
      <c r="M9" s="637">
        <v>2.7649113167965071E-3</v>
      </c>
      <c r="N9" s="638">
        <v>6.1388327262552379E-4</v>
      </c>
      <c r="O9" s="638">
        <v>4.8562835858396134E-4</v>
      </c>
      <c r="P9" s="638">
        <v>2.5713904794020998E-3</v>
      </c>
      <c r="Q9" s="639">
        <v>2.5713904794020998E-3</v>
      </c>
      <c r="R9" s="633"/>
      <c r="S9" s="633"/>
      <c r="T9" s="634"/>
      <c r="U9" s="634"/>
      <c r="V9" s="634"/>
      <c r="W9" s="634"/>
      <c r="X9" s="634"/>
      <c r="Y9" s="634"/>
      <c r="Z9" s="634"/>
      <c r="AA9" s="634"/>
      <c r="AB9" s="634"/>
      <c r="AC9" s="634"/>
      <c r="AD9" s="634"/>
    </row>
    <row r="10" spans="1:30" s="523" customFormat="1" ht="14.4" thickBot="1">
      <c r="B10" s="641" t="s">
        <v>374</v>
      </c>
      <c r="C10" s="642">
        <v>3.5614556205162931E-3</v>
      </c>
      <c r="D10" s="643">
        <v>1.9452335730814722E-2</v>
      </c>
      <c r="E10" s="643">
        <v>1.5556997290217315E-2</v>
      </c>
      <c r="F10" s="643">
        <v>1.9411831872701232E-2</v>
      </c>
      <c r="G10" s="643">
        <v>3.6498518388123326E-2</v>
      </c>
      <c r="H10" s="643">
        <v>4.8395406031988351E-2</v>
      </c>
      <c r="I10" s="643">
        <v>5.8988263737133416E-2</v>
      </c>
      <c r="J10" s="643">
        <v>5.4911382254054807E-2</v>
      </c>
      <c r="K10" s="643">
        <v>5.2387781299188196E-2</v>
      </c>
      <c r="L10" s="644">
        <v>2.7882597580665469E-2</v>
      </c>
      <c r="M10" s="643">
        <v>2.6692365849763925E-2</v>
      </c>
      <c r="N10" s="644">
        <v>2.8302550309972759E-2</v>
      </c>
      <c r="O10" s="644">
        <v>2.3738901706894928E-2</v>
      </c>
      <c r="P10" s="644">
        <v>1.4283913341575714E-2</v>
      </c>
      <c r="Q10" s="645">
        <v>1.4283913341575714E-2</v>
      </c>
      <c r="R10" s="633"/>
      <c r="S10" s="633"/>
      <c r="T10" s="634"/>
      <c r="U10" s="634"/>
      <c r="V10" s="634"/>
      <c r="W10" s="634"/>
      <c r="X10" s="634"/>
      <c r="Y10" s="634"/>
      <c r="Z10" s="634"/>
      <c r="AA10" s="634"/>
      <c r="AB10" s="634"/>
      <c r="AC10" s="634"/>
      <c r="AD10" s="634"/>
    </row>
    <row r="11" spans="1:30" s="425" customFormat="1">
      <c r="B11" s="646"/>
      <c r="C11" s="646"/>
      <c r="D11" s="646"/>
      <c r="E11" s="646"/>
      <c r="F11" s="646"/>
      <c r="G11" s="646"/>
      <c r="H11" s="646"/>
      <c r="I11" s="646"/>
      <c r="J11" s="646"/>
    </row>
    <row r="12" spans="1:30" s="425" customFormat="1">
      <c r="B12" s="647"/>
      <c r="C12" s="2"/>
      <c r="D12" s="2"/>
      <c r="E12" s="2"/>
      <c r="F12" s="2"/>
      <c r="G12" s="2"/>
      <c r="H12" s="2"/>
      <c r="I12" s="2"/>
      <c r="J12" s="2"/>
    </row>
    <row r="13" spans="1:30" s="425" customFormat="1">
      <c r="B13" s="647"/>
      <c r="C13" s="2"/>
      <c r="D13" s="2"/>
      <c r="E13" s="2"/>
      <c r="F13" s="2"/>
      <c r="G13" s="2"/>
      <c r="H13" s="2"/>
      <c r="I13" s="2"/>
      <c r="J13" s="2"/>
    </row>
    <row r="14" spans="1:30" s="425" customFormat="1">
      <c r="B14" s="647"/>
      <c r="C14" s="2"/>
      <c r="D14" s="2"/>
      <c r="E14" s="2"/>
      <c r="F14" s="2"/>
      <c r="G14" s="2"/>
      <c r="H14" s="2"/>
      <c r="I14" s="2"/>
      <c r="J14" s="2"/>
    </row>
    <row r="16" spans="1:30">
      <c r="B16" s="2"/>
    </row>
    <row r="17" spans="2:12">
      <c r="B17" s="2"/>
    </row>
    <row r="18" spans="2:12">
      <c r="B18" s="2"/>
    </row>
    <row r="19" spans="2:12">
      <c r="B19" s="2"/>
    </row>
    <row r="20" spans="2:12">
      <c r="B20" s="2"/>
    </row>
    <row r="28" spans="2:12" ht="14.4">
      <c r="L28"/>
    </row>
    <row r="48" spans="2:10">
      <c r="B48" s="648"/>
      <c r="C48" s="3"/>
      <c r="D48" s="648"/>
      <c r="E48" s="3"/>
      <c r="F48" s="648"/>
      <c r="G48" s="3"/>
      <c r="H48" s="648"/>
      <c r="I48" s="3"/>
      <c r="J48" s="648"/>
    </row>
    <row r="49" spans="2:11">
      <c r="B49" s="649"/>
      <c r="C49" s="649"/>
      <c r="D49" s="649"/>
      <c r="E49" s="649"/>
      <c r="F49" s="649"/>
      <c r="G49" s="649"/>
      <c r="H49" s="649"/>
      <c r="I49" s="649"/>
      <c r="J49" s="649"/>
      <c r="K49" s="647"/>
    </row>
    <row r="50" spans="2:11">
      <c r="B50" s="649"/>
      <c r="C50" s="649"/>
      <c r="D50" s="649"/>
      <c r="E50" s="649"/>
      <c r="F50" s="649"/>
      <c r="G50" s="649"/>
      <c r="H50" s="649"/>
      <c r="I50" s="649"/>
      <c r="J50" s="649"/>
    </row>
    <row r="51" spans="2:11">
      <c r="B51" s="649"/>
      <c r="C51" s="649"/>
      <c r="D51" s="649"/>
      <c r="E51" s="649"/>
      <c r="F51" s="649"/>
      <c r="G51" s="649"/>
      <c r="H51" s="649"/>
      <c r="I51" s="649"/>
      <c r="J51" s="649"/>
    </row>
    <row r="52" spans="2:11">
      <c r="B52" s="649"/>
      <c r="C52" s="649"/>
      <c r="D52" s="649"/>
      <c r="E52" s="649"/>
      <c r="F52" s="649"/>
      <c r="G52" s="649"/>
      <c r="H52" s="649"/>
      <c r="I52" s="649"/>
      <c r="J52" s="649"/>
    </row>
    <row r="53" spans="2:11">
      <c r="B53" s="649"/>
      <c r="C53" s="649"/>
      <c r="D53" s="649"/>
      <c r="E53" s="649"/>
      <c r="F53" s="649"/>
      <c r="G53" s="649"/>
      <c r="H53" s="649"/>
      <c r="I53" s="649"/>
      <c r="J53" s="649"/>
    </row>
    <row r="54" spans="2:11">
      <c r="B54" s="649"/>
      <c r="C54" s="649"/>
      <c r="D54" s="649"/>
      <c r="E54" s="649"/>
      <c r="F54" s="649"/>
      <c r="G54" s="649"/>
      <c r="H54" s="649"/>
      <c r="I54" s="649"/>
      <c r="J54" s="649"/>
    </row>
    <row r="55" spans="2:11">
      <c r="B55" s="649"/>
      <c r="C55" s="649"/>
      <c r="D55" s="649"/>
      <c r="E55" s="649"/>
      <c r="F55" s="649"/>
      <c r="G55" s="649"/>
      <c r="H55" s="649"/>
      <c r="I55" s="649"/>
      <c r="J55" s="649"/>
    </row>
    <row r="56" spans="2:11">
      <c r="B56" s="649"/>
      <c r="C56" s="649"/>
      <c r="D56" s="649"/>
      <c r="E56" s="649"/>
      <c r="F56" s="649"/>
      <c r="G56" s="649"/>
      <c r="H56" s="649"/>
      <c r="I56" s="649"/>
      <c r="J56" s="649"/>
    </row>
    <row r="57" spans="2:11">
      <c r="B57" s="649"/>
      <c r="C57" s="649"/>
      <c r="D57" s="649"/>
      <c r="E57" s="649"/>
      <c r="F57" s="649"/>
      <c r="G57" s="649"/>
      <c r="H57" s="649"/>
      <c r="I57" s="649"/>
      <c r="J57" s="649"/>
    </row>
    <row r="58" spans="2:11">
      <c r="B58" s="649"/>
      <c r="C58" s="649"/>
      <c r="D58" s="649"/>
      <c r="E58" s="649"/>
      <c r="F58" s="649"/>
      <c r="G58" s="649"/>
      <c r="H58" s="649"/>
      <c r="I58" s="649"/>
      <c r="J58" s="649"/>
    </row>
    <row r="59" spans="2:11">
      <c r="B59" s="649"/>
      <c r="C59" s="649"/>
      <c r="D59" s="649"/>
      <c r="E59" s="649"/>
      <c r="F59" s="649"/>
      <c r="G59" s="649"/>
      <c r="H59" s="649"/>
      <c r="I59" s="649"/>
      <c r="J59" s="649"/>
    </row>
    <row r="60" spans="2:11">
      <c r="B60" s="649"/>
      <c r="C60" s="649"/>
      <c r="D60" s="649"/>
      <c r="E60" s="649"/>
      <c r="F60" s="649"/>
      <c r="G60" s="649"/>
      <c r="H60" s="649"/>
      <c r="I60" s="649"/>
      <c r="J60" s="649"/>
    </row>
    <row r="61" spans="2:11">
      <c r="B61" s="649"/>
      <c r="C61" s="649"/>
      <c r="D61" s="649"/>
      <c r="E61" s="649"/>
      <c r="F61" s="649"/>
      <c r="G61" s="649"/>
      <c r="H61" s="649"/>
      <c r="I61" s="649"/>
      <c r="J61" s="649"/>
    </row>
    <row r="62" spans="2:11">
      <c r="B62" s="649"/>
      <c r="C62" s="649"/>
      <c r="D62" s="649"/>
      <c r="E62" s="649"/>
      <c r="F62" s="649"/>
      <c r="G62" s="649"/>
      <c r="H62" s="649"/>
      <c r="I62" s="649"/>
      <c r="J62" s="649"/>
    </row>
    <row r="63" spans="2:11">
      <c r="B63" s="649"/>
      <c r="C63" s="649"/>
      <c r="D63" s="649"/>
      <c r="E63" s="649"/>
      <c r="F63" s="649"/>
      <c r="G63" s="649"/>
      <c r="H63" s="649"/>
      <c r="I63" s="649"/>
      <c r="J63" s="649"/>
    </row>
    <row r="64" spans="2:11">
      <c r="B64" s="649"/>
      <c r="C64" s="649"/>
      <c r="D64" s="649"/>
      <c r="E64" s="649"/>
      <c r="F64" s="649"/>
      <c r="G64" s="649"/>
      <c r="H64" s="649"/>
      <c r="I64" s="649"/>
      <c r="J64" s="649"/>
    </row>
    <row r="65" spans="2:10">
      <c r="B65" s="649"/>
      <c r="C65" s="649"/>
      <c r="D65" s="649"/>
      <c r="E65" s="649"/>
      <c r="F65" s="649"/>
      <c r="G65" s="649"/>
      <c r="H65" s="649"/>
      <c r="I65" s="649"/>
      <c r="J65" s="649"/>
    </row>
    <row r="66" spans="2:10">
      <c r="B66" s="649"/>
      <c r="C66" s="649"/>
      <c r="D66" s="649"/>
      <c r="E66" s="649"/>
      <c r="F66" s="649"/>
      <c r="G66" s="649"/>
      <c r="H66" s="649"/>
      <c r="I66" s="649"/>
      <c r="J66" s="649"/>
    </row>
    <row r="67" spans="2:10">
      <c r="B67" s="649"/>
      <c r="C67" s="649"/>
      <c r="D67" s="649"/>
      <c r="E67" s="649"/>
      <c r="F67" s="649"/>
      <c r="G67" s="649"/>
      <c r="H67" s="649"/>
      <c r="I67" s="649"/>
      <c r="J67" s="649"/>
    </row>
    <row r="68" spans="2:10">
      <c r="B68" s="649"/>
      <c r="C68" s="649"/>
      <c r="D68" s="649"/>
      <c r="E68" s="649"/>
      <c r="F68" s="649"/>
      <c r="G68" s="649"/>
      <c r="H68" s="649"/>
      <c r="I68" s="649"/>
      <c r="J68" s="649"/>
    </row>
    <row r="69" spans="2:10">
      <c r="B69" s="649"/>
      <c r="C69" s="649"/>
      <c r="D69" s="649"/>
      <c r="E69" s="649"/>
      <c r="F69" s="649"/>
      <c r="G69" s="649"/>
      <c r="H69" s="649"/>
      <c r="I69" s="649"/>
      <c r="J69" s="649"/>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35"/>
  <sheetViews>
    <sheetView topLeftCell="A28" zoomScale="80" zoomScaleNormal="80" workbookViewId="0">
      <selection activeCell="K43" sqref="K43"/>
    </sheetView>
  </sheetViews>
  <sheetFormatPr baseColWidth="10" defaultColWidth="11.44140625" defaultRowHeight="13.8"/>
  <cols>
    <col min="1" max="1" width="11.44140625" style="2"/>
    <col min="2" max="2" width="18.44140625" style="647" customWidth="1"/>
    <col min="3" max="11" width="14.6640625" style="2" customWidth="1"/>
    <col min="12" max="12" width="2.44140625" style="2" customWidth="1"/>
    <col min="13" max="13" width="14.6640625" style="2" customWidth="1"/>
    <col min="14" max="14" width="11.44140625" style="2"/>
    <col min="15" max="15" width="23.44140625" style="2" bestFit="1" customWidth="1"/>
    <col min="16" max="16" width="20.88671875" style="2" customWidth="1"/>
    <col min="17" max="16384" width="11.44140625" style="2"/>
  </cols>
  <sheetData>
    <row r="1" spans="1:15" ht="15.6">
      <c r="A1" s="4" t="s">
        <v>314</v>
      </c>
      <c r="B1" s="618"/>
      <c r="C1" s="1"/>
      <c r="D1" s="1"/>
      <c r="E1" s="1"/>
      <c r="F1" s="1"/>
      <c r="G1" s="1"/>
      <c r="H1" s="1"/>
      <c r="I1" s="1"/>
      <c r="J1" s="1"/>
      <c r="K1" s="1"/>
      <c r="L1" s="1"/>
      <c r="M1" s="263"/>
      <c r="N1" s="263"/>
    </row>
    <row r="2" spans="1:15" ht="15.6">
      <c r="A2" s="4"/>
      <c r="B2" s="618"/>
      <c r="C2" s="1"/>
      <c r="D2" s="1"/>
      <c r="E2" s="1"/>
      <c r="F2" s="1"/>
      <c r="G2" s="1"/>
      <c r="H2" s="1"/>
      <c r="I2" s="1"/>
      <c r="J2" s="1"/>
      <c r="K2" s="1"/>
      <c r="L2" s="1"/>
      <c r="M2" s="1"/>
    </row>
    <row r="3" spans="1:15" ht="16.2">
      <c r="A3" s="4"/>
      <c r="B3" s="650"/>
    </row>
    <row r="4" spans="1:15" ht="16.2" thickBot="1">
      <c r="A4" s="4"/>
      <c r="B4" s="618"/>
      <c r="C4" s="1"/>
      <c r="D4" s="1"/>
      <c r="E4" s="1"/>
      <c r="F4" s="1"/>
      <c r="G4" s="1"/>
      <c r="H4" s="1"/>
      <c r="I4" s="1"/>
      <c r="J4" s="1"/>
      <c r="K4" s="1"/>
      <c r="L4" s="1"/>
      <c r="M4" s="1"/>
    </row>
    <row r="5" spans="1:15" ht="52.5" customHeight="1" thickBot="1">
      <c r="A5" s="4"/>
      <c r="B5" s="651"/>
      <c r="C5" s="652" t="s">
        <v>369</v>
      </c>
      <c r="D5" s="652" t="s">
        <v>375</v>
      </c>
      <c r="E5" s="652" t="s">
        <v>376</v>
      </c>
      <c r="F5" s="652" t="s">
        <v>377</v>
      </c>
      <c r="G5" s="652" t="s">
        <v>378</v>
      </c>
      <c r="H5" s="652" t="s">
        <v>379</v>
      </c>
      <c r="I5" s="652" t="s">
        <v>380</v>
      </c>
      <c r="J5" s="652" t="s">
        <v>381</v>
      </c>
      <c r="K5" s="652" t="s">
        <v>374</v>
      </c>
      <c r="L5" s="1"/>
      <c r="M5" s="653" t="s">
        <v>382</v>
      </c>
    </row>
    <row r="6" spans="1:15" ht="15.6">
      <c r="A6" s="4"/>
      <c r="B6" s="654" t="s">
        <v>383</v>
      </c>
      <c r="C6" s="655">
        <v>0.50245603920427129</v>
      </c>
      <c r="D6" s="655">
        <v>0.34800175428664409</v>
      </c>
      <c r="E6" s="655">
        <v>0</v>
      </c>
      <c r="F6" s="655">
        <v>0</v>
      </c>
      <c r="G6" s="655">
        <v>6.2934442447862587E-2</v>
      </c>
      <c r="H6" s="655">
        <v>0</v>
      </c>
      <c r="I6" s="655">
        <v>0</v>
      </c>
      <c r="J6" s="655">
        <v>8.6607764061221976E-2</v>
      </c>
      <c r="K6" s="655">
        <v>0</v>
      </c>
      <c r="L6" s="656"/>
      <c r="M6" s="657">
        <v>0.9</v>
      </c>
      <c r="O6" s="658" t="str">
        <f>CONCATENATE(B6," ","(",M6,"Md€)")</f>
        <v>NSA comp (0,9Md€)</v>
      </c>
    </row>
    <row r="7" spans="1:15" ht="15.6">
      <c r="A7" s="4"/>
      <c r="B7" s="659" t="s">
        <v>384</v>
      </c>
      <c r="C7" s="660">
        <v>0.83844502908342722</v>
      </c>
      <c r="D7" s="660">
        <v>0</v>
      </c>
      <c r="E7" s="660">
        <v>0</v>
      </c>
      <c r="F7" s="660">
        <v>0</v>
      </c>
      <c r="G7" s="660">
        <v>-1.8917195883405358E-3</v>
      </c>
      <c r="H7" s="660">
        <v>0</v>
      </c>
      <c r="I7" s="660">
        <v>0</v>
      </c>
      <c r="J7" s="660">
        <v>0.16344669050491337</v>
      </c>
      <c r="K7" s="660">
        <v>0</v>
      </c>
      <c r="L7" s="656"/>
      <c r="M7" s="661">
        <v>2.6</v>
      </c>
      <c r="O7" s="658" t="str">
        <f t="shared" ref="O7:O20" si="0">CONCATENATE(B7," ","(",M7,"Md€)")</f>
        <v>RSI comp (2,6Md€)</v>
      </c>
    </row>
    <row r="8" spans="1:15" ht="15.6">
      <c r="A8" s="4"/>
      <c r="B8" s="659" t="s">
        <v>385</v>
      </c>
      <c r="C8" s="660">
        <v>0.74685043390363348</v>
      </c>
      <c r="D8" s="660">
        <v>0</v>
      </c>
      <c r="E8" s="660">
        <v>0</v>
      </c>
      <c r="F8" s="660">
        <v>0</v>
      </c>
      <c r="G8" s="660">
        <v>0</v>
      </c>
      <c r="H8" s="660">
        <v>0</v>
      </c>
      <c r="I8" s="660">
        <v>0</v>
      </c>
      <c r="J8" s="660">
        <v>0.25314956609636646</v>
      </c>
      <c r="K8" s="660">
        <v>0</v>
      </c>
      <c r="L8" s="656"/>
      <c r="M8" s="661">
        <v>5.0999999999999996</v>
      </c>
      <c r="O8" s="658" t="str">
        <f t="shared" si="0"/>
        <v>CNAVPL comp (5,1Md€)</v>
      </c>
    </row>
    <row r="9" spans="1:15" ht="15.6">
      <c r="A9" s="4"/>
      <c r="B9" s="659" t="s">
        <v>70</v>
      </c>
      <c r="C9" s="660">
        <v>0.85137053890122416</v>
      </c>
      <c r="D9" s="660">
        <v>0</v>
      </c>
      <c r="E9" s="660">
        <v>0</v>
      </c>
      <c r="F9" s="660">
        <v>2.2542276263824504E-2</v>
      </c>
      <c r="G9" s="660">
        <v>3.148725767150979E-2</v>
      </c>
      <c r="H9" s="660">
        <v>0</v>
      </c>
      <c r="I9" s="660">
        <v>0</v>
      </c>
      <c r="J9" s="660">
        <v>9.4599927163441469E-2</v>
      </c>
      <c r="K9" s="660">
        <v>0</v>
      </c>
      <c r="L9" s="656"/>
      <c r="M9" s="661">
        <v>4.2</v>
      </c>
      <c r="O9" s="658" t="str">
        <f t="shared" si="0"/>
        <v>IRCANTEC (4,2Md€)</v>
      </c>
    </row>
    <row r="10" spans="1:15" ht="15.6">
      <c r="A10" s="4"/>
      <c r="B10" s="659" t="s">
        <v>386</v>
      </c>
      <c r="C10" s="660">
        <v>0.88114882646794135</v>
      </c>
      <c r="D10" s="660">
        <v>0</v>
      </c>
      <c r="E10" s="660">
        <v>0</v>
      </c>
      <c r="F10" s="660">
        <v>3.4776456780304973E-3</v>
      </c>
      <c r="G10" s="660">
        <v>4.0228364343994474E-2</v>
      </c>
      <c r="H10" s="660">
        <v>0</v>
      </c>
      <c r="I10" s="660">
        <v>1.5558374222989077E-2</v>
      </c>
      <c r="J10" s="660">
        <v>3.9191600295484151E-2</v>
      </c>
      <c r="K10" s="660">
        <v>2.0395188991560308E-2</v>
      </c>
      <c r="L10" s="656"/>
      <c r="M10" s="661">
        <v>85.2</v>
      </c>
      <c r="O10" s="658" t="str">
        <f t="shared" si="0"/>
        <v>AGIRC+ARRCO (85,2Md€)</v>
      </c>
    </row>
    <row r="11" spans="1:15" ht="15.6">
      <c r="A11" s="4"/>
      <c r="B11" s="659" t="s">
        <v>387</v>
      </c>
      <c r="C11" s="660">
        <v>0.14813804949333248</v>
      </c>
      <c r="D11" s="660">
        <v>0.3712452160146027</v>
      </c>
      <c r="E11" s="660">
        <v>0.39832085645464421</v>
      </c>
      <c r="F11" s="660">
        <v>4.6806260863540547E-2</v>
      </c>
      <c r="G11" s="660">
        <v>6.2471380281300688E-4</v>
      </c>
      <c r="H11" s="660">
        <v>0</v>
      </c>
      <c r="I11" s="660">
        <v>0</v>
      </c>
      <c r="J11" s="660">
        <v>3.4864903371067152E-2</v>
      </c>
      <c r="K11" s="660">
        <v>0</v>
      </c>
      <c r="L11" s="656"/>
      <c r="M11" s="661">
        <v>7.6</v>
      </c>
      <c r="O11" s="658" t="str">
        <f t="shared" si="0"/>
        <v>NSA base (7,6Md€)</v>
      </c>
    </row>
    <row r="12" spans="1:15" ht="15.6">
      <c r="A12" s="4"/>
      <c r="B12" s="659" t="s">
        <v>62</v>
      </c>
      <c r="C12" s="660">
        <v>0.93752900238365755</v>
      </c>
      <c r="D12" s="660">
        <v>0</v>
      </c>
      <c r="E12" s="660">
        <v>0</v>
      </c>
      <c r="F12" s="660">
        <v>5.6650518873085074E-4</v>
      </c>
      <c r="G12" s="660">
        <v>4.9856938993188819E-2</v>
      </c>
      <c r="H12" s="660">
        <v>0</v>
      </c>
      <c r="I12" s="660">
        <v>0</v>
      </c>
      <c r="J12" s="660">
        <v>1.2047553434422702E-2</v>
      </c>
      <c r="K12" s="660">
        <v>0</v>
      </c>
      <c r="L12" s="656"/>
      <c r="M12" s="661">
        <v>2.8</v>
      </c>
      <c r="O12" s="658" t="str">
        <f t="shared" si="0"/>
        <v>CNAVPL (2,8Md€)</v>
      </c>
    </row>
    <row r="13" spans="1:15" ht="15.6">
      <c r="A13" s="4"/>
      <c r="B13" s="659" t="s">
        <v>388</v>
      </c>
      <c r="C13" s="660">
        <v>6.3846527212126315E-3</v>
      </c>
      <c r="D13" s="660">
        <v>3.018304657524055E-3</v>
      </c>
      <c r="E13" s="660">
        <v>0.16143433674212568</v>
      </c>
      <c r="F13" s="660">
        <v>9.138915400857716E-3</v>
      </c>
      <c r="G13" s="660">
        <v>0</v>
      </c>
      <c r="H13" s="660">
        <v>0.81512201489470593</v>
      </c>
      <c r="I13" s="660">
        <v>0</v>
      </c>
      <c r="J13" s="660">
        <v>4.9017755835740525E-3</v>
      </c>
      <c r="K13" s="660">
        <v>0</v>
      </c>
      <c r="L13" s="656"/>
      <c r="M13" s="661">
        <v>1.4</v>
      </c>
      <c r="O13" s="658" t="str">
        <f t="shared" si="0"/>
        <v>Mines (1,4Md€)</v>
      </c>
    </row>
    <row r="14" spans="1:15" ht="15.6">
      <c r="A14" s="4"/>
      <c r="B14" s="659" t="s">
        <v>216</v>
      </c>
      <c r="C14" s="660">
        <v>0.44701200397823815</v>
      </c>
      <c r="D14" s="660">
        <v>0.19192607205441151</v>
      </c>
      <c r="E14" s="660">
        <v>0</v>
      </c>
      <c r="F14" s="660">
        <v>9.4654072785761842E-7</v>
      </c>
      <c r="G14" s="660">
        <v>0</v>
      </c>
      <c r="H14" s="660">
        <v>0</v>
      </c>
      <c r="I14" s="660">
        <v>0.35604129569362036</v>
      </c>
      <c r="J14" s="660">
        <v>3.8465447344990982E-3</v>
      </c>
      <c r="K14" s="660">
        <v>1.1731369985029248E-3</v>
      </c>
      <c r="L14" s="656"/>
      <c r="M14" s="661">
        <v>8</v>
      </c>
      <c r="O14" s="658" t="str">
        <f t="shared" si="0"/>
        <v>CNIEG (8Md€)</v>
      </c>
    </row>
    <row r="15" spans="1:15" ht="15.6">
      <c r="A15" s="4"/>
      <c r="B15" s="659" t="s">
        <v>389</v>
      </c>
      <c r="C15" s="660">
        <v>0.40408438882759812</v>
      </c>
      <c r="D15" s="660">
        <v>0</v>
      </c>
      <c r="E15" s="660">
        <v>0</v>
      </c>
      <c r="F15" s="660">
        <v>4.2008713337596642E-5</v>
      </c>
      <c r="G15" s="660">
        <v>0</v>
      </c>
      <c r="H15" s="660">
        <v>0.59084160000320052</v>
      </c>
      <c r="I15" s="660">
        <v>0</v>
      </c>
      <c r="J15" s="660">
        <v>5.0320024558637762E-3</v>
      </c>
      <c r="K15" s="660">
        <v>0</v>
      </c>
      <c r="L15" s="656"/>
      <c r="M15" s="661">
        <v>1.2</v>
      </c>
      <c r="O15" s="658" t="str">
        <f t="shared" si="0"/>
        <v>RATP (1,2Md€)</v>
      </c>
    </row>
    <row r="16" spans="1:15" ht="15.6">
      <c r="A16" s="4"/>
      <c r="B16" s="659" t="s">
        <v>217</v>
      </c>
      <c r="C16" s="660">
        <v>0.36693477924276335</v>
      </c>
      <c r="D16" s="660">
        <v>0</v>
      </c>
      <c r="E16" s="660">
        <v>2.8528254110725352E-3</v>
      </c>
      <c r="F16" s="660">
        <v>5.2408319855111673E-5</v>
      </c>
      <c r="G16" s="660">
        <v>2.100920558956242E-3</v>
      </c>
      <c r="H16" s="660">
        <v>0.61867122857892887</v>
      </c>
      <c r="I16" s="660">
        <v>0</v>
      </c>
      <c r="J16" s="660">
        <v>9.3878378884238653E-3</v>
      </c>
      <c r="K16" s="660">
        <v>0</v>
      </c>
      <c r="L16" s="656"/>
      <c r="M16" s="661">
        <v>5.3</v>
      </c>
      <c r="O16" s="658" t="str">
        <f t="shared" si="0"/>
        <v>SNCF (5,3Md€)</v>
      </c>
    </row>
    <row r="17" spans="1:15" ht="15.6">
      <c r="A17" s="4"/>
      <c r="B17" s="659" t="s">
        <v>66</v>
      </c>
      <c r="C17" s="660">
        <v>0.94167924669440728</v>
      </c>
      <c r="D17" s="660">
        <v>0</v>
      </c>
      <c r="E17" s="660">
        <v>0</v>
      </c>
      <c r="F17" s="660">
        <v>1.4148130277325807E-5</v>
      </c>
      <c r="G17" s="660">
        <v>2.0888699160059553E-3</v>
      </c>
      <c r="H17" s="660">
        <v>0</v>
      </c>
      <c r="I17" s="660">
        <v>2.4783208932616024E-2</v>
      </c>
      <c r="J17" s="660">
        <v>5.4689140271620383E-3</v>
      </c>
      <c r="K17" s="660">
        <v>2.5965612299531302E-2</v>
      </c>
      <c r="L17" s="656"/>
      <c r="M17" s="661">
        <v>22</v>
      </c>
      <c r="O17" s="658" t="str">
        <f t="shared" si="0"/>
        <v>CNRACL (22Md€)</v>
      </c>
    </row>
    <row r="18" spans="1:15" ht="15.6">
      <c r="A18" s="4"/>
      <c r="B18" s="659" t="s">
        <v>390</v>
      </c>
      <c r="C18" s="660">
        <v>0.98723257470397596</v>
      </c>
      <c r="D18" s="660">
        <v>0</v>
      </c>
      <c r="E18" s="660">
        <v>0</v>
      </c>
      <c r="F18" s="660">
        <v>2.2196558252969492E-5</v>
      </c>
      <c r="G18" s="660">
        <v>0</v>
      </c>
      <c r="H18" s="660">
        <v>0</v>
      </c>
      <c r="I18" s="660">
        <v>1.2258572463373394E-2</v>
      </c>
      <c r="J18" s="660">
        <v>4.8665627439766564E-4</v>
      </c>
      <c r="K18" s="660">
        <v>0</v>
      </c>
      <c r="L18" s="656"/>
      <c r="M18" s="661">
        <v>54.1</v>
      </c>
      <c r="O18" s="658" t="str">
        <f t="shared" si="0"/>
        <v>Régime FPE  (54,1Md€)</v>
      </c>
    </row>
    <row r="19" spans="1:15" ht="15.6">
      <c r="A19" s="4"/>
      <c r="B19" s="659" t="s">
        <v>391</v>
      </c>
      <c r="C19" s="660">
        <v>0.43381228958017265</v>
      </c>
      <c r="D19" s="660">
        <v>5.6006408425554545E-4</v>
      </c>
      <c r="E19" s="660">
        <v>0.39248243652433173</v>
      </c>
      <c r="F19" s="660">
        <v>0.11338200117841082</v>
      </c>
      <c r="G19" s="660">
        <v>3.2649047401214971E-2</v>
      </c>
      <c r="H19" s="660">
        <v>0</v>
      </c>
      <c r="I19" s="660">
        <v>0</v>
      </c>
      <c r="J19" s="660">
        <v>2.7114161231614173E-2</v>
      </c>
      <c r="K19" s="660">
        <v>0</v>
      </c>
      <c r="L19" s="656"/>
      <c r="M19" s="661">
        <v>6.6</v>
      </c>
      <c r="O19" s="658" t="str">
        <f t="shared" si="0"/>
        <v>MSA salariés (6,6Md€)</v>
      </c>
    </row>
    <row r="20" spans="1:15" ht="16.2" thickBot="1">
      <c r="A20" s="4"/>
      <c r="B20" s="662" t="s">
        <v>392</v>
      </c>
      <c r="C20" s="663">
        <v>0.6497137517542021</v>
      </c>
      <c r="D20" s="663">
        <v>0.11198141681305743</v>
      </c>
      <c r="E20" s="663">
        <v>0</v>
      </c>
      <c r="F20" s="663">
        <v>0.12606425956456915</v>
      </c>
      <c r="G20" s="663">
        <v>8.6824954091705556E-2</v>
      </c>
      <c r="H20" s="663">
        <v>0</v>
      </c>
      <c r="I20" s="663">
        <v>1.3668224988540506E-2</v>
      </c>
      <c r="J20" s="663">
        <v>1.1747392787925273E-2</v>
      </c>
      <c r="K20" s="663">
        <v>0</v>
      </c>
      <c r="L20" s="656"/>
      <c r="M20" s="664">
        <v>135.19999999999999</v>
      </c>
      <c r="O20" s="658" t="str">
        <f t="shared" si="0"/>
        <v>CNAVTS + SSI (135,2Md€)</v>
      </c>
    </row>
    <row r="21" spans="1:15" ht="15.6">
      <c r="A21" s="4"/>
      <c r="B21" s="618"/>
      <c r="C21" s="1"/>
      <c r="D21" s="1"/>
      <c r="E21" s="1"/>
      <c r="F21" s="1"/>
      <c r="G21" s="1"/>
      <c r="H21" s="1"/>
      <c r="I21" s="1"/>
      <c r="J21" s="1"/>
      <c r="K21" s="1"/>
      <c r="L21" s="1"/>
      <c r="M21" s="1"/>
    </row>
    <row r="22" spans="1:15" ht="15.6">
      <c r="A22" s="4"/>
      <c r="B22" s="618"/>
      <c r="C22" s="1"/>
      <c r="D22" s="1"/>
      <c r="E22" s="1"/>
      <c r="F22" s="1"/>
      <c r="G22" s="1"/>
      <c r="H22" s="1"/>
      <c r="I22" s="1"/>
      <c r="J22" s="1"/>
      <c r="K22" s="1"/>
      <c r="L22" s="1"/>
      <c r="M22" s="1"/>
    </row>
    <row r="23" spans="1:15" ht="15.6">
      <c r="A23" s="4"/>
      <c r="B23" s="618"/>
      <c r="C23" s="1"/>
      <c r="D23" s="1"/>
      <c r="E23" s="1"/>
      <c r="F23" s="1"/>
      <c r="G23" s="1"/>
      <c r="H23" s="1"/>
      <c r="I23" s="1"/>
      <c r="J23" s="1"/>
      <c r="K23" s="1"/>
      <c r="L23" s="1"/>
      <c r="M23" s="1"/>
    </row>
    <row r="24" spans="1:15" ht="15.6">
      <c r="A24" s="4"/>
      <c r="B24" s="618"/>
      <c r="C24" s="1"/>
      <c r="D24" s="1"/>
      <c r="E24" s="1"/>
      <c r="F24" s="1"/>
      <c r="G24" s="1"/>
      <c r="H24" s="1"/>
      <c r="I24" s="1"/>
      <c r="J24" s="1"/>
      <c r="K24" s="1"/>
      <c r="L24" s="1"/>
      <c r="M24" s="1"/>
    </row>
    <row r="25" spans="1:15" ht="15.6">
      <c r="A25" s="4"/>
      <c r="B25" s="618"/>
      <c r="C25" s="1"/>
      <c r="D25" s="1"/>
      <c r="E25" s="1"/>
      <c r="F25" s="1"/>
      <c r="G25" s="1"/>
      <c r="H25" s="1"/>
      <c r="I25" s="1"/>
      <c r="J25" s="1"/>
      <c r="K25" s="1"/>
      <c r="L25" s="1"/>
      <c r="M25" s="1"/>
    </row>
    <row r="26" spans="1:15" ht="15.6">
      <c r="A26" s="4"/>
      <c r="B26" s="618"/>
      <c r="C26" s="1"/>
      <c r="D26" s="1"/>
      <c r="E26" s="1"/>
      <c r="F26" s="1"/>
      <c r="G26" s="1"/>
      <c r="H26" s="1"/>
      <c r="I26" s="1"/>
      <c r="J26" s="1"/>
      <c r="K26" s="1"/>
      <c r="L26" s="1"/>
      <c r="M26" s="1"/>
    </row>
    <row r="27" spans="1:15" ht="15.6">
      <c r="A27" s="4"/>
      <c r="B27" s="618"/>
      <c r="C27" s="1"/>
      <c r="D27" s="1"/>
      <c r="E27" s="1"/>
      <c r="F27" s="1"/>
      <c r="G27" s="1"/>
      <c r="H27" s="1"/>
      <c r="I27" s="1"/>
      <c r="J27" s="1"/>
      <c r="K27" s="1"/>
      <c r="L27" s="1"/>
      <c r="M27" s="1"/>
    </row>
    <row r="28" spans="1:15" ht="15.6">
      <c r="A28" s="4"/>
      <c r="B28" s="618"/>
      <c r="C28" s="1"/>
      <c r="D28" s="1"/>
      <c r="E28" s="1"/>
      <c r="F28" s="1"/>
      <c r="G28" s="1"/>
      <c r="H28" s="1"/>
      <c r="I28" s="1"/>
      <c r="J28" s="1"/>
      <c r="K28" s="1"/>
      <c r="L28" s="1"/>
      <c r="M28" s="1"/>
    </row>
    <row r="29" spans="1:15" ht="15.6">
      <c r="A29" s="4"/>
      <c r="B29" s="618"/>
      <c r="C29" s="1"/>
      <c r="D29" s="1"/>
      <c r="E29" s="1"/>
      <c r="F29" s="1"/>
      <c r="G29" s="1"/>
      <c r="H29" s="1"/>
      <c r="I29" s="1"/>
      <c r="J29" s="1"/>
      <c r="K29" s="1"/>
      <c r="L29" s="1"/>
      <c r="M29" s="1"/>
    </row>
    <row r="30" spans="1:15" ht="15.6">
      <c r="A30" s="4"/>
      <c r="B30" s="618"/>
      <c r="C30" s="1"/>
      <c r="D30" s="1"/>
      <c r="E30" s="1"/>
      <c r="F30" s="1"/>
      <c r="G30" s="1"/>
      <c r="H30" s="1"/>
      <c r="I30" s="1"/>
      <c r="J30" s="1"/>
      <c r="K30" s="1"/>
      <c r="L30" s="1"/>
      <c r="M30" s="1"/>
    </row>
    <row r="31" spans="1:15" ht="15.6">
      <c r="A31" s="4"/>
      <c r="B31" s="618"/>
      <c r="C31" s="1"/>
      <c r="D31" s="1"/>
      <c r="E31" s="1"/>
      <c r="F31" s="1"/>
      <c r="G31" s="1"/>
      <c r="H31" s="1"/>
      <c r="I31" s="1"/>
      <c r="J31" s="1"/>
      <c r="K31" s="1"/>
      <c r="L31" s="1"/>
      <c r="M31" s="1"/>
    </row>
    <row r="32" spans="1:15" ht="15.6">
      <c r="A32" s="4"/>
      <c r="B32" s="618"/>
      <c r="C32" s="1"/>
      <c r="D32" s="1"/>
      <c r="E32" s="1"/>
      <c r="F32" s="1"/>
      <c r="G32" s="1"/>
      <c r="H32" s="1"/>
      <c r="I32" s="1"/>
      <c r="J32" s="1"/>
      <c r="K32" s="1"/>
      <c r="L32" s="1"/>
      <c r="M32" s="1"/>
    </row>
    <row r="33" spans="1:13" ht="15.6">
      <c r="A33" s="4"/>
      <c r="B33" s="618"/>
      <c r="C33" s="1"/>
      <c r="D33" s="1"/>
      <c r="E33" s="1"/>
      <c r="F33" s="1"/>
      <c r="G33" s="1"/>
      <c r="H33" s="1"/>
      <c r="I33" s="1"/>
      <c r="J33" s="1"/>
      <c r="K33" s="1"/>
      <c r="L33" s="1"/>
      <c r="M33" s="1"/>
    </row>
    <row r="34" spans="1:13" ht="15.6">
      <c r="A34" s="4"/>
      <c r="B34" s="618"/>
      <c r="C34" s="1"/>
      <c r="D34" s="1"/>
      <c r="E34" s="1"/>
      <c r="F34" s="1"/>
      <c r="G34" s="1"/>
      <c r="H34" s="1"/>
      <c r="I34" s="1"/>
      <c r="J34" s="1"/>
      <c r="K34" s="1"/>
      <c r="L34" s="1"/>
      <c r="M34" s="1"/>
    </row>
    <row r="35" spans="1:13" ht="15.6">
      <c r="A35" s="4"/>
      <c r="B35" s="618"/>
      <c r="C35" s="1"/>
      <c r="D35" s="1"/>
      <c r="E35" s="1"/>
      <c r="F35" s="1"/>
      <c r="G35" s="1"/>
      <c r="H35" s="1"/>
      <c r="I35" s="1"/>
      <c r="J35" s="1"/>
      <c r="K35" s="1"/>
      <c r="L35" s="1"/>
      <c r="M35" s="1"/>
    </row>
  </sheetData>
  <pageMargins left="0.7" right="0.7" top="0.75" bottom="0.75" header="0.3" footer="0.3"/>
  <pageSetup paperSize="9" scale="95"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26"/>
  <sheetViews>
    <sheetView showGridLines="0" workbookViewId="0">
      <selection activeCell="A2" sqref="A2"/>
    </sheetView>
  </sheetViews>
  <sheetFormatPr baseColWidth="10" defaultColWidth="11.44140625" defaultRowHeight="13.8"/>
  <cols>
    <col min="1" max="1" width="33" style="193" customWidth="1"/>
    <col min="2" max="4" width="18.6640625" style="193" customWidth="1"/>
    <col min="5" max="16384" width="11.44140625" style="193"/>
  </cols>
  <sheetData>
    <row r="1" spans="1:5" ht="15.6">
      <c r="A1" s="191" t="s">
        <v>509</v>
      </c>
      <c r="B1" s="192"/>
      <c r="C1" s="191"/>
      <c r="D1" s="191"/>
    </row>
    <row r="2" spans="1:5" ht="14.4" thickBot="1">
      <c r="A2" s="194"/>
      <c r="B2" s="194"/>
    </row>
    <row r="3" spans="1:5" ht="27" thickBot="1">
      <c r="B3" s="195" t="s">
        <v>59</v>
      </c>
      <c r="C3" s="195" t="s">
        <v>60</v>
      </c>
      <c r="D3" s="195" t="s">
        <v>61</v>
      </c>
      <c r="E3" s="196"/>
    </row>
    <row r="4" spans="1:5">
      <c r="B4" s="197" t="s">
        <v>62</v>
      </c>
      <c r="C4" s="198">
        <v>1.7418988719899999</v>
      </c>
      <c r="D4" s="199">
        <v>13.785708845394181</v>
      </c>
      <c r="E4" s="200"/>
    </row>
    <row r="5" spans="1:5">
      <c r="B5" s="201" t="s">
        <v>63</v>
      </c>
      <c r="C5" s="198">
        <v>0.64033654799999995</v>
      </c>
      <c r="D5" s="199">
        <v>48.503775113937287</v>
      </c>
      <c r="E5" s="200"/>
    </row>
    <row r="6" spans="1:5" ht="26.4">
      <c r="B6" s="202" t="s">
        <v>64</v>
      </c>
      <c r="C6" s="203">
        <v>2.3822354199899998</v>
      </c>
      <c r="D6" s="199"/>
      <c r="E6" s="200"/>
    </row>
    <row r="7" spans="1:5">
      <c r="B7" s="201" t="s">
        <v>65</v>
      </c>
      <c r="C7" s="204">
        <v>5.7149999999999999</v>
      </c>
      <c r="D7" s="199">
        <v>144.88466390913283</v>
      </c>
      <c r="E7" s="200"/>
    </row>
    <row r="8" spans="1:5">
      <c r="B8" s="201" t="s">
        <v>66</v>
      </c>
      <c r="C8" s="204">
        <v>2.1927820360000001</v>
      </c>
      <c r="D8" s="199">
        <v>1.396975657739437</v>
      </c>
      <c r="E8" s="200"/>
    </row>
    <row r="9" spans="1:5">
      <c r="B9" s="201" t="s">
        <v>67</v>
      </c>
      <c r="C9" s="204">
        <v>0.51318870599999999</v>
      </c>
      <c r="D9" s="199">
        <v>7.495100519488485</v>
      </c>
      <c r="E9" s="200"/>
    </row>
    <row r="10" spans="1:5" ht="26.4">
      <c r="B10" s="202" t="s">
        <v>68</v>
      </c>
      <c r="C10" s="203">
        <v>8.4209707419999997</v>
      </c>
      <c r="D10" s="199"/>
      <c r="E10" s="200"/>
    </row>
    <row r="11" spans="1:5">
      <c r="B11" s="201" t="s">
        <v>69</v>
      </c>
      <c r="C11" s="198">
        <v>70.792949645000007</v>
      </c>
      <c r="D11" s="199">
        <v>11.113181635071676</v>
      </c>
      <c r="E11" s="200"/>
    </row>
    <row r="12" spans="1:5">
      <c r="B12" s="201" t="s">
        <v>70</v>
      </c>
      <c r="C12" s="204">
        <v>8.4506759999999996</v>
      </c>
      <c r="D12" s="199">
        <v>34.641304124941897</v>
      </c>
      <c r="E12" s="200"/>
    </row>
    <row r="13" spans="1:5">
      <c r="B13" s="201" t="s">
        <v>71</v>
      </c>
      <c r="C13" s="198">
        <v>7.6300000000000007E-2</v>
      </c>
      <c r="D13" s="199">
        <v>1</v>
      </c>
      <c r="E13" s="200"/>
    </row>
    <row r="14" spans="1:5">
      <c r="B14" s="201" t="s">
        <v>72</v>
      </c>
      <c r="C14" s="204">
        <v>17.406099999999999</v>
      </c>
      <c r="D14" s="199">
        <v>108.13728414931526</v>
      </c>
      <c r="E14" s="200"/>
    </row>
    <row r="15" spans="1:5" ht="26.4">
      <c r="B15" s="201" t="s">
        <v>73</v>
      </c>
      <c r="C15" s="198">
        <v>24.327348617759998</v>
      </c>
      <c r="D15" s="199">
        <v>65.879916042362765</v>
      </c>
      <c r="E15" s="200"/>
    </row>
    <row r="16" spans="1:5" ht="26.4">
      <c r="B16" s="201" t="s">
        <v>74</v>
      </c>
      <c r="C16" s="198">
        <v>1.2913379439999999</v>
      </c>
      <c r="D16" s="199">
        <v>69.049103092977418</v>
      </c>
      <c r="E16" s="200"/>
    </row>
    <row r="17" spans="2:5">
      <c r="B17" s="205" t="s">
        <v>75</v>
      </c>
      <c r="C17" s="198">
        <v>3.7737685000000001</v>
      </c>
      <c r="D17" s="199">
        <v>75.740461615654795</v>
      </c>
      <c r="E17" s="200"/>
    </row>
    <row r="18" spans="2:5" ht="26.4">
      <c r="B18" s="206" t="s">
        <v>76</v>
      </c>
      <c r="C18" s="207">
        <v>126.11848070676001</v>
      </c>
      <c r="D18" s="208"/>
      <c r="E18" s="209"/>
    </row>
    <row r="19" spans="2:5" ht="14.4" thickBot="1">
      <c r="B19" s="210" t="s">
        <v>77</v>
      </c>
      <c r="C19" s="211">
        <v>136.92168686875002</v>
      </c>
      <c r="D19" s="212"/>
      <c r="E19" s="213"/>
    </row>
    <row r="20" spans="2:5" ht="14.4" thickBot="1">
      <c r="B20" s="196"/>
      <c r="C20" s="214"/>
      <c r="D20" s="213"/>
      <c r="E20" s="213"/>
    </row>
    <row r="21" spans="2:5" ht="40.200000000000003" thickBot="1">
      <c r="B21" s="195" t="s">
        <v>78</v>
      </c>
      <c r="C21" s="215">
        <v>36.4</v>
      </c>
      <c r="D21" s="213"/>
      <c r="E21" s="213"/>
    </row>
    <row r="22" spans="2:5" ht="15" thickBot="1">
      <c r="B22" s="216"/>
      <c r="C22" s="217"/>
      <c r="D22" s="218"/>
      <c r="E22" s="218"/>
    </row>
    <row r="23" spans="2:5" ht="66.599999999999994" thickBot="1">
      <c r="B23" s="195" t="s">
        <v>79</v>
      </c>
      <c r="C23" s="219" t="s">
        <v>80</v>
      </c>
      <c r="D23" s="219" t="s">
        <v>81</v>
      </c>
      <c r="E23" s="219" t="s">
        <v>82</v>
      </c>
    </row>
    <row r="24" spans="2:5">
      <c r="B24" s="220" t="s">
        <v>83</v>
      </c>
      <c r="C24" s="203">
        <v>22.4</v>
      </c>
      <c r="D24" s="203">
        <v>23.7</v>
      </c>
      <c r="E24" s="203">
        <v>29.139690000000002</v>
      </c>
    </row>
    <row r="25" spans="2:5">
      <c r="B25" s="221" t="s">
        <v>84</v>
      </c>
      <c r="C25" s="207">
        <v>5.7797999999999998</v>
      </c>
      <c r="D25" s="207">
        <v>5.6888973691200002</v>
      </c>
      <c r="E25" s="207">
        <v>6.9972659625900002</v>
      </c>
    </row>
    <row r="26" spans="2:5" ht="14.4" thickBot="1">
      <c r="B26" s="210" t="s">
        <v>85</v>
      </c>
      <c r="C26" s="211">
        <v>28.1798</v>
      </c>
      <c r="D26" s="211">
        <v>29.388897369119999</v>
      </c>
      <c r="E26" s="211">
        <v>36.136955962590001</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27"/>
  <sheetViews>
    <sheetView topLeftCell="A10" zoomScaleNormal="100" workbookViewId="0">
      <selection activeCell="I18" sqref="I18"/>
    </sheetView>
  </sheetViews>
  <sheetFormatPr baseColWidth="10" defaultColWidth="11.44140625" defaultRowHeight="15.6"/>
  <cols>
    <col min="1" max="1" width="23.6640625" style="233" customWidth="1"/>
    <col min="2" max="5" width="15.6640625" style="234" customWidth="1"/>
    <col min="6" max="16384" width="11.44140625" style="234"/>
  </cols>
  <sheetData>
    <row r="1" spans="1:10" ht="13.8">
      <c r="A1" s="235" t="s">
        <v>99</v>
      </c>
    </row>
    <row r="2" spans="1:10" ht="16.2" thickBot="1"/>
    <row r="3" spans="1:10" s="222" customFormat="1" ht="36" customHeight="1">
      <c r="B3" s="806" t="s">
        <v>86</v>
      </c>
      <c r="C3" s="809" t="s">
        <v>87</v>
      </c>
      <c r="D3" s="811" t="s">
        <v>88</v>
      </c>
      <c r="E3" s="811" t="s">
        <v>89</v>
      </c>
      <c r="F3" s="811" t="s">
        <v>90</v>
      </c>
    </row>
    <row r="4" spans="1:10" s="222" customFormat="1" ht="81" customHeight="1" thickBot="1">
      <c r="B4" s="807"/>
      <c r="C4" s="810"/>
      <c r="D4" s="812"/>
      <c r="E4" s="812"/>
      <c r="F4" s="812"/>
    </row>
    <row r="5" spans="1:10" s="222" customFormat="1" ht="18.899999999999999" customHeight="1" thickBot="1">
      <c r="B5" s="808"/>
      <c r="C5" s="223">
        <v>1</v>
      </c>
      <c r="D5" s="223">
        <v>2</v>
      </c>
      <c r="E5" s="223">
        <v>3</v>
      </c>
      <c r="F5" s="223">
        <v>4</v>
      </c>
    </row>
    <row r="6" spans="1:10" s="222" customFormat="1" ht="45" customHeight="1" thickBot="1">
      <c r="B6" s="224" t="s">
        <v>91</v>
      </c>
      <c r="C6" s="225">
        <v>0.23968167864779585</v>
      </c>
      <c r="D6" s="225">
        <v>0.14759519963158876</v>
      </c>
      <c r="E6" s="225">
        <v>0.21363235013355783</v>
      </c>
      <c r="F6" s="225">
        <v>0.1669511013528415</v>
      </c>
      <c r="G6" s="226"/>
    </row>
    <row r="7" spans="1:10" s="222" customFormat="1" ht="45" customHeight="1" thickBot="1">
      <c r="B7" s="227" t="s">
        <v>92</v>
      </c>
      <c r="C7" s="225">
        <v>0.68092699898916986</v>
      </c>
      <c r="D7" s="225">
        <v>0.39047291077903684</v>
      </c>
      <c r="E7" s="225">
        <v>0.35253583318325143</v>
      </c>
      <c r="F7" s="225">
        <v>0.1960699649175151</v>
      </c>
      <c r="G7" s="226"/>
      <c r="H7" s="226"/>
      <c r="I7" s="226"/>
      <c r="J7" s="226"/>
    </row>
    <row r="8" spans="1:10" s="222" customFormat="1" ht="45" customHeight="1" thickBot="1">
      <c r="B8" s="227" t="s">
        <v>93</v>
      </c>
      <c r="C8" s="225">
        <v>1.1032734513802909</v>
      </c>
      <c r="D8" s="225">
        <v>0.40918863438411063</v>
      </c>
      <c r="E8" s="225">
        <v>0.36193376675321876</v>
      </c>
      <c r="F8" s="225">
        <v>0.15510005424636461</v>
      </c>
    </row>
    <row r="9" spans="1:10" s="222" customFormat="1" ht="49.5" customHeight="1" thickBot="1">
      <c r="B9" s="228" t="s">
        <v>94</v>
      </c>
      <c r="C9" s="225">
        <v>0.3682388400531309</v>
      </c>
      <c r="D9" s="225">
        <v>0.23155241963823825</v>
      </c>
      <c r="E9" s="225">
        <v>0.2029310159117059</v>
      </c>
      <c r="F9" s="225">
        <v>0.21577344935528159</v>
      </c>
    </row>
    <row r="10" spans="1:10" s="222" customFormat="1" ht="45" customHeight="1" thickBot="1">
      <c r="B10" s="228" t="s">
        <v>95</v>
      </c>
      <c r="C10" s="225">
        <v>0.12808920160428822</v>
      </c>
      <c r="D10" s="225">
        <v>9.1423156115776463E-2</v>
      </c>
      <c r="E10" s="225">
        <v>7.2357591494832674E-2</v>
      </c>
      <c r="F10" s="225">
        <v>0.11496050534885541</v>
      </c>
      <c r="G10" s="226"/>
    </row>
    <row r="11" spans="1:10" s="222" customFormat="1" ht="46.5" customHeight="1" thickBot="1">
      <c r="B11" s="228" t="s">
        <v>96</v>
      </c>
      <c r="C11" s="225">
        <v>0.18120628065110903</v>
      </c>
      <c r="D11" s="225">
        <v>0.13201276444430757</v>
      </c>
      <c r="E11" s="225">
        <v>0.18462228569499944</v>
      </c>
      <c r="F11" s="225">
        <v>0.10060017412746648</v>
      </c>
      <c r="G11" s="226"/>
    </row>
    <row r="12" spans="1:10" s="222" customFormat="1" ht="45" customHeight="1" thickBot="1">
      <c r="B12" s="224" t="s">
        <v>97</v>
      </c>
      <c r="C12" s="225">
        <v>0.18255628910875585</v>
      </c>
      <c r="D12" s="225">
        <v>0.18255628910875585</v>
      </c>
      <c r="E12" s="225">
        <v>0.97187168236541011</v>
      </c>
      <c r="F12" s="225">
        <v>0.1827254359629161</v>
      </c>
    </row>
    <row r="13" spans="1:10" s="222" customFormat="1" ht="45" customHeight="1" thickBot="1">
      <c r="B13" s="229" t="s">
        <v>98</v>
      </c>
      <c r="C13" s="230"/>
      <c r="D13" s="231">
        <v>0.17933146659762916</v>
      </c>
      <c r="E13" s="232">
        <v>0.21917765079788351</v>
      </c>
      <c r="F13" s="232">
        <v>0.21917765079788351</v>
      </c>
    </row>
    <row r="14" spans="1:10" s="222" customFormat="1">
      <c r="A14" s="233"/>
    </row>
    <row r="15" spans="1:10" s="222" customFormat="1">
      <c r="A15" s="233"/>
    </row>
    <row r="16" spans="1:10" s="222" customFormat="1">
      <c r="A16" s="233"/>
    </row>
    <row r="17" spans="1:1" s="222" customFormat="1">
      <c r="A17" s="233"/>
    </row>
    <row r="18" spans="1:1" s="222" customFormat="1">
      <c r="A18" s="233"/>
    </row>
    <row r="19" spans="1:1" s="222" customFormat="1">
      <c r="A19" s="233"/>
    </row>
    <row r="20" spans="1:1" s="222" customFormat="1">
      <c r="A20" s="233"/>
    </row>
    <row r="21" spans="1:1" s="222" customFormat="1">
      <c r="A21" s="233"/>
    </row>
    <row r="22" spans="1:1" s="222" customFormat="1">
      <c r="A22" s="233"/>
    </row>
    <row r="23" spans="1:1" s="222" customFormat="1">
      <c r="A23" s="233"/>
    </row>
    <row r="24" spans="1:1" s="222" customFormat="1">
      <c r="A24" s="233"/>
    </row>
    <row r="25" spans="1:1" s="222" customFormat="1">
      <c r="A25" s="233"/>
    </row>
    <row r="26" spans="1:1" s="222" customFormat="1">
      <c r="A26" s="233"/>
    </row>
    <row r="27" spans="1:1" s="222" customFormat="1">
      <c r="A27" s="233"/>
    </row>
  </sheetData>
  <mergeCells count="5">
    <mergeCell ref="B3:B5"/>
    <mergeCell ref="C3:C4"/>
    <mergeCell ref="D3:D4"/>
    <mergeCell ref="E3:E4"/>
    <mergeCell ref="F3:F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V110"/>
  <sheetViews>
    <sheetView topLeftCell="B1" zoomScaleNormal="100" workbookViewId="0">
      <selection activeCell="AB29" sqref="AB29"/>
    </sheetView>
  </sheetViews>
  <sheetFormatPr baseColWidth="10" defaultColWidth="5.44140625" defaultRowHeight="13.8"/>
  <cols>
    <col min="1" max="1" width="24.33203125" style="40" customWidth="1"/>
    <col min="2" max="2" width="32.5546875" style="40" customWidth="1"/>
    <col min="3" max="72" width="6.88671875" style="40" customWidth="1"/>
    <col min="73" max="74" width="7" style="40" customWidth="1"/>
    <col min="75" max="75" width="32.5546875" style="40" customWidth="1"/>
    <col min="76" max="78" width="7" style="40" customWidth="1"/>
    <col min="79" max="104" width="5.44140625" style="40"/>
    <col min="105" max="149" width="0" style="40" hidden="1" customWidth="1"/>
    <col min="150" max="16384" width="5.44140625" style="40"/>
  </cols>
  <sheetData>
    <row r="1" spans="1:152" ht="15.6">
      <c r="A1" s="41" t="s">
        <v>35</v>
      </c>
    </row>
    <row r="3" spans="1:152" ht="14.4" thickBot="1">
      <c r="A3" s="62"/>
      <c r="H3" s="63"/>
      <c r="I3" s="63"/>
      <c r="J3" s="63"/>
      <c r="K3" s="63"/>
      <c r="L3" s="63"/>
      <c r="M3" s="63"/>
      <c r="N3" s="63"/>
      <c r="O3" s="63"/>
      <c r="P3" s="63"/>
      <c r="Q3" s="63"/>
      <c r="R3" s="63"/>
      <c r="S3" s="63"/>
      <c r="T3" s="63"/>
      <c r="U3" s="63"/>
      <c r="V3" s="63"/>
      <c r="W3" s="63"/>
      <c r="X3" s="63"/>
      <c r="Y3" s="63"/>
      <c r="Z3" s="63"/>
      <c r="AA3" s="63"/>
      <c r="CF3" s="774" t="s">
        <v>13</v>
      </c>
      <c r="CG3" s="774"/>
      <c r="CH3" s="774"/>
      <c r="CI3" s="774"/>
      <c r="CJ3" s="774"/>
      <c r="CK3" s="774"/>
      <c r="CL3" s="774"/>
      <c r="CM3" s="774"/>
      <c r="CN3" s="774"/>
      <c r="CO3" s="774"/>
      <c r="CP3" s="774"/>
      <c r="CQ3" s="774"/>
      <c r="CR3" s="774"/>
      <c r="CS3" s="774"/>
      <c r="CT3" s="774"/>
      <c r="CU3" s="774"/>
      <c r="CV3" s="774"/>
      <c r="CW3" s="774"/>
      <c r="CX3" s="774"/>
      <c r="CY3" s="774"/>
      <c r="CZ3" s="774"/>
    </row>
    <row r="4" spans="1:152">
      <c r="B4" s="64" t="s">
        <v>9</v>
      </c>
      <c r="C4" s="60">
        <v>2000</v>
      </c>
      <c r="D4" s="60">
        <v>2001</v>
      </c>
      <c r="E4" s="60">
        <v>2002</v>
      </c>
      <c r="F4" s="60">
        <v>2003</v>
      </c>
      <c r="G4" s="60">
        <v>2004</v>
      </c>
      <c r="H4" s="60">
        <v>2005</v>
      </c>
      <c r="I4" s="60">
        <v>2006</v>
      </c>
      <c r="J4" s="60">
        <v>2007</v>
      </c>
      <c r="K4" s="60">
        <v>2008</v>
      </c>
      <c r="L4" s="60">
        <v>2009</v>
      </c>
      <c r="M4" s="60">
        <v>2010</v>
      </c>
      <c r="N4" s="60">
        <v>2011</v>
      </c>
      <c r="O4" s="60">
        <v>2012</v>
      </c>
      <c r="P4" s="60">
        <v>2013</v>
      </c>
      <c r="Q4" s="60">
        <v>2014</v>
      </c>
      <c r="R4" s="60">
        <v>2015</v>
      </c>
      <c r="S4" s="60">
        <v>2016</v>
      </c>
      <c r="T4" s="60">
        <v>2017</v>
      </c>
      <c r="U4" s="60">
        <v>2018</v>
      </c>
      <c r="V4" s="60">
        <v>2019</v>
      </c>
      <c r="W4" s="60">
        <v>2020</v>
      </c>
      <c r="X4" s="60">
        <v>2021</v>
      </c>
      <c r="Y4" s="60">
        <v>2022</v>
      </c>
      <c r="Z4" s="60">
        <v>2023</v>
      </c>
      <c r="AA4" s="60">
        <v>2024</v>
      </c>
      <c r="AB4" s="60">
        <v>2025</v>
      </c>
      <c r="AC4" s="60">
        <v>2026</v>
      </c>
      <c r="AD4" s="60">
        <v>2027</v>
      </c>
      <c r="AE4" s="60">
        <v>2028</v>
      </c>
      <c r="AF4" s="60">
        <v>2029</v>
      </c>
      <c r="AG4" s="60">
        <v>2030</v>
      </c>
      <c r="AH4" s="60">
        <v>2031</v>
      </c>
      <c r="AI4" s="60">
        <v>2032</v>
      </c>
      <c r="AJ4" s="60">
        <v>2033</v>
      </c>
      <c r="AK4" s="60">
        <v>2034</v>
      </c>
      <c r="AL4" s="60">
        <v>2035</v>
      </c>
      <c r="AM4" s="60">
        <v>2036</v>
      </c>
      <c r="AN4" s="60">
        <v>2037</v>
      </c>
      <c r="AO4" s="60">
        <v>2038</v>
      </c>
      <c r="AP4" s="60">
        <v>2039</v>
      </c>
      <c r="AQ4" s="60">
        <v>2040</v>
      </c>
      <c r="AR4" s="60">
        <v>2041</v>
      </c>
      <c r="AS4" s="60">
        <v>2042</v>
      </c>
      <c r="AT4" s="60">
        <v>2043</v>
      </c>
      <c r="AU4" s="60">
        <v>2044</v>
      </c>
      <c r="AV4" s="60">
        <v>2045</v>
      </c>
      <c r="AW4" s="60">
        <v>2046</v>
      </c>
      <c r="AX4" s="60">
        <v>2047</v>
      </c>
      <c r="AY4" s="60">
        <v>2048</v>
      </c>
      <c r="AZ4" s="60">
        <v>2049</v>
      </c>
      <c r="BA4" s="60">
        <v>2050</v>
      </c>
      <c r="BB4" s="60">
        <v>2051</v>
      </c>
      <c r="BC4" s="60">
        <v>2052</v>
      </c>
      <c r="BD4" s="60">
        <v>2053</v>
      </c>
      <c r="BE4" s="60">
        <v>2054</v>
      </c>
      <c r="BF4" s="60">
        <v>2055</v>
      </c>
      <c r="BG4" s="60">
        <v>2056</v>
      </c>
      <c r="BH4" s="60">
        <v>2057</v>
      </c>
      <c r="BI4" s="60">
        <v>2058</v>
      </c>
      <c r="BJ4" s="60">
        <v>2059</v>
      </c>
      <c r="BK4" s="60">
        <v>2060</v>
      </c>
      <c r="BL4" s="60">
        <v>2061</v>
      </c>
      <c r="BM4" s="60">
        <v>2062</v>
      </c>
      <c r="BN4" s="60">
        <v>2063</v>
      </c>
      <c r="BO4" s="60">
        <v>2064</v>
      </c>
      <c r="BP4" s="60">
        <v>2065</v>
      </c>
      <c r="BQ4" s="60">
        <v>2066</v>
      </c>
      <c r="BR4" s="60">
        <v>2067</v>
      </c>
      <c r="BS4" s="60">
        <v>2068</v>
      </c>
      <c r="BT4" s="60">
        <v>2069</v>
      </c>
      <c r="BU4" s="61">
        <v>2070</v>
      </c>
      <c r="BV4" s="47"/>
      <c r="BW4" s="65" t="s">
        <v>13</v>
      </c>
      <c r="BX4" s="60">
        <v>2000</v>
      </c>
      <c r="BY4" s="60">
        <v>2001</v>
      </c>
      <c r="BZ4" s="60">
        <v>2002</v>
      </c>
      <c r="CA4" s="60">
        <v>2003</v>
      </c>
      <c r="CB4" s="60">
        <v>2004</v>
      </c>
      <c r="CC4" s="60">
        <v>2005</v>
      </c>
      <c r="CD4" s="60">
        <v>2006</v>
      </c>
      <c r="CE4" s="60">
        <v>2007</v>
      </c>
      <c r="CF4" s="60">
        <v>2008</v>
      </c>
      <c r="CG4" s="60">
        <v>2009</v>
      </c>
      <c r="CH4" s="60">
        <v>2010</v>
      </c>
      <c r="CI4" s="60">
        <v>2011</v>
      </c>
      <c r="CJ4" s="60">
        <v>2012</v>
      </c>
      <c r="CK4" s="60">
        <v>2013</v>
      </c>
      <c r="CL4" s="60">
        <v>2014</v>
      </c>
      <c r="CM4" s="60">
        <v>2015</v>
      </c>
      <c r="CN4" s="60">
        <v>2016</v>
      </c>
      <c r="CO4" s="60">
        <v>2017</v>
      </c>
      <c r="CP4" s="60">
        <v>2018</v>
      </c>
      <c r="CQ4" s="60">
        <v>2019</v>
      </c>
      <c r="CR4" s="60">
        <v>2020</v>
      </c>
      <c r="CS4" s="60">
        <v>2021</v>
      </c>
      <c r="CT4" s="60">
        <v>2022</v>
      </c>
      <c r="CU4" s="60">
        <v>2023</v>
      </c>
      <c r="CV4" s="60">
        <v>2024</v>
      </c>
      <c r="CW4" s="60">
        <v>2025</v>
      </c>
      <c r="CX4" s="60">
        <v>2026</v>
      </c>
      <c r="CY4" s="60">
        <v>2027</v>
      </c>
      <c r="CZ4" s="60">
        <v>2028</v>
      </c>
      <c r="DA4" s="60">
        <v>2029</v>
      </c>
      <c r="DB4" s="60">
        <v>2030</v>
      </c>
      <c r="DC4" s="60">
        <v>2031</v>
      </c>
      <c r="DD4" s="60">
        <v>2032</v>
      </c>
      <c r="DE4" s="60">
        <v>2033</v>
      </c>
      <c r="DF4" s="60">
        <v>2034</v>
      </c>
      <c r="DG4" s="60">
        <v>2035</v>
      </c>
      <c r="DH4" s="60">
        <v>2036</v>
      </c>
      <c r="DI4" s="60">
        <v>2037</v>
      </c>
      <c r="DJ4" s="60">
        <v>2038</v>
      </c>
      <c r="DK4" s="60">
        <v>2039</v>
      </c>
      <c r="DL4" s="60">
        <v>2040</v>
      </c>
      <c r="DM4" s="60">
        <v>2041</v>
      </c>
      <c r="DN4" s="60">
        <v>2042</v>
      </c>
      <c r="DO4" s="60">
        <v>2043</v>
      </c>
      <c r="DP4" s="60">
        <v>2044</v>
      </c>
      <c r="DQ4" s="60">
        <v>2045</v>
      </c>
      <c r="DR4" s="60">
        <v>2046</v>
      </c>
      <c r="DS4" s="60">
        <v>2047</v>
      </c>
      <c r="DT4" s="60">
        <v>2048</v>
      </c>
      <c r="DU4" s="60">
        <v>2049</v>
      </c>
      <c r="DV4" s="60">
        <v>2050</v>
      </c>
      <c r="DW4" s="60">
        <v>2051</v>
      </c>
      <c r="DX4" s="60">
        <v>2052</v>
      </c>
      <c r="DY4" s="60">
        <v>2053</v>
      </c>
      <c r="DZ4" s="60">
        <v>2054</v>
      </c>
      <c r="EA4" s="60">
        <v>2055</v>
      </c>
      <c r="EB4" s="60">
        <v>2056</v>
      </c>
      <c r="EC4" s="60">
        <v>2057</v>
      </c>
      <c r="ED4" s="60">
        <v>2058</v>
      </c>
      <c r="EE4" s="60">
        <v>2059</v>
      </c>
      <c r="EF4" s="60">
        <v>2060</v>
      </c>
      <c r="EG4" s="60">
        <v>2061</v>
      </c>
      <c r="EH4" s="60">
        <v>2062</v>
      </c>
      <c r="EI4" s="60">
        <v>2063</v>
      </c>
      <c r="EJ4" s="60">
        <v>2064</v>
      </c>
      <c r="EK4" s="60">
        <v>2065</v>
      </c>
      <c r="EL4" s="60">
        <v>2066</v>
      </c>
      <c r="EM4" s="60">
        <v>2067</v>
      </c>
      <c r="EN4" s="60">
        <v>2068</v>
      </c>
      <c r="EO4" s="60">
        <v>2069</v>
      </c>
      <c r="EP4" s="61">
        <v>2070</v>
      </c>
      <c r="EQ4" s="47"/>
      <c r="ER4" s="47"/>
      <c r="ES4" s="47"/>
      <c r="ET4" s="47"/>
      <c r="EU4" s="47"/>
      <c r="EV4" s="47"/>
    </row>
    <row r="5" spans="1:152">
      <c r="B5" s="105" t="s">
        <v>19</v>
      </c>
      <c r="C5" s="106"/>
      <c r="D5" s="106"/>
      <c r="E5" s="106"/>
      <c r="F5" s="106"/>
      <c r="G5" s="106"/>
      <c r="H5" s="106"/>
      <c r="I5" s="106"/>
      <c r="J5" s="106"/>
      <c r="K5" s="106"/>
      <c r="L5" s="106"/>
      <c r="M5" s="106"/>
      <c r="N5" s="106"/>
      <c r="O5" s="106"/>
      <c r="P5" s="107">
        <v>27.297216679376476</v>
      </c>
      <c r="Q5" s="107">
        <v>27.616871143273588</v>
      </c>
      <c r="R5" s="107">
        <v>27.261476129429738</v>
      </c>
      <c r="S5" s="107">
        <v>27.762605663687907</v>
      </c>
      <c r="T5" s="107">
        <v>27.875986328409677</v>
      </c>
      <c r="U5" s="107">
        <v>27.987731081150709</v>
      </c>
      <c r="V5" s="107">
        <v>28.097708028955861</v>
      </c>
      <c r="W5" s="107">
        <v>28.205798885140808</v>
      </c>
      <c r="X5" s="107">
        <v>28.311915862509206</v>
      </c>
      <c r="Y5" s="107">
        <v>28.415956075716156</v>
      </c>
      <c r="Z5" s="107">
        <v>28.51783554696388</v>
      </c>
      <c r="AA5" s="107">
        <v>28.617564302740771</v>
      </c>
      <c r="AB5" s="107">
        <v>28.715186642761086</v>
      </c>
      <c r="AC5" s="107">
        <v>28.810746914103426</v>
      </c>
      <c r="AD5" s="107">
        <v>28.904401415813364</v>
      </c>
      <c r="AE5" s="107">
        <v>28.996348212137548</v>
      </c>
      <c r="AF5" s="107">
        <v>29.086786017447878</v>
      </c>
      <c r="AG5" s="107">
        <v>29.175988087199237</v>
      </c>
      <c r="AH5" s="107">
        <v>29.26435228346983</v>
      </c>
      <c r="AI5" s="107">
        <v>29.35232904977553</v>
      </c>
      <c r="AJ5" s="107">
        <v>29.440390804155786</v>
      </c>
      <c r="AK5" s="107">
        <v>29.52905575610254</v>
      </c>
      <c r="AL5" s="107">
        <v>29.618873167093856</v>
      </c>
      <c r="AM5" s="107">
        <v>29.710354556728824</v>
      </c>
      <c r="AN5" s="107">
        <v>29.803936785013818</v>
      </c>
      <c r="AO5" s="107">
        <v>29.900056895059492</v>
      </c>
      <c r="AP5" s="107">
        <v>29.999002528704345</v>
      </c>
      <c r="AQ5" s="107">
        <v>30.10086311622862</v>
      </c>
      <c r="AR5" s="107">
        <v>30.205712654412675</v>
      </c>
      <c r="AS5" s="107">
        <v>30.313537470442231</v>
      </c>
      <c r="AT5" s="107">
        <v>30.424275856707879</v>
      </c>
      <c r="AU5" s="107">
        <v>30.537760793662368</v>
      </c>
      <c r="AV5" s="107">
        <v>30.653784734744733</v>
      </c>
      <c r="AW5" s="107">
        <v>30.772070263864205</v>
      </c>
      <c r="AX5" s="107">
        <v>30.892278476379285</v>
      </c>
      <c r="AY5" s="107">
        <v>31.014057262825375</v>
      </c>
      <c r="AZ5" s="107">
        <v>31.137001729037713</v>
      </c>
      <c r="BA5" s="107">
        <v>31.260670588572143</v>
      </c>
      <c r="BB5" s="107">
        <v>31.384615572229428</v>
      </c>
      <c r="BC5" s="107">
        <v>31.508475278046109</v>
      </c>
      <c r="BD5" s="107">
        <v>31.631872139640937</v>
      </c>
      <c r="BE5" s="107">
        <v>31.754501469779314</v>
      </c>
      <c r="BF5" s="107">
        <v>31.876236208011587</v>
      </c>
      <c r="BG5" s="107">
        <v>31.996975431130316</v>
      </c>
      <c r="BH5" s="107">
        <v>32.116644026258882</v>
      </c>
      <c r="BI5" s="107">
        <v>32.235190277140973</v>
      </c>
      <c r="BJ5" s="107">
        <v>32.352624432284266</v>
      </c>
      <c r="BK5" s="107">
        <v>32.468956648242681</v>
      </c>
      <c r="BL5" s="107">
        <v>32.584196855529896</v>
      </c>
      <c r="BM5" s="107">
        <v>32.698354485024026</v>
      </c>
      <c r="BN5" s="107">
        <v>32.811438756580138</v>
      </c>
      <c r="BO5" s="107">
        <v>32.923458750030257</v>
      </c>
      <c r="BP5" s="107">
        <v>33.034423468353445</v>
      </c>
      <c r="BQ5" s="107">
        <v>33.144341890423938</v>
      </c>
      <c r="BR5" s="107">
        <v>33.253223013041755</v>
      </c>
      <c r="BS5" s="107">
        <v>33.361075882719611</v>
      </c>
      <c r="BT5" s="107">
        <v>33.467909618240071</v>
      </c>
      <c r="BU5" s="108">
        <v>33.573733425312113</v>
      </c>
      <c r="BW5" s="105" t="s">
        <v>19</v>
      </c>
      <c r="BX5" s="106"/>
      <c r="BY5" s="106"/>
      <c r="BZ5" s="106"/>
      <c r="CA5" s="106"/>
      <c r="CB5" s="106"/>
      <c r="CC5" s="106"/>
      <c r="CD5" s="106"/>
      <c r="CE5" s="106"/>
      <c r="CF5" s="106"/>
      <c r="CG5" s="106"/>
      <c r="CH5" s="106"/>
      <c r="CI5" s="106"/>
      <c r="CJ5" s="106"/>
      <c r="CK5" s="107">
        <v>22.672683081561786</v>
      </c>
      <c r="CL5" s="107">
        <v>23.022905224190751</v>
      </c>
      <c r="CM5" s="107">
        <v>22.758525533787211</v>
      </c>
      <c r="CN5" s="107">
        <v>23.182369446315416</v>
      </c>
      <c r="CO5" s="107">
        <v>23.324501741242436</v>
      </c>
      <c r="CP5" s="107">
        <v>23.466270561884254</v>
      </c>
      <c r="CQ5" s="107">
        <v>23.607751172804061</v>
      </c>
      <c r="CR5" s="107">
        <v>23.749012506790098</v>
      </c>
      <c r="CS5" s="107">
        <v>23.890119417797326</v>
      </c>
      <c r="CT5" s="107">
        <v>24.031159938300057</v>
      </c>
      <c r="CU5" s="107">
        <v>24.17227917366376</v>
      </c>
      <c r="CV5" s="107">
        <v>24.31361010216137</v>
      </c>
      <c r="CW5" s="107">
        <v>24.455316484267495</v>
      </c>
      <c r="CX5" s="107">
        <v>24.597507975174025</v>
      </c>
      <c r="CY5" s="107">
        <v>24.740327525624533</v>
      </c>
      <c r="CZ5" s="107">
        <v>24.883928005607864</v>
      </c>
      <c r="DA5" s="107">
        <v>25.028436666443458</v>
      </c>
      <c r="DB5" s="107">
        <v>25.17405940998308</v>
      </c>
      <c r="DC5" s="107">
        <v>25.320993769500109</v>
      </c>
      <c r="DD5" s="107">
        <v>25.469429004876609</v>
      </c>
      <c r="DE5" s="107">
        <v>25.61957132564828</v>
      </c>
      <c r="DF5" s="107">
        <v>25.771602215617353</v>
      </c>
      <c r="DG5" s="107">
        <v>25.92559840427651</v>
      </c>
      <c r="DH5" s="107">
        <v>26.081290314568921</v>
      </c>
      <c r="DI5" s="107">
        <v>26.238444599517369</v>
      </c>
      <c r="DJ5" s="107">
        <v>26.396829351892976</v>
      </c>
      <c r="DK5" s="107">
        <v>26.556171665606438</v>
      </c>
      <c r="DL5" s="107">
        <v>26.716197564701275</v>
      </c>
      <c r="DM5" s="107">
        <v>26.876596977122261</v>
      </c>
      <c r="DN5" s="107">
        <v>27.037035877053437</v>
      </c>
      <c r="DO5" s="107">
        <v>27.197142733950603</v>
      </c>
      <c r="DP5" s="107">
        <v>27.356561225307935</v>
      </c>
      <c r="DQ5" s="107">
        <v>27.51490188460933</v>
      </c>
      <c r="DR5" s="107">
        <v>27.671793722634028</v>
      </c>
      <c r="DS5" s="107">
        <v>27.826921127315373</v>
      </c>
      <c r="DT5" s="107">
        <v>27.980360551568666</v>
      </c>
      <c r="DU5" s="107">
        <v>28.132119953927088</v>
      </c>
      <c r="DV5" s="107">
        <v>28.282207971351415</v>
      </c>
      <c r="DW5" s="107">
        <v>28.430633885937038</v>
      </c>
      <c r="DX5" s="107">
        <v>28.577407592272209</v>
      </c>
      <c r="DY5" s="107">
        <v>28.722539565474012</v>
      </c>
      <c r="DZ5" s="107">
        <v>28.866040829925101</v>
      </c>
      <c r="EA5" s="107">
        <v>29.007922928731084</v>
      </c>
      <c r="EB5" s="107">
        <v>29.148197893915764</v>
      </c>
      <c r="EC5" s="107">
        <v>29.286878217367754</v>
      </c>
      <c r="ED5" s="107">
        <v>29.423976822549932</v>
      </c>
      <c r="EE5" s="107">
        <v>29.559507036980449</v>
      </c>
      <c r="EF5" s="107">
        <v>29.693482565491646</v>
      </c>
      <c r="EG5" s="107">
        <v>29.825917464271019</v>
      </c>
      <c r="EH5" s="107">
        <v>29.956826115685907</v>
      </c>
      <c r="EI5" s="107">
        <v>30.086223203892228</v>
      </c>
      <c r="EJ5" s="107">
        <v>30.214123691225861</v>
      </c>
      <c r="EK5" s="107">
        <v>30.340542795372379</v>
      </c>
      <c r="EL5" s="107">
        <v>30.465495967311178</v>
      </c>
      <c r="EM5" s="107">
        <v>30.588998870027151</v>
      </c>
      <c r="EN5" s="107">
        <v>30.711067357982149</v>
      </c>
      <c r="EO5" s="107">
        <v>30.8317174573383</v>
      </c>
      <c r="EP5" s="108">
        <v>30.950965346921908</v>
      </c>
    </row>
    <row r="6" spans="1:152">
      <c r="B6" s="105" t="s">
        <v>20</v>
      </c>
      <c r="C6" s="106"/>
      <c r="D6" s="106"/>
      <c r="E6" s="106"/>
      <c r="F6" s="106"/>
      <c r="G6" s="106"/>
      <c r="H6" s="106"/>
      <c r="I6" s="106"/>
      <c r="J6" s="106"/>
      <c r="K6" s="106"/>
      <c r="L6" s="106"/>
      <c r="M6" s="106"/>
      <c r="N6" s="106"/>
      <c r="O6" s="106"/>
      <c r="P6" s="107">
        <v>27.297216679376476</v>
      </c>
      <c r="Q6" s="107">
        <v>27.616871143273588</v>
      </c>
      <c r="R6" s="107">
        <v>27.261476129429738</v>
      </c>
      <c r="S6" s="107">
        <v>27.552703402458611</v>
      </c>
      <c r="T6" s="107">
        <v>27.617982394603061</v>
      </c>
      <c r="U6" s="107">
        <v>27.682610536820537</v>
      </c>
      <c r="V6" s="107">
        <v>27.746515503584284</v>
      </c>
      <c r="W6" s="107">
        <v>27.809632539538484</v>
      </c>
      <c r="X6" s="107">
        <v>27.871915825146981</v>
      </c>
      <c r="Y6" s="107">
        <v>27.933311099394942</v>
      </c>
      <c r="Z6" s="107">
        <v>27.993776914126258</v>
      </c>
      <c r="AA6" s="107">
        <v>28.053328197294608</v>
      </c>
      <c r="AB6" s="107">
        <v>28.112004921397546</v>
      </c>
      <c r="AC6" s="107">
        <v>28.169846120629181</v>
      </c>
      <c r="AD6" s="107">
        <v>28.226953820790367</v>
      </c>
      <c r="AE6" s="107">
        <v>28.283451867196195</v>
      </c>
      <c r="AF6" s="107">
        <v>28.339489790864327</v>
      </c>
      <c r="AG6" s="107">
        <v>28.395251774325072</v>
      </c>
      <c r="AH6" s="107">
        <v>28.450984006306872</v>
      </c>
      <c r="AI6" s="107">
        <v>28.506956007785696</v>
      </c>
      <c r="AJ6" s="107">
        <v>28.563436734230304</v>
      </c>
      <c r="AK6" s="107">
        <v>28.620705835032719</v>
      </c>
      <c r="AL6" s="107">
        <v>28.679038070564786</v>
      </c>
      <c r="AM6" s="107">
        <v>28.738668224726936</v>
      </c>
      <c r="AN6" s="107">
        <v>28.799776461549971</v>
      </c>
      <c r="AO6" s="107">
        <v>28.862367128619837</v>
      </c>
      <c r="AP6" s="107">
        <v>28.926439252551194</v>
      </c>
      <c r="AQ6" s="107">
        <v>28.99196270251576</v>
      </c>
      <c r="AR6" s="107">
        <v>29.05891127491876</v>
      </c>
      <c r="AS6" s="107">
        <v>29.127215488055857</v>
      </c>
      <c r="AT6" s="107">
        <v>29.196790985461565</v>
      </c>
      <c r="AU6" s="107">
        <v>29.267515699914075</v>
      </c>
      <c r="AV6" s="107">
        <v>29.339245431987845</v>
      </c>
      <c r="AW6" s="107">
        <v>29.41179927653836</v>
      </c>
      <c r="AX6" s="107">
        <v>29.484967819466473</v>
      </c>
      <c r="AY6" s="107">
        <v>29.558545866005481</v>
      </c>
      <c r="AZ6" s="107">
        <v>29.63231274310446</v>
      </c>
      <c r="BA6" s="107">
        <v>29.706047784745188</v>
      </c>
      <c r="BB6" s="107">
        <v>29.779546949886683</v>
      </c>
      <c r="BC6" s="107">
        <v>29.852669148918771</v>
      </c>
      <c r="BD6" s="107">
        <v>29.925461431215155</v>
      </c>
      <c r="BE6" s="107">
        <v>29.997923868512501</v>
      </c>
      <c r="BF6" s="107">
        <v>30.070056572126248</v>
      </c>
      <c r="BG6" s="107">
        <v>30.141859692325919</v>
      </c>
      <c r="BH6" s="107">
        <v>30.21333341770984</v>
      </c>
      <c r="BI6" s="107">
        <v>30.284477974578778</v>
      </c>
      <c r="BJ6" s="107">
        <v>30.355293626309344</v>
      </c>
      <c r="BK6" s="107">
        <v>30.425780672727459</v>
      </c>
      <c r="BL6" s="107">
        <v>30.49593944948186</v>
      </c>
      <c r="BM6" s="107">
        <v>30.565770327418157</v>
      </c>
      <c r="BN6" s="107">
        <v>30.635273711953918</v>
      </c>
      <c r="BO6" s="107">
        <v>30.704450042454472</v>
      </c>
      <c r="BP6" s="107">
        <v>30.773299791610487</v>
      </c>
      <c r="BQ6" s="107">
        <v>30.841823464816823</v>
      </c>
      <c r="BR6" s="107">
        <v>30.910021599553492</v>
      </c>
      <c r="BS6" s="107">
        <v>30.977894764768717</v>
      </c>
      <c r="BT6" s="107">
        <v>31.045443560264054</v>
      </c>
      <c r="BU6" s="108">
        <v>31.112668616082427</v>
      </c>
      <c r="BW6" s="105" t="s">
        <v>20</v>
      </c>
      <c r="BX6" s="106"/>
      <c r="BY6" s="106"/>
      <c r="BZ6" s="106"/>
      <c r="CA6" s="106"/>
      <c r="CB6" s="106"/>
      <c r="CC6" s="106"/>
      <c r="CD6" s="106"/>
      <c r="CE6" s="106"/>
      <c r="CF6" s="106"/>
      <c r="CG6" s="106"/>
      <c r="CH6" s="106"/>
      <c r="CI6" s="106"/>
      <c r="CJ6" s="106"/>
      <c r="CK6" s="107">
        <v>22.672683081561786</v>
      </c>
      <c r="CL6" s="107">
        <v>23.022905224190751</v>
      </c>
      <c r="CM6" s="107">
        <v>22.758525533787211</v>
      </c>
      <c r="CN6" s="107">
        <v>23.014974306799783</v>
      </c>
      <c r="CO6" s="107">
        <v>23.115998925507181</v>
      </c>
      <c r="CP6" s="107">
        <v>23.216920753123475</v>
      </c>
      <c r="CQ6" s="107">
        <v>23.317795690350643</v>
      </c>
      <c r="CR6" s="107">
        <v>23.418685416360464</v>
      </c>
      <c r="CS6" s="107">
        <v>23.519646941744828</v>
      </c>
      <c r="CT6" s="107">
        <v>23.620753420794294</v>
      </c>
      <c r="CU6" s="107">
        <v>23.722117155281044</v>
      </c>
      <c r="CV6" s="107">
        <v>23.823850031198997</v>
      </c>
      <c r="CW6" s="107">
        <v>23.926079087846386</v>
      </c>
      <c r="CX6" s="107">
        <v>24.02892164495082</v>
      </c>
      <c r="CY6" s="107">
        <v>24.132516073819996</v>
      </c>
      <c r="CZ6" s="107">
        <v>24.236993662064656</v>
      </c>
      <c r="DA6" s="107">
        <v>24.342460044876358</v>
      </c>
      <c r="DB6" s="107">
        <v>24.449049354986592</v>
      </c>
      <c r="DC6" s="107">
        <v>24.556873847021038</v>
      </c>
      <c r="DD6" s="107">
        <v>24.665840740456133</v>
      </c>
      <c r="DE6" s="107">
        <v>24.775853314693922</v>
      </c>
      <c r="DF6" s="107">
        <v>24.886808628167678</v>
      </c>
      <c r="DG6" s="107">
        <v>24.998567310657187</v>
      </c>
      <c r="DH6" s="107">
        <v>25.110971115248827</v>
      </c>
      <c r="DI6" s="107">
        <v>25.223849372350152</v>
      </c>
      <c r="DJ6" s="107">
        <v>25.337036116771056</v>
      </c>
      <c r="DK6" s="107">
        <v>25.450336549081314</v>
      </c>
      <c r="DL6" s="107">
        <v>25.563559239877904</v>
      </c>
      <c r="DM6" s="107">
        <v>25.676498546893736</v>
      </c>
      <c r="DN6" s="107">
        <v>25.788944350424156</v>
      </c>
      <c r="DO6" s="107">
        <v>25.900676636068567</v>
      </c>
      <c r="DP6" s="107">
        <v>26.011690246381658</v>
      </c>
      <c r="DQ6" s="107">
        <v>26.121984796575902</v>
      </c>
      <c r="DR6" s="107">
        <v>26.231560086180291</v>
      </c>
      <c r="DS6" s="107">
        <v>26.340416094858298</v>
      </c>
      <c r="DT6" s="107">
        <v>26.448552978232559</v>
      </c>
      <c r="DU6" s="107">
        <v>26.55597106371907</v>
      </c>
      <c r="DV6" s="107">
        <v>26.662670846375509</v>
      </c>
      <c r="DW6" s="107">
        <v>26.768652984765197</v>
      </c>
      <c r="DX6" s="107">
        <v>26.873918296841239</v>
      </c>
      <c r="DY6" s="107">
        <v>26.978467755852499</v>
      </c>
      <c r="DZ6" s="107">
        <v>27.082302486275019</v>
      </c>
      <c r="EA6" s="107">
        <v>27.185423759770984</v>
      </c>
      <c r="EB6" s="107">
        <v>27.287832991177709</v>
      </c>
      <c r="EC6" s="107">
        <v>27.389531734529164</v>
      </c>
      <c r="ED6" s="107">
        <v>27.490521679112106</v>
      </c>
      <c r="EE6" s="107">
        <v>27.59080464555878</v>
      </c>
      <c r="EF6" s="107">
        <v>27.690382581978227</v>
      </c>
      <c r="EG6" s="107">
        <v>27.789257560128242</v>
      </c>
      <c r="EH6" s="107">
        <v>27.887431771628815</v>
      </c>
      <c r="EI6" s="107">
        <v>27.984907524220056</v>
      </c>
      <c r="EJ6" s="107">
        <v>28.081687238064429</v>
      </c>
      <c r="EK6" s="107">
        <v>28.177773442096143</v>
      </c>
      <c r="EL6" s="107">
        <v>28.273168770417744</v>
      </c>
      <c r="EM6" s="107">
        <v>28.367875958745842</v>
      </c>
      <c r="EN6" s="107">
        <v>28.461897840906875</v>
      </c>
      <c r="EO6" s="107">
        <v>28.555237345383414</v>
      </c>
      <c r="EP6" s="108">
        <v>28.647897491912449</v>
      </c>
    </row>
    <row r="7" spans="1:152">
      <c r="B7" s="105" t="s">
        <v>21</v>
      </c>
      <c r="C7" s="106"/>
      <c r="D7" s="106"/>
      <c r="E7" s="106"/>
      <c r="F7" s="106"/>
      <c r="G7" s="106"/>
      <c r="H7" s="106"/>
      <c r="I7" s="106"/>
      <c r="J7" s="106"/>
      <c r="K7" s="106"/>
      <c r="L7" s="106"/>
      <c r="M7" s="106"/>
      <c r="N7" s="106"/>
      <c r="O7" s="106"/>
      <c r="P7" s="107">
        <v>27.297216679376476</v>
      </c>
      <c r="Q7" s="107">
        <v>27.616871143273588</v>
      </c>
      <c r="R7" s="107">
        <v>27.261476129429738</v>
      </c>
      <c r="S7" s="107">
        <v>28.03325635860746</v>
      </c>
      <c r="T7" s="107">
        <v>28.217068814953869</v>
      </c>
      <c r="U7" s="107">
        <v>28.400942106262018</v>
      </c>
      <c r="V7" s="107">
        <v>28.584642085507266</v>
      </c>
      <c r="W7" s="107">
        <v>28.767888411684606</v>
      </c>
      <c r="X7" s="107">
        <v>28.950414233630898</v>
      </c>
      <c r="Y7" s="107">
        <v>29.131993302640414</v>
      </c>
      <c r="Z7" s="107">
        <v>29.312365401087181</v>
      </c>
      <c r="AA7" s="107">
        <v>29.491288186287875</v>
      </c>
      <c r="AB7" s="107">
        <v>29.668544501635264</v>
      </c>
      <c r="AC7" s="107">
        <v>29.843914149830862</v>
      </c>
      <c r="AD7" s="107">
        <v>30.01725184564555</v>
      </c>
      <c r="AE7" s="107">
        <v>30.188447221008321</v>
      </c>
      <c r="AF7" s="107">
        <v>30.357438516004464</v>
      </c>
      <c r="AG7" s="107">
        <v>30.524186772752252</v>
      </c>
      <c r="AH7" s="107">
        <v>30.688689660905734</v>
      </c>
      <c r="AI7" s="107">
        <v>30.85103198588461</v>
      </c>
      <c r="AJ7" s="107">
        <v>31.011287685256463</v>
      </c>
      <c r="AK7" s="107">
        <v>31.16962381227091</v>
      </c>
      <c r="AL7" s="107">
        <v>31.326238225909215</v>
      </c>
      <c r="AM7" s="107">
        <v>31.481338521504014</v>
      </c>
      <c r="AN7" s="107">
        <v>31.635117341740191</v>
      </c>
      <c r="AO7" s="107">
        <v>31.787999176270727</v>
      </c>
      <c r="AP7" s="107">
        <v>31.940329738938747</v>
      </c>
      <c r="AQ7" s="107">
        <v>32.092266883572336</v>
      </c>
      <c r="AR7" s="107">
        <v>32.243947047610796</v>
      </c>
      <c r="AS7" s="107">
        <v>32.39547772624276</v>
      </c>
      <c r="AT7" s="107">
        <v>32.546936563013361</v>
      </c>
      <c r="AU7" s="107">
        <v>32.698327480484373</v>
      </c>
      <c r="AV7" s="107">
        <v>32.849644969069416</v>
      </c>
      <c r="AW7" s="107">
        <v>33.000866740711153</v>
      </c>
      <c r="AX7" s="107">
        <v>33.151953526011823</v>
      </c>
      <c r="AY7" s="107">
        <v>33.30285298617698</v>
      </c>
      <c r="AZ7" s="107">
        <v>33.453489247405805</v>
      </c>
      <c r="BA7" s="107">
        <v>33.603759151352612</v>
      </c>
      <c r="BB7" s="107">
        <v>33.753539070175854</v>
      </c>
      <c r="BC7" s="107">
        <v>33.902712258760985</v>
      </c>
      <c r="BD7" s="107">
        <v>34.050853147068672</v>
      </c>
      <c r="BE7" s="107">
        <v>34.197610620753451</v>
      </c>
      <c r="BF7" s="107">
        <v>34.34285634614838</v>
      </c>
      <c r="BG7" s="107">
        <v>34.486487125713829</v>
      </c>
      <c r="BH7" s="107">
        <v>34.628425490352669</v>
      </c>
      <c r="BI7" s="107">
        <v>34.768618491114601</v>
      </c>
      <c r="BJ7" s="107">
        <v>34.907107043650022</v>
      </c>
      <c r="BK7" s="107">
        <v>35.043931785620465</v>
      </c>
      <c r="BL7" s="107">
        <v>35.179132440594678</v>
      </c>
      <c r="BM7" s="107">
        <v>35.312746164645567</v>
      </c>
      <c r="BN7" s="107">
        <v>35.444808723755003</v>
      </c>
      <c r="BO7" s="107">
        <v>35.575354622024427</v>
      </c>
      <c r="BP7" s="107">
        <v>35.704417256691443</v>
      </c>
      <c r="BQ7" s="107">
        <v>35.832029060999453</v>
      </c>
      <c r="BR7" s="107">
        <v>35.958221631734908</v>
      </c>
      <c r="BS7" s="107">
        <v>36.083025839681305</v>
      </c>
      <c r="BT7" s="107">
        <v>36.206471922494778</v>
      </c>
      <c r="BU7" s="108">
        <v>36.32858956052528</v>
      </c>
      <c r="BW7" s="105" t="s">
        <v>21</v>
      </c>
      <c r="BX7" s="106"/>
      <c r="BY7" s="106"/>
      <c r="BZ7" s="106"/>
      <c r="CA7" s="106"/>
      <c r="CB7" s="106"/>
      <c r="CC7" s="106"/>
      <c r="CD7" s="106"/>
      <c r="CE7" s="106"/>
      <c r="CF7" s="106"/>
      <c r="CG7" s="106"/>
      <c r="CH7" s="106"/>
      <c r="CI7" s="106"/>
      <c r="CJ7" s="106"/>
      <c r="CK7" s="107">
        <v>22.672683081561786</v>
      </c>
      <c r="CL7" s="107">
        <v>23.022905224190751</v>
      </c>
      <c r="CM7" s="107">
        <v>22.758525533787211</v>
      </c>
      <c r="CN7" s="107">
        <v>23.53240109958627</v>
      </c>
      <c r="CO7" s="107">
        <v>23.766076455713016</v>
      </c>
      <c r="CP7" s="107">
        <v>23.999950420367369</v>
      </c>
      <c r="CQ7" s="107">
        <v>24.23354245904255</v>
      </c>
      <c r="CR7" s="107">
        <v>24.466399606635559</v>
      </c>
      <c r="CS7" s="107">
        <v>24.698069774730229</v>
      </c>
      <c r="CT7" s="107">
        <v>24.928216669714136</v>
      </c>
      <c r="CU7" s="107">
        <v>25.156557757338437</v>
      </c>
      <c r="CV7" s="107">
        <v>25.382841289361174</v>
      </c>
      <c r="CW7" s="107">
        <v>25.606901313919199</v>
      </c>
      <c r="CX7" s="107">
        <v>25.828613118110546</v>
      </c>
      <c r="CY7" s="107">
        <v>26.047896964665732</v>
      </c>
      <c r="CZ7" s="107">
        <v>26.264720116887325</v>
      </c>
      <c r="DA7" s="107">
        <v>26.47908014326504</v>
      </c>
      <c r="DB7" s="107">
        <v>26.691050736146956</v>
      </c>
      <c r="DC7" s="107">
        <v>26.9007154215574</v>
      </c>
      <c r="DD7" s="107">
        <v>27.108178383154311</v>
      </c>
      <c r="DE7" s="107">
        <v>27.313559280125837</v>
      </c>
      <c r="DF7" s="107">
        <v>27.51699085713939</v>
      </c>
      <c r="DG7" s="107">
        <v>27.718431031094365</v>
      </c>
      <c r="DH7" s="107">
        <v>27.917806255884312</v>
      </c>
      <c r="DI7" s="107">
        <v>28.115205255854772</v>
      </c>
      <c r="DJ7" s="107">
        <v>28.310704271601892</v>
      </c>
      <c r="DK7" s="107">
        <v>28.504372079640529</v>
      </c>
      <c r="DL7" s="107">
        <v>28.696248502060907</v>
      </c>
      <c r="DM7" s="107">
        <v>28.886359405999212</v>
      </c>
      <c r="DN7" s="107">
        <v>29.074702668807856</v>
      </c>
      <c r="DO7" s="107">
        <v>29.261242117866807</v>
      </c>
      <c r="DP7" s="107">
        <v>29.445929839654568</v>
      </c>
      <c r="DQ7" s="107">
        <v>29.628687451507361</v>
      </c>
      <c r="DR7" s="107">
        <v>29.809420971317348</v>
      </c>
      <c r="DS7" s="107">
        <v>29.988234117179815</v>
      </c>
      <c r="DT7" s="107">
        <v>30.165282550627509</v>
      </c>
      <c r="DU7" s="107">
        <v>30.340488920288134</v>
      </c>
      <c r="DV7" s="107">
        <v>30.513781448651539</v>
      </c>
      <c r="DW7" s="107">
        <v>30.685086868816345</v>
      </c>
      <c r="DX7" s="107">
        <v>30.854355014917555</v>
      </c>
      <c r="DY7" s="107">
        <v>31.021530096541277</v>
      </c>
      <c r="DZ7" s="107">
        <v>31.186573135313736</v>
      </c>
      <c r="EA7" s="107">
        <v>31.349463245614881</v>
      </c>
      <c r="EB7" s="107">
        <v>31.510191631893004</v>
      </c>
      <c r="EC7" s="107">
        <v>31.66875992170629</v>
      </c>
      <c r="ED7" s="107">
        <v>31.825178694621613</v>
      </c>
      <c r="EE7" s="107">
        <v>31.979465883021465</v>
      </c>
      <c r="EF7" s="107">
        <v>32.131645427212852</v>
      </c>
      <c r="EG7" s="107">
        <v>32.28174606753128</v>
      </c>
      <c r="EH7" s="107">
        <v>32.429800289346197</v>
      </c>
      <c r="EI7" s="107">
        <v>32.575843355394653</v>
      </c>
      <c r="EJ7" s="107">
        <v>32.719912629682241</v>
      </c>
      <c r="EK7" s="107">
        <v>32.862046957955293</v>
      </c>
      <c r="EL7" s="107">
        <v>33.002286170775932</v>
      </c>
      <c r="EM7" s="107">
        <v>33.140670691263857</v>
      </c>
      <c r="EN7" s="107">
        <v>33.277241229921636</v>
      </c>
      <c r="EO7" s="107">
        <v>33.412038636136337</v>
      </c>
      <c r="EP7" s="108">
        <v>33.545103442499872</v>
      </c>
    </row>
    <row r="8" spans="1:152">
      <c r="B8" s="105" t="s">
        <v>4</v>
      </c>
      <c r="C8" s="106">
        <v>25.6</v>
      </c>
      <c r="D8" s="106">
        <v>25.7</v>
      </c>
      <c r="E8" s="106">
        <v>25.8</v>
      </c>
      <c r="F8" s="106">
        <v>25.6</v>
      </c>
      <c r="G8" s="106">
        <v>26.5</v>
      </c>
      <c r="H8" s="106">
        <v>26.4</v>
      </c>
      <c r="I8" s="106">
        <v>26.7</v>
      </c>
      <c r="J8" s="106">
        <v>26.9</v>
      </c>
      <c r="K8" s="106">
        <v>26.8</v>
      </c>
      <c r="L8" s="106">
        <v>27</v>
      </c>
      <c r="M8" s="106">
        <v>27.1</v>
      </c>
      <c r="N8" s="106">
        <v>27.4</v>
      </c>
      <c r="O8" s="106">
        <v>27.2</v>
      </c>
      <c r="P8" s="106">
        <v>27.4</v>
      </c>
      <c r="Q8" s="106">
        <v>27.7</v>
      </c>
      <c r="R8" s="106">
        <v>27.4</v>
      </c>
      <c r="S8" s="106"/>
      <c r="T8" s="106"/>
      <c r="U8" s="106"/>
      <c r="V8" s="106"/>
      <c r="W8" s="106"/>
      <c r="X8" s="106"/>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10"/>
      <c r="BW8" s="105" t="s">
        <v>4</v>
      </c>
      <c r="BX8" s="106">
        <v>20.399999999999999</v>
      </c>
      <c r="BY8" s="106">
        <v>20.6</v>
      </c>
      <c r="BZ8" s="106">
        <v>20.8</v>
      </c>
      <c r="CA8" s="106">
        <v>20.8</v>
      </c>
      <c r="CB8" s="106">
        <v>21.5</v>
      </c>
      <c r="CC8" s="106">
        <v>21.4</v>
      </c>
      <c r="CD8" s="106">
        <v>21.8</v>
      </c>
      <c r="CE8" s="106">
        <v>21.9</v>
      </c>
      <c r="CF8" s="106">
        <v>22</v>
      </c>
      <c r="CG8" s="106">
        <v>22.2</v>
      </c>
      <c r="CH8" s="106">
        <v>22.4</v>
      </c>
      <c r="CI8" s="106">
        <v>22.7</v>
      </c>
      <c r="CJ8" s="106">
        <v>22.6</v>
      </c>
      <c r="CK8" s="106">
        <v>22.8</v>
      </c>
      <c r="CL8" s="106">
        <v>23.1</v>
      </c>
      <c r="CM8" s="106">
        <v>22.9</v>
      </c>
      <c r="CN8" s="106"/>
      <c r="CO8" s="106"/>
      <c r="CP8" s="106"/>
      <c r="CQ8" s="106"/>
      <c r="CR8" s="106"/>
      <c r="CS8" s="106"/>
      <c r="CT8" s="106"/>
      <c r="CU8" s="106"/>
      <c r="CV8" s="106"/>
      <c r="CW8" s="106"/>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10"/>
    </row>
    <row r="9" spans="1:152">
      <c r="B9" s="105" t="s">
        <v>5</v>
      </c>
      <c r="C9" s="106"/>
      <c r="D9" s="106"/>
      <c r="E9" s="106"/>
      <c r="F9" s="106"/>
      <c r="G9" s="106"/>
      <c r="H9" s="106"/>
      <c r="I9" s="106"/>
      <c r="J9" s="106"/>
      <c r="K9" s="106"/>
      <c r="L9" s="106"/>
      <c r="M9" s="106"/>
      <c r="N9" s="106"/>
      <c r="O9" s="106"/>
      <c r="P9" s="106"/>
      <c r="Q9" s="106"/>
      <c r="R9" s="106">
        <v>27.4</v>
      </c>
      <c r="S9" s="106">
        <v>27.5</v>
      </c>
      <c r="T9" s="106">
        <v>27.5</v>
      </c>
      <c r="U9" s="106">
        <v>27.6</v>
      </c>
      <c r="V9" s="106"/>
      <c r="W9" s="106"/>
      <c r="X9" s="106"/>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10"/>
      <c r="BW9" s="105" t="s">
        <v>5</v>
      </c>
      <c r="BX9" s="106"/>
      <c r="BY9" s="106"/>
      <c r="BZ9" s="106"/>
      <c r="CA9" s="106"/>
      <c r="CB9" s="106"/>
      <c r="CC9" s="106"/>
      <c r="CD9" s="106"/>
      <c r="CE9" s="106"/>
      <c r="CF9" s="106"/>
      <c r="CG9" s="106"/>
      <c r="CH9" s="106"/>
      <c r="CI9" s="106"/>
      <c r="CJ9" s="106"/>
      <c r="CK9" s="106"/>
      <c r="CL9" s="106"/>
      <c r="CM9" s="106">
        <v>22.9</v>
      </c>
      <c r="CN9" s="106">
        <v>23.1</v>
      </c>
      <c r="CO9" s="106">
        <v>23.2</v>
      </c>
      <c r="CP9" s="106">
        <v>23.2</v>
      </c>
      <c r="CQ9" s="106"/>
      <c r="CR9" s="106"/>
      <c r="CS9" s="106"/>
      <c r="CT9" s="106"/>
      <c r="CU9" s="106"/>
      <c r="CV9" s="106"/>
      <c r="CW9" s="106"/>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10"/>
    </row>
    <row r="10" spans="1:152" ht="14.4" thickBot="1">
      <c r="B10" s="45" t="s">
        <v>22</v>
      </c>
      <c r="C10" s="66"/>
      <c r="D10" s="66"/>
      <c r="E10" s="66"/>
      <c r="F10" s="66"/>
      <c r="G10" s="66"/>
      <c r="H10" s="66"/>
      <c r="I10" s="66"/>
      <c r="J10" s="67">
        <v>26.823353810834071</v>
      </c>
      <c r="K10" s="67">
        <v>26.887547208651586</v>
      </c>
      <c r="L10" s="67">
        <v>27.058062700495171</v>
      </c>
      <c r="M10" s="67">
        <v>27.174664267909939</v>
      </c>
      <c r="N10" s="67">
        <v>27.290759753561243</v>
      </c>
      <c r="O10" s="67">
        <v>27.406346248393142</v>
      </c>
      <c r="P10" s="67">
        <v>27.521421020252621</v>
      </c>
      <c r="Q10" s="67">
        <v>27.635981497219603</v>
      </c>
      <c r="R10" s="67">
        <v>27.750025262576226</v>
      </c>
      <c r="S10" s="67">
        <v>27.86355006917411</v>
      </c>
      <c r="T10" s="67">
        <v>27.976553829875378</v>
      </c>
      <c r="U10" s="67">
        <v>28.089034615298829</v>
      </c>
      <c r="V10" s="67">
        <v>28.200990654390072</v>
      </c>
      <c r="W10" s="67">
        <v>28.312420333741752</v>
      </c>
      <c r="X10" s="67">
        <v>28.423322175667046</v>
      </c>
      <c r="Y10" s="67">
        <v>28.533694858807575</v>
      </c>
      <c r="Z10" s="67">
        <v>28.6435372077453</v>
      </c>
      <c r="AA10" s="67">
        <v>28.752848190541282</v>
      </c>
      <c r="AB10" s="67">
        <v>28.861626916487094</v>
      </c>
      <c r="AC10" s="67">
        <v>28.969872641133378</v>
      </c>
      <c r="AD10" s="67">
        <v>29.077584741467941</v>
      </c>
      <c r="AE10" s="67">
        <v>29.184762734657362</v>
      </c>
      <c r="AF10" s="67">
        <v>29.291406268766558</v>
      </c>
      <c r="AG10" s="67">
        <v>29.397515120199316</v>
      </c>
      <c r="AH10" s="67">
        <v>29.503089191131334</v>
      </c>
      <c r="AI10" s="67">
        <v>29.608128510740475</v>
      </c>
      <c r="AJ10" s="67">
        <v>29.712633222710586</v>
      </c>
      <c r="AK10" s="67">
        <v>29.816603590639023</v>
      </c>
      <c r="AL10" s="67">
        <v>29.92003999419331</v>
      </c>
      <c r="AM10" s="67">
        <v>30.022942925963431</v>
      </c>
      <c r="AN10" s="67">
        <v>30.125312988899157</v>
      </c>
      <c r="AO10" s="67">
        <v>30.227150893754956</v>
      </c>
      <c r="AP10" s="67">
        <v>30.328457456544374</v>
      </c>
      <c r="AQ10" s="67">
        <v>30.429233596005243</v>
      </c>
      <c r="AR10" s="67">
        <v>30.529480331077878</v>
      </c>
      <c r="AS10" s="67">
        <v>30.629198778397331</v>
      </c>
      <c r="AT10" s="67">
        <v>30.728390149801289</v>
      </c>
      <c r="AU10" s="67">
        <v>30.827055749855063</v>
      </c>
      <c r="AV10" s="67">
        <v>30.925196973395128</v>
      </c>
      <c r="AW10" s="67">
        <v>31.022815303091928</v>
      </c>
      <c r="AX10" s="67">
        <v>31.119912307033744</v>
      </c>
      <c r="AY10" s="67">
        <v>31.216489636332287</v>
      </c>
      <c r="AZ10" s="67">
        <v>31.312549022751156</v>
      </c>
      <c r="BA10" s="67">
        <v>31.408092276358225</v>
      </c>
      <c r="BB10" s="67">
        <v>31.503121283202844</v>
      </c>
      <c r="BC10" s="67">
        <v>31.597638003018321</v>
      </c>
      <c r="BD10" s="67">
        <v>31.691644466951001</v>
      </c>
      <c r="BE10" s="67">
        <v>31.785142775316643</v>
      </c>
      <c r="BF10" s="67">
        <v>31.878135095383836</v>
      </c>
      <c r="BG10" s="67">
        <v>31.970623659186504</v>
      </c>
      <c r="BH10" s="67">
        <v>32.062610761364894</v>
      </c>
      <c r="BI10" s="67">
        <v>32.154098757035968</v>
      </c>
      <c r="BJ10" s="67">
        <v>32.245090059693872</v>
      </c>
      <c r="BK10" s="67">
        <v>32.335587139140323</v>
      </c>
      <c r="BL10" s="68"/>
      <c r="BM10" s="68"/>
      <c r="BN10" s="68"/>
      <c r="BO10" s="68"/>
      <c r="BP10" s="68"/>
      <c r="BQ10" s="68"/>
      <c r="BR10" s="68"/>
      <c r="BS10" s="68"/>
      <c r="BT10" s="68"/>
      <c r="BU10" s="69"/>
      <c r="BW10" s="45" t="s">
        <v>22</v>
      </c>
      <c r="BX10" s="66"/>
      <c r="BY10" s="66"/>
      <c r="BZ10" s="66"/>
      <c r="CA10" s="66"/>
      <c r="CB10" s="66"/>
      <c r="CC10" s="66"/>
      <c r="CD10" s="66"/>
      <c r="CE10" s="67">
        <v>21.828170348900972</v>
      </c>
      <c r="CF10" s="67">
        <v>21.956812186333913</v>
      </c>
      <c r="CG10" s="67">
        <v>22.085136168829965</v>
      </c>
      <c r="CH10" s="67">
        <v>22.213133250802041</v>
      </c>
      <c r="CI10" s="67">
        <v>22.340794553505493</v>
      </c>
      <c r="CJ10" s="67">
        <v>22.468111346652112</v>
      </c>
      <c r="CK10" s="67">
        <v>22.595075071099888</v>
      </c>
      <c r="CL10" s="67">
        <v>22.721677335416377</v>
      </c>
      <c r="CM10" s="67">
        <v>22.847909918268247</v>
      </c>
      <c r="CN10" s="67">
        <v>22.973764770695592</v>
      </c>
      <c r="CO10" s="67">
        <v>23.099234023821666</v>
      </c>
      <c r="CP10" s="67">
        <v>23.224309975235837</v>
      </c>
      <c r="CQ10" s="67">
        <v>23.348985104991137</v>
      </c>
      <c r="CR10" s="67">
        <v>23.473252072959223</v>
      </c>
      <c r="CS10" s="67">
        <v>23.597103720101522</v>
      </c>
      <c r="CT10" s="67">
        <v>23.720533069770156</v>
      </c>
      <c r="CU10" s="67">
        <v>23.84353333266986</v>
      </c>
      <c r="CV10" s="67">
        <v>23.966097896430615</v>
      </c>
      <c r="CW10" s="67">
        <v>24.08822033705432</v>
      </c>
      <c r="CX10" s="67">
        <v>24.209894416112967</v>
      </c>
      <c r="CY10" s="67">
        <v>24.331114081167197</v>
      </c>
      <c r="CZ10" s="67">
        <v>24.451873466347596</v>
      </c>
      <c r="DA10" s="67">
        <v>24.572166894278297</v>
      </c>
      <c r="DB10" s="67">
        <v>24.691988869405549</v>
      </c>
      <c r="DC10" s="67">
        <v>24.811334084564834</v>
      </c>
      <c r="DD10" s="67">
        <v>24.930197418499716</v>
      </c>
      <c r="DE10" s="67">
        <v>25.048573935434682</v>
      </c>
      <c r="DF10" s="67">
        <v>25.166458884982287</v>
      </c>
      <c r="DG10" s="67">
        <v>25.283847701696409</v>
      </c>
      <c r="DH10" s="67">
        <v>25.400736001247388</v>
      </c>
      <c r="DI10" s="67">
        <v>25.517119583091407</v>
      </c>
      <c r="DJ10" s="67">
        <v>25.63299442821123</v>
      </c>
      <c r="DK10" s="67">
        <v>25.748356697988466</v>
      </c>
      <c r="DL10" s="67">
        <v>25.863202733391748</v>
      </c>
      <c r="DM10" s="67">
        <v>25.977529053105357</v>
      </c>
      <c r="DN10" s="67">
        <v>26.091332351462089</v>
      </c>
      <c r="DO10" s="67">
        <v>26.204609498212378</v>
      </c>
      <c r="DP10" s="67">
        <v>26.3173575364203</v>
      </c>
      <c r="DQ10" s="67">
        <v>26.42957368078477</v>
      </c>
      <c r="DR10" s="67">
        <v>26.541255315883859</v>
      </c>
      <c r="DS10" s="67">
        <v>26.652399994344854</v>
      </c>
      <c r="DT10" s="67">
        <v>26.763005434945459</v>
      </c>
      <c r="DU10" s="67">
        <v>26.873069520648976</v>
      </c>
      <c r="DV10" s="67">
        <v>26.982590296577872</v>
      </c>
      <c r="DW10" s="67">
        <v>27.091565967929093</v>
      </c>
      <c r="DX10" s="67">
        <v>27.199994897835371</v>
      </c>
      <c r="DY10" s="67">
        <v>27.307875605175497</v>
      </c>
      <c r="DZ10" s="67">
        <v>27.415206762337874</v>
      </c>
      <c r="EA10" s="67">
        <v>27.521987192940074</v>
      </c>
      <c r="EB10" s="67">
        <v>27.628215869508352</v>
      </c>
      <c r="EC10" s="67">
        <v>27.73389191112047</v>
      </c>
      <c r="ED10" s="67">
        <v>27.839014581014681</v>
      </c>
      <c r="EE10" s="67">
        <v>27.943583284168181</v>
      </c>
      <c r="EF10" s="67">
        <v>28.047597564848623</v>
      </c>
      <c r="EG10" s="68"/>
      <c r="EH10" s="68"/>
      <c r="EI10" s="68"/>
      <c r="EJ10" s="68"/>
      <c r="EK10" s="68"/>
      <c r="EL10" s="68"/>
      <c r="EM10" s="68"/>
      <c r="EN10" s="68"/>
      <c r="EO10" s="68"/>
      <c r="EP10" s="69"/>
    </row>
    <row r="11" spans="1:15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152">
      <c r="A12" s="114"/>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152" s="42" customFormat="1" ht="14.4">
      <c r="A13" s="114"/>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152">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152">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152">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2:5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2:51">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2:51">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2:51">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2:51">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2:5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2:5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2:51">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2:51">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2:51">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2:51">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2:51">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2:5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2:51">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2:51">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2:51">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2:5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2:5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2:5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2:5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2:5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2:5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2:5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2:5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2:5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2:5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2:5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2:5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2:5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2:5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2:5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2:5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s="71" customFormat="1">
      <c r="A57" s="70" t="s">
        <v>23</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s="71" customFormat="1">
      <c r="A58" s="71" t="s">
        <v>19</v>
      </c>
      <c r="I58" s="71">
        <v>26.823353810834071</v>
      </c>
      <c r="J58" s="71">
        <v>26.887547208651586</v>
      </c>
      <c r="K58" s="71">
        <v>27.058062700495171</v>
      </c>
      <c r="L58" s="71">
        <v>27.174664267909939</v>
      </c>
      <c r="M58" s="71">
        <v>27.290759753561243</v>
      </c>
      <c r="N58" s="71">
        <v>27.406346248393142</v>
      </c>
      <c r="O58" s="71">
        <v>27.521421020252621</v>
      </c>
      <c r="P58" s="71">
        <v>27.635981497219603</v>
      </c>
      <c r="Q58" s="71">
        <v>27.750025262576226</v>
      </c>
      <c r="R58" s="71">
        <v>27.86355006917411</v>
      </c>
      <c r="S58" s="71">
        <v>27.976553829875378</v>
      </c>
      <c r="T58" s="71">
        <v>28.089034615298829</v>
      </c>
      <c r="U58" s="71">
        <v>28.200990654390072</v>
      </c>
      <c r="V58" s="71">
        <v>28.312420333741752</v>
      </c>
      <c r="AE58" s="72">
        <v>21.828170348900972</v>
      </c>
      <c r="AF58" s="72">
        <v>21.956812186333913</v>
      </c>
      <c r="AG58" s="72">
        <v>22.085136168829965</v>
      </c>
      <c r="AH58" s="72">
        <v>22.213133250802041</v>
      </c>
      <c r="AI58" s="72">
        <v>22.340794553505493</v>
      </c>
      <c r="AJ58" s="72">
        <v>22.468111346652112</v>
      </c>
      <c r="AK58" s="72">
        <v>22.595075071099888</v>
      </c>
      <c r="AL58" s="72">
        <v>22.721677335416377</v>
      </c>
      <c r="AM58" s="72">
        <v>22.847909918268247</v>
      </c>
      <c r="AN58" s="72">
        <v>22.973764770695592</v>
      </c>
      <c r="AO58" s="72">
        <v>23.099234023821666</v>
      </c>
      <c r="AP58" s="72">
        <v>23.224309975235837</v>
      </c>
      <c r="AQ58" s="72">
        <v>23.348985104991137</v>
      </c>
      <c r="AR58" s="72">
        <v>23.473252072959223</v>
      </c>
    </row>
    <row r="59" spans="1:51" s="71" customFormat="1">
      <c r="A59" s="71" t="s">
        <v>24</v>
      </c>
      <c r="I59" s="71">
        <v>26.823353810834071</v>
      </c>
      <c r="J59" s="71">
        <v>26.887547208651586</v>
      </c>
      <c r="K59" s="71">
        <v>27.058062700495171</v>
      </c>
      <c r="L59" s="71">
        <v>26.98645422069232</v>
      </c>
      <c r="M59" s="71">
        <v>27.056309839966186</v>
      </c>
      <c r="N59" s="71">
        <v>27.125986198347075</v>
      </c>
      <c r="O59" s="71">
        <v>27.195482632712388</v>
      </c>
      <c r="P59" s="71">
        <v>27.264798501696767</v>
      </c>
      <c r="Q59" s="71">
        <v>27.33393318554489</v>
      </c>
      <c r="R59" s="71">
        <v>27.402886085960983</v>
      </c>
      <c r="S59" s="71">
        <v>27.471656627168354</v>
      </c>
      <c r="T59" s="71">
        <v>27.54024426100294</v>
      </c>
      <c r="U59" s="71">
        <v>27.608648444927404</v>
      </c>
      <c r="V59" s="71">
        <v>27.676868665019732</v>
      </c>
      <c r="AE59" s="72">
        <v>21.828170348900972</v>
      </c>
      <c r="AF59" s="72">
        <v>21.956812186333913</v>
      </c>
      <c r="AG59" s="72">
        <v>22.085136168829965</v>
      </c>
      <c r="AH59" s="72">
        <v>22.049751029434859</v>
      </c>
      <c r="AI59" s="72">
        <v>22.137014879516606</v>
      </c>
      <c r="AJ59" s="72">
        <v>22.224125445049363</v>
      </c>
      <c r="AK59" s="72">
        <v>22.311079936053972</v>
      </c>
      <c r="AL59" s="72">
        <v>22.397875589424942</v>
      </c>
      <c r="AM59" s="72">
        <v>22.48450968141092</v>
      </c>
      <c r="AN59" s="72">
        <v>22.570979524011065</v>
      </c>
      <c r="AO59" s="72">
        <v>22.657282465354115</v>
      </c>
      <c r="AP59" s="72">
        <v>22.743415890058802</v>
      </c>
      <c r="AQ59" s="72">
        <v>22.829377219576401</v>
      </c>
      <c r="AR59" s="72">
        <v>22.91516391251492</v>
      </c>
    </row>
    <row r="60" spans="1:51" s="71" customFormat="1">
      <c r="A60" s="71" t="s">
        <v>25</v>
      </c>
      <c r="I60" s="71">
        <v>26.823353810834071</v>
      </c>
      <c r="J60" s="71">
        <v>26.887547208651586</v>
      </c>
      <c r="K60" s="71">
        <v>27.058062700495171</v>
      </c>
      <c r="L60" s="71">
        <v>27.369156338126547</v>
      </c>
      <c r="M60" s="71">
        <v>27.533333583973224</v>
      </c>
      <c r="N60" s="71">
        <v>27.696773594810935</v>
      </c>
      <c r="O60" s="71">
        <v>27.85946811031118</v>
      </c>
      <c r="P60" s="71">
        <v>28.02140926428708</v>
      </c>
      <c r="Q60" s="71">
        <v>28.182589568745257</v>
      </c>
      <c r="R60" s="71">
        <v>28.343001926323279</v>
      </c>
      <c r="S60" s="71">
        <v>28.502639594857349</v>
      </c>
      <c r="T60" s="71">
        <v>28.661496203469596</v>
      </c>
      <c r="U60" s="71">
        <v>28.819565754207542</v>
      </c>
      <c r="V60" s="71">
        <v>28.976842614738068</v>
      </c>
      <c r="AE60" s="72">
        <v>21.828170348900972</v>
      </c>
      <c r="AF60" s="72">
        <v>21.956812186333913</v>
      </c>
      <c r="AG60" s="72">
        <v>22.085136168829965</v>
      </c>
      <c r="AH60" s="72">
        <v>22.391938011893405</v>
      </c>
      <c r="AI60" s="72">
        <v>22.56392196528094</v>
      </c>
      <c r="AJ60" s="72">
        <v>22.735390084458793</v>
      </c>
      <c r="AK60" s="72">
        <v>22.906324298732599</v>
      </c>
      <c r="AL60" s="72">
        <v>23.076706964668908</v>
      </c>
      <c r="AM60" s="72">
        <v>23.246520871243781</v>
      </c>
      <c r="AN60" s="72">
        <v>23.415749256834339</v>
      </c>
      <c r="AO60" s="72">
        <v>23.58437581655549</v>
      </c>
      <c r="AP60" s="72">
        <v>23.75238470087897</v>
      </c>
      <c r="AQ60" s="72">
        <v>23.919760523461875</v>
      </c>
      <c r="AR60" s="72">
        <v>24.086488369984639</v>
      </c>
    </row>
    <row r="61" spans="1:51" s="71" customFormat="1">
      <c r="A61" s="71" t="s">
        <v>4</v>
      </c>
      <c r="B61" s="71">
        <v>25.6</v>
      </c>
      <c r="C61" s="71">
        <v>25.7</v>
      </c>
      <c r="D61" s="71">
        <v>25.8</v>
      </c>
      <c r="E61" s="71">
        <v>25.6</v>
      </c>
      <c r="F61" s="71">
        <v>26.5</v>
      </c>
      <c r="G61" s="71">
        <v>26.4</v>
      </c>
      <c r="H61" s="71">
        <v>26.7</v>
      </c>
      <c r="I61" s="71">
        <v>26.9</v>
      </c>
      <c r="J61" s="71">
        <v>26.8</v>
      </c>
      <c r="K61" s="71">
        <v>27</v>
      </c>
      <c r="L61" s="71">
        <v>27.1</v>
      </c>
      <c r="M61" s="71">
        <v>27.4</v>
      </c>
      <c r="N61" s="71">
        <v>27.2</v>
      </c>
      <c r="X61" s="71">
        <v>20.399999999999999</v>
      </c>
      <c r="Y61" s="71">
        <v>20.6</v>
      </c>
      <c r="Z61" s="71">
        <v>20.8</v>
      </c>
      <c r="AA61" s="71">
        <v>20.8</v>
      </c>
      <c r="AB61" s="71">
        <v>21.5</v>
      </c>
      <c r="AC61" s="71">
        <v>21.4</v>
      </c>
      <c r="AD61" s="71">
        <v>21.8</v>
      </c>
      <c r="AE61" s="71">
        <v>21.9</v>
      </c>
      <c r="AF61" s="71">
        <v>22</v>
      </c>
      <c r="AG61" s="71">
        <v>22.2</v>
      </c>
      <c r="AH61" s="71">
        <v>22.4</v>
      </c>
      <c r="AI61" s="71">
        <v>22.7</v>
      </c>
      <c r="AJ61" s="71">
        <v>22.6</v>
      </c>
    </row>
    <row r="62" spans="1:51" s="71" customFormat="1">
      <c r="A62" s="71" t="s">
        <v>5</v>
      </c>
      <c r="N62" s="71">
        <v>27.2</v>
      </c>
      <c r="O62" s="71">
        <v>27.3</v>
      </c>
      <c r="P62" s="71">
        <v>27.7</v>
      </c>
      <c r="Q62" s="71">
        <v>27.3</v>
      </c>
      <c r="AJ62" s="71">
        <v>22.6</v>
      </c>
      <c r="AK62" s="71">
        <v>22.8</v>
      </c>
      <c r="AL62" s="71">
        <v>23.1</v>
      </c>
      <c r="AM62" s="71">
        <v>22.9</v>
      </c>
    </row>
    <row r="63" spans="1:51" s="71" customFormat="1"/>
    <row r="64" spans="1:51" s="71" customFormat="1"/>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pans="1:68" s="71" customFormat="1">
      <c r="A81" s="73" t="s">
        <v>26</v>
      </c>
    </row>
    <row r="82" spans="1:68" s="71" customFormat="1"/>
    <row r="83" spans="1:68" s="71" customFormat="1">
      <c r="B83" s="74">
        <v>1994</v>
      </c>
      <c r="C83" s="74">
        <v>1995</v>
      </c>
      <c r="D83" s="74">
        <v>1996</v>
      </c>
      <c r="E83" s="74">
        <v>1997</v>
      </c>
      <c r="F83" s="74">
        <v>1998</v>
      </c>
      <c r="G83" s="74">
        <v>1999</v>
      </c>
      <c r="H83" s="74">
        <v>2000</v>
      </c>
      <c r="I83" s="74">
        <v>2001</v>
      </c>
      <c r="J83" s="74">
        <v>2002</v>
      </c>
      <c r="K83" s="74">
        <v>2003</v>
      </c>
      <c r="L83" s="74">
        <v>2004</v>
      </c>
      <c r="M83" s="74">
        <v>2005</v>
      </c>
      <c r="N83" s="74">
        <v>2006</v>
      </c>
      <c r="O83" s="74">
        <v>2007</v>
      </c>
      <c r="P83" s="74">
        <v>2008</v>
      </c>
      <c r="Q83" s="74">
        <v>2009</v>
      </c>
      <c r="R83" s="74">
        <v>2010</v>
      </c>
      <c r="S83" s="74">
        <v>2011</v>
      </c>
      <c r="T83" s="74">
        <v>2012</v>
      </c>
      <c r="U83" s="74">
        <v>2013</v>
      </c>
      <c r="V83" s="74">
        <v>2014</v>
      </c>
      <c r="W83" s="74">
        <v>2015</v>
      </c>
      <c r="X83" s="74">
        <v>2016</v>
      </c>
      <c r="Y83" s="74">
        <v>2017</v>
      </c>
      <c r="Z83" s="74">
        <v>2018</v>
      </c>
      <c r="AA83" s="74">
        <v>2019</v>
      </c>
      <c r="AB83" s="74">
        <v>2020</v>
      </c>
      <c r="AC83" s="74">
        <v>2021</v>
      </c>
      <c r="AD83" s="74">
        <v>2022</v>
      </c>
      <c r="AE83" s="74">
        <v>2023</v>
      </c>
      <c r="AF83" s="74">
        <v>2024</v>
      </c>
      <c r="AG83" s="74">
        <v>2025</v>
      </c>
      <c r="AH83" s="74">
        <v>2026</v>
      </c>
      <c r="AI83" s="74">
        <v>2027</v>
      </c>
      <c r="AJ83" s="74">
        <v>2028</v>
      </c>
      <c r="AK83" s="74">
        <v>2029</v>
      </c>
      <c r="AL83" s="74">
        <v>2030</v>
      </c>
      <c r="AM83" s="74">
        <v>2031</v>
      </c>
      <c r="AN83" s="74">
        <v>2032</v>
      </c>
      <c r="AO83" s="74">
        <v>2033</v>
      </c>
      <c r="AP83" s="74">
        <v>2034</v>
      </c>
      <c r="AQ83" s="74">
        <v>2035</v>
      </c>
      <c r="AR83" s="74">
        <v>2036</v>
      </c>
      <c r="AS83" s="74">
        <v>2037</v>
      </c>
      <c r="AT83" s="74">
        <v>2038</v>
      </c>
      <c r="AU83" s="74">
        <v>2039</v>
      </c>
      <c r="AV83" s="74">
        <v>2040</v>
      </c>
      <c r="AW83" s="74">
        <v>2041</v>
      </c>
      <c r="AX83" s="74">
        <v>2042</v>
      </c>
      <c r="AY83" s="74">
        <v>2043</v>
      </c>
      <c r="AZ83" s="74">
        <v>2044</v>
      </c>
      <c r="BA83" s="74">
        <v>2045</v>
      </c>
      <c r="BB83" s="74">
        <v>2046</v>
      </c>
      <c r="BC83" s="74">
        <v>2047</v>
      </c>
      <c r="BD83" s="74">
        <v>2048</v>
      </c>
      <c r="BE83" s="74">
        <v>2049</v>
      </c>
      <c r="BF83" s="74">
        <v>2050</v>
      </c>
      <c r="BG83" s="74">
        <v>2051</v>
      </c>
      <c r="BH83" s="74">
        <v>2052</v>
      </c>
      <c r="BI83" s="74">
        <v>2053</v>
      </c>
      <c r="BJ83" s="74">
        <v>2054</v>
      </c>
      <c r="BK83" s="74">
        <v>2055</v>
      </c>
      <c r="BL83" s="74">
        <v>2056</v>
      </c>
      <c r="BM83" s="74">
        <v>2057</v>
      </c>
      <c r="BN83" s="74">
        <v>2058</v>
      </c>
      <c r="BO83" s="74">
        <v>2059</v>
      </c>
      <c r="BP83" s="74">
        <v>2060</v>
      </c>
    </row>
    <row r="84" spans="1:68" s="71" customFormat="1">
      <c r="A84" s="71" t="s">
        <v>9</v>
      </c>
    </row>
    <row r="85" spans="1:68" s="71" customFormat="1">
      <c r="A85" s="71" t="s">
        <v>10</v>
      </c>
      <c r="O85" s="72">
        <v>26.823353810834071</v>
      </c>
      <c r="P85" s="72">
        <v>26.887547208651586</v>
      </c>
      <c r="Q85" s="72">
        <v>27.058062700495171</v>
      </c>
      <c r="R85" s="72">
        <v>27.174664267909939</v>
      </c>
      <c r="S85" s="72">
        <v>27.290759753561243</v>
      </c>
      <c r="T85" s="72">
        <v>27.406346248393142</v>
      </c>
      <c r="U85" s="72">
        <v>27.521421020252621</v>
      </c>
      <c r="V85" s="72">
        <v>27.635981497219603</v>
      </c>
      <c r="W85" s="72">
        <v>27.750025262576226</v>
      </c>
      <c r="X85" s="72">
        <v>27.86355006917411</v>
      </c>
      <c r="Y85" s="72">
        <v>27.976553829875378</v>
      </c>
      <c r="Z85" s="72">
        <v>28.089034615298829</v>
      </c>
      <c r="AA85" s="72">
        <v>28.200990654390072</v>
      </c>
      <c r="AB85" s="72">
        <v>28.312420333741752</v>
      </c>
      <c r="AC85" s="72">
        <v>28.423322175667046</v>
      </c>
      <c r="AD85" s="72">
        <v>28.533694858807575</v>
      </c>
      <c r="AE85" s="72">
        <v>28.6435372077453</v>
      </c>
      <c r="AF85" s="72">
        <v>28.752848190541282</v>
      </c>
      <c r="AG85" s="72">
        <v>28.861626916487094</v>
      </c>
      <c r="AH85" s="72">
        <v>28.969872641133378</v>
      </c>
      <c r="AI85" s="72">
        <v>29.077584741467941</v>
      </c>
      <c r="AJ85" s="72">
        <v>29.184762734657362</v>
      </c>
      <c r="AK85" s="72">
        <v>29.291406268766558</v>
      </c>
      <c r="AL85" s="72">
        <v>29.397515120199316</v>
      </c>
      <c r="AM85" s="72">
        <v>29.503089191131334</v>
      </c>
      <c r="AN85" s="72">
        <v>29.608128510740475</v>
      </c>
      <c r="AO85" s="72">
        <v>29.712633222710586</v>
      </c>
      <c r="AP85" s="72">
        <v>29.816603590639023</v>
      </c>
      <c r="AQ85" s="72">
        <v>29.92003999419331</v>
      </c>
      <c r="AR85" s="72">
        <v>30.022942925963431</v>
      </c>
      <c r="AS85" s="72">
        <v>30.125312988899157</v>
      </c>
      <c r="AT85" s="72">
        <v>30.227150893754956</v>
      </c>
      <c r="AU85" s="72">
        <v>30.328457456544374</v>
      </c>
      <c r="AV85" s="72">
        <v>30.429233596005243</v>
      </c>
      <c r="AW85" s="72">
        <v>30.529480331077878</v>
      </c>
      <c r="AX85" s="72">
        <v>30.629198778397331</v>
      </c>
      <c r="AY85" s="72">
        <v>30.728390149801289</v>
      </c>
      <c r="AZ85" s="72">
        <v>30.827055749855063</v>
      </c>
      <c r="BA85" s="72">
        <v>30.925196973395128</v>
      </c>
      <c r="BB85" s="72">
        <v>31.022815303091928</v>
      </c>
      <c r="BC85" s="72">
        <v>31.119912307033744</v>
      </c>
      <c r="BD85" s="72">
        <v>31.216489636332287</v>
      </c>
      <c r="BE85" s="72">
        <v>31.312549022751156</v>
      </c>
      <c r="BF85" s="72">
        <v>31.408092276358225</v>
      </c>
      <c r="BG85" s="72">
        <v>31.503121283202844</v>
      </c>
      <c r="BH85" s="72">
        <v>31.597638003018321</v>
      </c>
      <c r="BI85" s="72">
        <v>31.691644466951001</v>
      </c>
      <c r="BJ85" s="72">
        <v>31.785142775316643</v>
      </c>
      <c r="BK85" s="72">
        <v>31.878135095383836</v>
      </c>
      <c r="BL85" s="72">
        <v>31.970623659186504</v>
      </c>
      <c r="BM85" s="72">
        <v>32.062610761364894</v>
      </c>
      <c r="BN85" s="72">
        <v>32.154098757035968</v>
      </c>
      <c r="BO85" s="72">
        <v>32.245090059693872</v>
      </c>
      <c r="BP85" s="72">
        <v>32.335587139140323</v>
      </c>
    </row>
    <row r="86" spans="1:68" s="71" customFormat="1">
      <c r="A86" s="71" t="s">
        <v>11</v>
      </c>
      <c r="O86" s="72">
        <v>26.823353810834071</v>
      </c>
      <c r="P86" s="72">
        <v>26.887547208651586</v>
      </c>
      <c r="Q86" s="72">
        <v>27.058062700495171</v>
      </c>
      <c r="R86" s="72">
        <v>26.98645422069232</v>
      </c>
      <c r="S86" s="72">
        <v>27.056309839966186</v>
      </c>
      <c r="T86" s="72">
        <v>27.125986198347075</v>
      </c>
      <c r="U86" s="72">
        <v>27.195482632712388</v>
      </c>
      <c r="V86" s="72">
        <v>27.264798501696767</v>
      </c>
      <c r="W86" s="72">
        <v>27.33393318554489</v>
      </c>
      <c r="X86" s="72">
        <v>27.402886085960983</v>
      </c>
      <c r="Y86" s="72">
        <v>27.471656627168354</v>
      </c>
      <c r="Z86" s="72">
        <v>27.54024426100294</v>
      </c>
      <c r="AA86" s="72">
        <v>27.608648444927404</v>
      </c>
      <c r="AB86" s="72">
        <v>27.676868665019732</v>
      </c>
      <c r="AC86" s="72">
        <v>27.744904428030711</v>
      </c>
      <c r="AD86" s="72">
        <v>27.812755261218101</v>
      </c>
      <c r="AE86" s="72">
        <v>27.880420712178822</v>
      </c>
      <c r="AF86" s="72">
        <v>27.947900348678711</v>
      </c>
      <c r="AG86" s="72">
        <v>28.015193758480645</v>
      </c>
      <c r="AH86" s="72">
        <v>28.082300549170146</v>
      </c>
      <c r="AI86" s="72">
        <v>28.149220347979707</v>
      </c>
      <c r="AJ86" s="72">
        <v>28.215952806096386</v>
      </c>
      <c r="AK86" s="72">
        <v>28.282497588273195</v>
      </c>
      <c r="AL86" s="72">
        <v>28.348854377266061</v>
      </c>
      <c r="AM86" s="72">
        <v>28.415022877172998</v>
      </c>
      <c r="AN86" s="72">
        <v>28.48100281083909</v>
      </c>
      <c r="AO86" s="72">
        <v>28.54679391967143</v>
      </c>
      <c r="AP86" s="72">
        <v>28.612395963453274</v>
      </c>
      <c r="AQ86" s="72">
        <v>28.677808720156303</v>
      </c>
      <c r="AR86" s="72">
        <v>28.743031985752772</v>
      </c>
      <c r="AS86" s="72">
        <v>28.80806557402579</v>
      </c>
      <c r="AT86" s="72">
        <v>28.872909317423673</v>
      </c>
      <c r="AU86" s="72">
        <v>28.937563067657187</v>
      </c>
      <c r="AV86" s="72">
        <v>29.002026687467211</v>
      </c>
      <c r="AW86" s="72">
        <v>29.066300060017937</v>
      </c>
      <c r="AX86" s="72">
        <v>29.130383085329079</v>
      </c>
      <c r="AY86" s="72">
        <v>29.194275680082093</v>
      </c>
      <c r="AZ86" s="72">
        <v>29.257977777426522</v>
      </c>
      <c r="BA86" s="72">
        <v>29.32148932678545</v>
      </c>
      <c r="BB86" s="72">
        <v>29.384810293661022</v>
      </c>
      <c r="BC86" s="72">
        <v>29.447940659439546</v>
      </c>
      <c r="BD86" s="72">
        <v>29.51088042119644</v>
      </c>
      <c r="BE86" s="72">
        <v>29.573629593767158</v>
      </c>
      <c r="BF86" s="72">
        <v>29.636188203345473</v>
      </c>
      <c r="BG86" s="72">
        <v>29.698556292643808</v>
      </c>
      <c r="BH86" s="72">
        <v>29.760733919567823</v>
      </c>
      <c r="BI86" s="72">
        <v>29.822721156737771</v>
      </c>
      <c r="BJ86" s="72">
        <v>29.88451809129343</v>
      </c>
      <c r="BK86" s="72">
        <v>29.946124824699588</v>
      </c>
      <c r="BL86" s="72">
        <v>30.007541472551548</v>
      </c>
      <c r="BM86" s="72">
        <v>30.06876816438092</v>
      </c>
      <c r="BN86" s="72">
        <v>30.129805043462056</v>
      </c>
      <c r="BO86" s="72">
        <v>30.190652266618503</v>
      </c>
      <c r="BP86" s="72">
        <v>30.251310004030351</v>
      </c>
    </row>
    <row r="87" spans="1:68" s="71" customFormat="1">
      <c r="A87" s="71" t="s">
        <v>12</v>
      </c>
      <c r="O87" s="72">
        <v>26.823353810834071</v>
      </c>
      <c r="P87" s="72">
        <v>26.887547208651586</v>
      </c>
      <c r="Q87" s="72">
        <v>27.058062700495171</v>
      </c>
      <c r="R87" s="72">
        <v>27.369156338126547</v>
      </c>
      <c r="S87" s="72">
        <v>27.533333583973224</v>
      </c>
      <c r="T87" s="72">
        <v>27.696773594810935</v>
      </c>
      <c r="U87" s="72">
        <v>27.85946811031118</v>
      </c>
      <c r="V87" s="72">
        <v>28.02140926428708</v>
      </c>
      <c r="W87" s="72">
        <v>28.182589568745257</v>
      </c>
      <c r="X87" s="72">
        <v>28.343001926323279</v>
      </c>
      <c r="Y87" s="72">
        <v>28.502639594857349</v>
      </c>
      <c r="Z87" s="72">
        <v>28.661496203469596</v>
      </c>
      <c r="AA87" s="72">
        <v>28.819565754207542</v>
      </c>
      <c r="AB87" s="72">
        <v>28.976842614738068</v>
      </c>
      <c r="AC87" s="72">
        <v>29.133321528274287</v>
      </c>
      <c r="AD87" s="72">
        <v>29.288997572108407</v>
      </c>
      <c r="AE87" s="72">
        <v>29.44386618905892</v>
      </c>
      <c r="AF87" s="72">
        <v>29.597923172706153</v>
      </c>
      <c r="AG87" s="72">
        <v>29.751164665233947</v>
      </c>
      <c r="AH87" s="72">
        <v>29.90358715448988</v>
      </c>
      <c r="AI87" s="72">
        <v>30.055187456337794</v>
      </c>
      <c r="AJ87" s="72">
        <v>30.205962724877917</v>
      </c>
      <c r="AK87" s="72">
        <v>30.355910442630766</v>
      </c>
      <c r="AL87" s="72">
        <v>30.505028415555461</v>
      </c>
      <c r="AM87" s="72">
        <v>30.653314767918367</v>
      </c>
      <c r="AN87" s="72">
        <v>30.800767937019494</v>
      </c>
      <c r="AO87" s="72">
        <v>30.947386667786205</v>
      </c>
      <c r="AP87" s="72">
        <v>31.093170007240815</v>
      </c>
      <c r="AQ87" s="72">
        <v>31.238117298852096</v>
      </c>
      <c r="AR87" s="72">
        <v>31.382228176778135</v>
      </c>
      <c r="AS87" s="72">
        <v>31.525502560009016</v>
      </c>
      <c r="AT87" s="72">
        <v>31.667940646418199</v>
      </c>
      <c r="AU87" s="72">
        <v>31.809542906730275</v>
      </c>
      <c r="AV87" s="72">
        <v>31.950310078413711</v>
      </c>
      <c r="AW87" s="72">
        <v>32.090243159507082</v>
      </c>
      <c r="AX87" s="72">
        <v>32.229343402385766</v>
      </c>
      <c r="AY87" s="72">
        <v>32.367612307478574</v>
      </c>
      <c r="AZ87" s="72">
        <v>32.505051616940634</v>
      </c>
      <c r="BA87" s="72">
        <v>32.641663308291356</v>
      </c>
      <c r="BB87" s="72">
        <v>32.777449588024112</v>
      </c>
      <c r="BC87" s="72">
        <v>32.912412885195486</v>
      </c>
      <c r="BD87" s="72">
        <v>33.04655584500096</v>
      </c>
      <c r="BE87" s="72">
        <v>33.179881322343959</v>
      </c>
      <c r="BF87" s="72">
        <v>33.312392375404933</v>
      </c>
      <c r="BG87" s="72">
        <v>33.444092259217349</v>
      </c>
      <c r="BH87" s="72">
        <v>33.574984419256019</v>
      </c>
      <c r="BI87" s="72">
        <v>33.705072485044866</v>
      </c>
      <c r="BJ87" s="72">
        <v>33.834360263789058</v>
      </c>
      <c r="BK87" s="72">
        <v>33.962851734037464</v>
      </c>
      <c r="BL87" s="72">
        <v>34.090551039381047</v>
      </c>
      <c r="BM87" s="72">
        <v>34.217462482191493</v>
      </c>
      <c r="BN87" s="72">
        <v>34.343590517405843</v>
      </c>
      <c r="BO87" s="72">
        <v>34.468939746361414</v>
      </c>
      <c r="BP87" s="72">
        <v>34.593514910684895</v>
      </c>
    </row>
    <row r="88" spans="1:68" s="71" customFormat="1">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row>
    <row r="89" spans="1:68" s="71" customFormat="1">
      <c r="A89" s="71" t="s">
        <v>13</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row>
    <row r="90" spans="1:68" s="71" customFormat="1">
      <c r="A90" s="71" t="s">
        <v>10</v>
      </c>
      <c r="O90" s="72">
        <v>21.828170348900972</v>
      </c>
      <c r="P90" s="72">
        <v>21.956812186333913</v>
      </c>
      <c r="Q90" s="72">
        <v>22.085136168829965</v>
      </c>
      <c r="R90" s="72">
        <v>22.213133250802041</v>
      </c>
      <c r="S90" s="72">
        <v>22.340794553505493</v>
      </c>
      <c r="T90" s="72">
        <v>22.468111346652112</v>
      </c>
      <c r="U90" s="72">
        <v>22.595075071099888</v>
      </c>
      <c r="V90" s="72">
        <v>22.721677335416377</v>
      </c>
      <c r="W90" s="72">
        <v>22.847909918268247</v>
      </c>
      <c r="X90" s="72">
        <v>22.973764770695592</v>
      </c>
      <c r="Y90" s="72">
        <v>23.099234023821666</v>
      </c>
      <c r="Z90" s="72">
        <v>23.224309975235837</v>
      </c>
      <c r="AA90" s="72">
        <v>23.348985104991137</v>
      </c>
      <c r="AB90" s="72">
        <v>23.473252072959223</v>
      </c>
      <c r="AC90" s="72">
        <v>23.597103720101522</v>
      </c>
      <c r="AD90" s="72">
        <v>23.720533069770156</v>
      </c>
      <c r="AE90" s="72">
        <v>23.84353333266986</v>
      </c>
      <c r="AF90" s="72">
        <v>23.966097896430615</v>
      </c>
      <c r="AG90" s="72">
        <v>24.08822033705432</v>
      </c>
      <c r="AH90" s="72">
        <v>24.209894416112967</v>
      </c>
      <c r="AI90" s="72">
        <v>24.331114081167197</v>
      </c>
      <c r="AJ90" s="72">
        <v>24.451873466347596</v>
      </c>
      <c r="AK90" s="72">
        <v>24.572166894278297</v>
      </c>
      <c r="AL90" s="72">
        <v>24.691988869405549</v>
      </c>
      <c r="AM90" s="72">
        <v>24.811334084564834</v>
      </c>
      <c r="AN90" s="72">
        <v>24.930197418499716</v>
      </c>
      <c r="AO90" s="72">
        <v>25.048573935434682</v>
      </c>
      <c r="AP90" s="72">
        <v>25.166458884982287</v>
      </c>
      <c r="AQ90" s="72">
        <v>25.283847701696409</v>
      </c>
      <c r="AR90" s="72">
        <v>25.400736001247388</v>
      </c>
      <c r="AS90" s="72">
        <v>25.517119583091407</v>
      </c>
      <c r="AT90" s="72">
        <v>25.63299442821123</v>
      </c>
      <c r="AU90" s="72">
        <v>25.748356697988466</v>
      </c>
      <c r="AV90" s="72">
        <v>25.863202733391748</v>
      </c>
      <c r="AW90" s="72">
        <v>25.977529053105357</v>
      </c>
      <c r="AX90" s="72">
        <v>26.091332351462089</v>
      </c>
      <c r="AY90" s="72">
        <v>26.204609498212378</v>
      </c>
      <c r="AZ90" s="72">
        <v>26.3173575364203</v>
      </c>
      <c r="BA90" s="72">
        <v>26.42957368078477</v>
      </c>
      <c r="BB90" s="72">
        <v>26.541255315883859</v>
      </c>
      <c r="BC90" s="72">
        <v>26.652399994344854</v>
      </c>
      <c r="BD90" s="72">
        <v>26.763005434945459</v>
      </c>
      <c r="BE90" s="72">
        <v>26.873069520648976</v>
      </c>
      <c r="BF90" s="72">
        <v>26.982590296577872</v>
      </c>
      <c r="BG90" s="72">
        <v>27.091565967929093</v>
      </c>
      <c r="BH90" s="72">
        <v>27.199994897835371</v>
      </c>
      <c r="BI90" s="72">
        <v>27.307875605175497</v>
      </c>
      <c r="BJ90" s="72">
        <v>27.415206762337874</v>
      </c>
      <c r="BK90" s="72">
        <v>27.521987192940074</v>
      </c>
      <c r="BL90" s="72">
        <v>27.628215869508352</v>
      </c>
      <c r="BM90" s="72">
        <v>27.73389191112047</v>
      </c>
      <c r="BN90" s="72">
        <v>27.839014581014681</v>
      </c>
      <c r="BO90" s="72">
        <v>27.943583284168181</v>
      </c>
      <c r="BP90" s="72">
        <v>28.047597564848623</v>
      </c>
    </row>
    <row r="91" spans="1:68" s="71" customFormat="1">
      <c r="A91" s="71" t="s">
        <v>11</v>
      </c>
      <c r="O91" s="72">
        <v>21.828170348900972</v>
      </c>
      <c r="P91" s="72">
        <v>21.956812186333913</v>
      </c>
      <c r="Q91" s="72">
        <v>22.085136168829965</v>
      </c>
      <c r="R91" s="72">
        <v>22.049751029434859</v>
      </c>
      <c r="S91" s="72">
        <v>22.137014879516606</v>
      </c>
      <c r="T91" s="72">
        <v>22.224125445049363</v>
      </c>
      <c r="U91" s="72">
        <v>22.311079936053972</v>
      </c>
      <c r="V91" s="72">
        <v>22.397875589424942</v>
      </c>
      <c r="W91" s="72">
        <v>22.48450968141092</v>
      </c>
      <c r="X91" s="72">
        <v>22.570979524011065</v>
      </c>
      <c r="Y91" s="72">
        <v>22.657282465354115</v>
      </c>
      <c r="Z91" s="72">
        <v>22.743415890058802</v>
      </c>
      <c r="AA91" s="72">
        <v>22.829377219576401</v>
      </c>
      <c r="AB91" s="72">
        <v>22.91516391251492</v>
      </c>
      <c r="AC91" s="72">
        <v>23.000773465965427</v>
      </c>
      <c r="AD91" s="72">
        <v>23.086203415656946</v>
      </c>
      <c r="AE91" s="72">
        <v>23.171451331054712</v>
      </c>
      <c r="AF91" s="72">
        <v>23.256514822329201</v>
      </c>
      <c r="AG91" s="72">
        <v>23.341391538165119</v>
      </c>
      <c r="AH91" s="72">
        <v>23.426079165979679</v>
      </c>
      <c r="AI91" s="72">
        <v>23.510575432124014</v>
      </c>
      <c r="AJ91" s="72">
        <v>23.594878102067256</v>
      </c>
      <c r="AK91" s="72">
        <v>23.678984980564302</v>
      </c>
      <c r="AL91" s="72">
        <v>23.762893913247158</v>
      </c>
      <c r="AM91" s="72">
        <v>23.846602783977954</v>
      </c>
      <c r="AN91" s="72">
        <v>23.930109515078954</v>
      </c>
      <c r="AO91" s="72">
        <v>24.013412069832555</v>
      </c>
      <c r="AP91" s="72">
        <v>24.096508451402887</v>
      </c>
      <c r="AQ91" s="72">
        <v>24.179396702906942</v>
      </c>
      <c r="AR91" s="72">
        <v>24.262074907471078</v>
      </c>
      <c r="AS91" s="72">
        <v>24.344541188271911</v>
      </c>
      <c r="AT91" s="72">
        <v>24.426793708563014</v>
      </c>
      <c r="AU91" s="72">
        <v>24.508830673370895</v>
      </c>
      <c r="AV91" s="72">
        <v>24.590650324965225</v>
      </c>
      <c r="AW91" s="72">
        <v>24.672250946621599</v>
      </c>
      <c r="AX91" s="72">
        <v>24.753630861907752</v>
      </c>
      <c r="AY91" s="72">
        <v>24.834788434390465</v>
      </c>
      <c r="AZ91" s="72">
        <v>24.9157220675791</v>
      </c>
      <c r="BA91" s="72">
        <v>24.996430204856384</v>
      </c>
      <c r="BB91" s="72">
        <v>25.076911329396232</v>
      </c>
      <c r="BC91" s="72">
        <v>25.157163964383749</v>
      </c>
      <c r="BD91" s="72">
        <v>25.237186673001133</v>
      </c>
      <c r="BE91" s="72">
        <v>25.316978056337984</v>
      </c>
      <c r="BF91" s="72">
        <v>25.396536755689976</v>
      </c>
      <c r="BG91" s="72">
        <v>25.475861451556444</v>
      </c>
      <c r="BH91" s="72">
        <v>25.554950863488802</v>
      </c>
      <c r="BI91" s="72">
        <v>25.633803749928251</v>
      </c>
      <c r="BJ91" s="72">
        <v>25.712418908033293</v>
      </c>
      <c r="BK91" s="72">
        <v>25.790795173496921</v>
      </c>
      <c r="BL91" s="72">
        <v>25.86893142082371</v>
      </c>
      <c r="BM91" s="72">
        <v>25.946826562002563</v>
      </c>
      <c r="BN91" s="72">
        <v>26.024479546959391</v>
      </c>
      <c r="BO91" s="72">
        <v>26.101889363517635</v>
      </c>
      <c r="BP91" s="72">
        <v>26.179055036981808</v>
      </c>
    </row>
    <row r="92" spans="1:68" s="71" customFormat="1">
      <c r="A92" s="71" t="s">
        <v>12</v>
      </c>
      <c r="O92" s="72">
        <v>21.828170348900972</v>
      </c>
      <c r="P92" s="72">
        <v>21.956812186333913</v>
      </c>
      <c r="Q92" s="72">
        <v>22.085136168829965</v>
      </c>
      <c r="R92" s="72">
        <v>22.391938011893405</v>
      </c>
      <c r="S92" s="72">
        <v>22.56392196528094</v>
      </c>
      <c r="T92" s="72">
        <v>22.735390084458793</v>
      </c>
      <c r="U92" s="72">
        <v>22.906324298732599</v>
      </c>
      <c r="V92" s="72">
        <v>23.076706964668908</v>
      </c>
      <c r="W92" s="72">
        <v>23.246520871243781</v>
      </c>
      <c r="X92" s="72">
        <v>23.415749256834339</v>
      </c>
      <c r="Y92" s="72">
        <v>23.58437581655549</v>
      </c>
      <c r="Z92" s="72">
        <v>23.75238470087897</v>
      </c>
      <c r="AA92" s="72">
        <v>23.919760523461875</v>
      </c>
      <c r="AB92" s="72">
        <v>24.086488369984639</v>
      </c>
      <c r="AC92" s="72">
        <v>24.25255380407004</v>
      </c>
      <c r="AD92" s="72">
        <v>24.417942862407337</v>
      </c>
      <c r="AE92" s="72">
        <v>24.582642063483828</v>
      </c>
      <c r="AF92" s="72">
        <v>24.746638410040195</v>
      </c>
      <c r="AG92" s="72">
        <v>24.909919393048035</v>
      </c>
      <c r="AH92" s="72">
        <v>25.072472984726286</v>
      </c>
      <c r="AI92" s="72">
        <v>25.234287646291214</v>
      </c>
      <c r="AJ92" s="72">
        <v>25.395352326124474</v>
      </c>
      <c r="AK92" s="72">
        <v>25.555656459712086</v>
      </c>
      <c r="AL92" s="72">
        <v>25.71518996557414</v>
      </c>
      <c r="AM92" s="72">
        <v>25.873943246662421</v>
      </c>
      <c r="AN92" s="72">
        <v>26.03190718720229</v>
      </c>
      <c r="AO92" s="72">
        <v>26.189073150043885</v>
      </c>
      <c r="AP92" s="72">
        <v>26.345432973550061</v>
      </c>
      <c r="AQ92" s="72">
        <v>26.500978968041583</v>
      </c>
      <c r="AR92" s="72">
        <v>26.655703911820119</v>
      </c>
      <c r="AS92" s="72">
        <v>26.809601046789027</v>
      </c>
      <c r="AT92" s="72">
        <v>26.962664073693233</v>
      </c>
      <c r="AU92" s="72">
        <v>27.114887146997653</v>
      </c>
      <c r="AV92" s="72">
        <v>27.266264869425356</v>
      </c>
      <c r="AW92" s="72">
        <v>27.416792286174797</v>
      </c>
      <c r="AX92" s="72">
        <v>27.566464878836463</v>
      </c>
      <c r="AY92" s="72">
        <v>27.715278559028665</v>
      </c>
      <c r="AZ92" s="72">
        <v>27.863229661771136</v>
      </c>
      <c r="BA92" s="72">
        <v>28.01031493861645</v>
      </c>
      <c r="BB92" s="72">
        <v>28.156531550556636</v>
      </c>
      <c r="BC92" s="72">
        <v>28.301877060724607</v>
      </c>
      <c r="BD92" s="72">
        <v>28.446349426906895</v>
      </c>
      <c r="BE92" s="72">
        <v>28.589946993885963</v>
      </c>
      <c r="BF92" s="72">
        <v>28.732668485628544</v>
      </c>
      <c r="BG92" s="72">
        <v>28.874512997336527</v>
      </c>
      <c r="BH92" s="72">
        <v>29.015479987376136</v>
      </c>
      <c r="BI92" s="72">
        <v>29.15556926910121</v>
      </c>
      <c r="BJ92" s="72">
        <v>29.294781002584756</v>
      </c>
      <c r="BK92" s="72">
        <v>29.433115686273855</v>
      </c>
      <c r="BL92" s="72">
        <v>29.570574148581201</v>
      </c>
      <c r="BM92" s="72">
        <v>29.707157539426717</v>
      </c>
      <c r="BN92" s="72">
        <v>29.842867321741949</v>
      </c>
      <c r="BO92" s="72">
        <v>29.977705262949257</v>
      </c>
      <c r="BP92" s="72">
        <v>30.111673426427991</v>
      </c>
    </row>
    <row r="93" spans="1:68" s="71" customFormat="1"/>
    <row r="94" spans="1:68" s="71" customFormat="1"/>
    <row r="95" spans="1:68" s="71" customFormat="1">
      <c r="A95" s="70" t="s">
        <v>14</v>
      </c>
    </row>
    <row r="96" spans="1:68" s="71" customFormat="1">
      <c r="B96" s="74">
        <v>1994</v>
      </c>
      <c r="C96" s="74">
        <v>1995</v>
      </c>
      <c r="D96" s="74">
        <v>1996</v>
      </c>
      <c r="E96" s="74">
        <v>1997</v>
      </c>
      <c r="F96" s="74">
        <v>1998</v>
      </c>
      <c r="G96" s="74">
        <v>1999</v>
      </c>
      <c r="H96" s="74">
        <v>2000</v>
      </c>
      <c r="I96" s="74">
        <v>2001</v>
      </c>
      <c r="J96" s="74">
        <v>2002</v>
      </c>
      <c r="K96" s="74">
        <v>2003</v>
      </c>
      <c r="L96" s="74">
        <v>2004</v>
      </c>
      <c r="M96" s="74">
        <v>2005</v>
      </c>
      <c r="N96" s="74">
        <v>2006</v>
      </c>
      <c r="O96" s="74">
        <v>2007</v>
      </c>
      <c r="P96" s="74">
        <v>2008</v>
      </c>
      <c r="Q96" s="74">
        <v>2009</v>
      </c>
      <c r="R96" s="74">
        <v>2010</v>
      </c>
      <c r="S96" s="74">
        <v>2011</v>
      </c>
      <c r="T96" s="74">
        <v>2012</v>
      </c>
      <c r="U96" s="74">
        <v>2013</v>
      </c>
      <c r="V96" s="74">
        <v>2014</v>
      </c>
      <c r="W96" s="74">
        <v>2015</v>
      </c>
      <c r="X96" s="74">
        <v>2016</v>
      </c>
      <c r="Y96" s="74">
        <v>2017</v>
      </c>
      <c r="Z96" s="74">
        <v>2018</v>
      </c>
      <c r="AA96" s="74">
        <v>2019</v>
      </c>
      <c r="AB96" s="74">
        <v>2020</v>
      </c>
      <c r="AC96" s="74">
        <v>2021</v>
      </c>
      <c r="AD96" s="74">
        <v>2022</v>
      </c>
      <c r="AE96" s="74">
        <v>2023</v>
      </c>
      <c r="AF96" s="74">
        <v>2024</v>
      </c>
      <c r="AG96" s="74">
        <v>2025</v>
      </c>
      <c r="AH96" s="74">
        <v>2026</v>
      </c>
      <c r="AI96" s="74">
        <v>2027</v>
      </c>
      <c r="AJ96" s="74">
        <v>2028</v>
      </c>
      <c r="AK96" s="74">
        <v>2029</v>
      </c>
      <c r="AL96" s="74">
        <v>2030</v>
      </c>
      <c r="AM96" s="74">
        <v>2031</v>
      </c>
      <c r="AN96" s="74">
        <v>2032</v>
      </c>
      <c r="AO96" s="74">
        <v>2033</v>
      </c>
      <c r="AP96" s="74">
        <v>2034</v>
      </c>
      <c r="AQ96" s="74">
        <v>2035</v>
      </c>
      <c r="AR96" s="74">
        <v>2036</v>
      </c>
      <c r="AS96" s="74">
        <v>2037</v>
      </c>
      <c r="AT96" s="74">
        <v>2038</v>
      </c>
      <c r="AU96" s="74">
        <v>2039</v>
      </c>
      <c r="AV96" s="74">
        <v>2040</v>
      </c>
      <c r="AW96" s="74">
        <v>2041</v>
      </c>
      <c r="AX96" s="74">
        <v>2042</v>
      </c>
      <c r="AY96" s="74">
        <v>2043</v>
      </c>
      <c r="AZ96" s="74">
        <v>2044</v>
      </c>
      <c r="BA96" s="74">
        <v>2045</v>
      </c>
      <c r="BB96" s="74">
        <v>2046</v>
      </c>
      <c r="BC96" s="74">
        <v>2047</v>
      </c>
      <c r="BD96" s="74">
        <v>2048</v>
      </c>
      <c r="BE96" s="74">
        <v>2049</v>
      </c>
      <c r="BF96" s="74">
        <v>2050</v>
      </c>
      <c r="BG96" s="74">
        <v>2051</v>
      </c>
      <c r="BH96" s="74">
        <v>2052</v>
      </c>
      <c r="BI96" s="74">
        <v>2053</v>
      </c>
      <c r="BJ96" s="74">
        <v>2054</v>
      </c>
      <c r="BK96" s="74">
        <v>2055</v>
      </c>
      <c r="BL96" s="74">
        <v>2056</v>
      </c>
      <c r="BM96" s="74">
        <v>2057</v>
      </c>
      <c r="BN96" s="74">
        <v>2058</v>
      </c>
      <c r="BO96" s="74">
        <v>2059</v>
      </c>
      <c r="BP96" s="74">
        <v>2060</v>
      </c>
    </row>
    <row r="97" spans="1:23" s="71" customFormat="1">
      <c r="A97" s="71" t="s">
        <v>9</v>
      </c>
    </row>
    <row r="98" spans="1:23" s="71" customFormat="1">
      <c r="A98" s="71" t="s">
        <v>15</v>
      </c>
      <c r="B98" s="71">
        <v>25</v>
      </c>
      <c r="C98" s="71">
        <v>24.9</v>
      </c>
      <c r="D98" s="71">
        <v>25</v>
      </c>
      <c r="E98" s="71">
        <v>25.2</v>
      </c>
      <c r="F98" s="71">
        <v>25.3</v>
      </c>
      <c r="G98" s="71">
        <v>25.3</v>
      </c>
      <c r="H98" s="71">
        <v>25.6</v>
      </c>
      <c r="I98" s="71">
        <v>25.7</v>
      </c>
      <c r="J98" s="71">
        <v>25.8</v>
      </c>
      <c r="K98" s="71">
        <v>25.6</v>
      </c>
      <c r="L98" s="71">
        <v>26.5</v>
      </c>
      <c r="M98" s="71">
        <v>26.4</v>
      </c>
      <c r="N98" s="71">
        <v>26.7</v>
      </c>
      <c r="O98" s="71">
        <v>26.9</v>
      </c>
      <c r="P98" s="71">
        <v>26.8</v>
      </c>
      <c r="Q98" s="71">
        <v>27</v>
      </c>
      <c r="R98" s="71">
        <v>27.1</v>
      </c>
      <c r="S98" s="71">
        <v>27.4</v>
      </c>
      <c r="T98" s="71">
        <v>27.2</v>
      </c>
    </row>
    <row r="99" spans="1:23" s="71" customFormat="1">
      <c r="A99" s="71" t="s">
        <v>16</v>
      </c>
      <c r="U99" s="71">
        <v>27.3</v>
      </c>
      <c r="V99" s="71">
        <v>27.7</v>
      </c>
      <c r="W99" s="71">
        <v>27.3</v>
      </c>
    </row>
    <row r="100" spans="1:23" s="71" customFormat="1"/>
    <row r="101" spans="1:23" s="71" customFormat="1">
      <c r="A101" s="71" t="s">
        <v>13</v>
      </c>
    </row>
    <row r="102" spans="1:23" s="71" customFormat="1">
      <c r="A102" s="71" t="s">
        <v>15</v>
      </c>
      <c r="B102" s="71">
        <v>19.7</v>
      </c>
      <c r="C102" s="71">
        <v>19.7</v>
      </c>
      <c r="D102" s="71">
        <v>19.7</v>
      </c>
      <c r="E102" s="71">
        <v>19.899999999999999</v>
      </c>
      <c r="F102" s="71">
        <v>20</v>
      </c>
      <c r="G102" s="71">
        <v>20.2</v>
      </c>
      <c r="H102" s="71">
        <v>20.399999999999999</v>
      </c>
      <c r="I102" s="71">
        <v>20.6</v>
      </c>
      <c r="J102" s="71">
        <v>20.8</v>
      </c>
      <c r="K102" s="71">
        <v>20.8</v>
      </c>
      <c r="L102" s="71">
        <v>21.5</v>
      </c>
      <c r="M102" s="71">
        <v>21.4</v>
      </c>
      <c r="N102" s="71">
        <v>21.8</v>
      </c>
      <c r="O102" s="71">
        <v>21.9</v>
      </c>
      <c r="P102" s="71">
        <v>22</v>
      </c>
      <c r="Q102" s="71">
        <v>22.2</v>
      </c>
      <c r="R102" s="71">
        <v>22.4</v>
      </c>
      <c r="S102" s="71">
        <v>22.7</v>
      </c>
      <c r="T102" s="71">
        <v>22.6</v>
      </c>
    </row>
    <row r="103" spans="1:23" s="71" customFormat="1">
      <c r="A103" s="71" t="s">
        <v>16</v>
      </c>
      <c r="U103" s="71">
        <v>22.8</v>
      </c>
      <c r="V103" s="71">
        <v>23.1</v>
      </c>
      <c r="W103" s="71">
        <v>22.9</v>
      </c>
    </row>
    <row r="104" spans="1:23" s="71" customFormat="1"/>
    <row r="105" spans="1:23" s="71" customFormat="1"/>
    <row r="106" spans="1:23" s="71" customFormat="1" ht="14.4">
      <c r="A106" s="75" t="s">
        <v>27</v>
      </c>
    </row>
    <row r="107" spans="1:23" s="71" customFormat="1">
      <c r="A107" s="71" t="s">
        <v>28</v>
      </c>
    </row>
    <row r="108" spans="1:23" s="71" customFormat="1">
      <c r="A108" s="775" t="s">
        <v>29</v>
      </c>
      <c r="B108" s="775"/>
      <c r="C108" s="775"/>
      <c r="D108" s="775"/>
      <c r="E108" s="775"/>
      <c r="F108" s="775"/>
      <c r="G108" s="775"/>
      <c r="H108" s="775"/>
      <c r="I108" s="775"/>
      <c r="J108" s="775"/>
      <c r="K108" s="775"/>
      <c r="L108" s="775"/>
      <c r="M108" s="775"/>
      <c r="N108" s="775"/>
      <c r="O108" s="775"/>
      <c r="P108" s="775"/>
      <c r="Q108" s="775"/>
    </row>
    <row r="109" spans="1:23" s="71" customFormat="1">
      <c r="A109" s="76" t="s">
        <v>17</v>
      </c>
    </row>
    <row r="110" spans="1:23" s="71" customFormat="1">
      <c r="A110" s="76" t="s">
        <v>18</v>
      </c>
    </row>
  </sheetData>
  <mergeCells count="2">
    <mergeCell ref="CF3:CZ3"/>
    <mergeCell ref="A108:Q10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EY110"/>
  <sheetViews>
    <sheetView showWhiteSpace="0" zoomScaleNormal="100" workbookViewId="0">
      <selection activeCell="A34" sqref="A34"/>
    </sheetView>
  </sheetViews>
  <sheetFormatPr baseColWidth="10" defaultColWidth="5.44140625" defaultRowHeight="13.8"/>
  <cols>
    <col min="1" max="1" width="36.109375" style="40" customWidth="1"/>
    <col min="2" max="27" width="6.88671875" style="40" customWidth="1"/>
    <col min="28" max="72" width="6.88671875" style="40" hidden="1" customWidth="1"/>
    <col min="73" max="77" width="7" style="40" customWidth="1"/>
    <col min="78" max="78" width="34.6640625" style="40" customWidth="1"/>
    <col min="79" max="104" width="5.44140625" style="40"/>
    <col min="105" max="149" width="0" style="40" hidden="1" customWidth="1"/>
    <col min="150" max="16384" width="5.44140625" style="40"/>
  </cols>
  <sheetData>
    <row r="1" spans="1:155" ht="15.6">
      <c r="A1" s="111" t="s">
        <v>36</v>
      </c>
    </row>
    <row r="3" spans="1:155" ht="14.4" thickBot="1">
      <c r="A3" s="62"/>
      <c r="H3" s="63"/>
      <c r="I3" s="63"/>
      <c r="J3" s="63"/>
      <c r="K3" s="63"/>
      <c r="L3" s="63"/>
      <c r="M3" s="63"/>
      <c r="N3" s="63"/>
      <c r="O3" s="63"/>
      <c r="P3" s="63"/>
      <c r="Q3" s="63"/>
      <c r="R3" s="63"/>
      <c r="S3" s="63"/>
      <c r="T3" s="63"/>
      <c r="U3" s="63"/>
      <c r="V3" s="63"/>
      <c r="W3" s="63"/>
      <c r="X3" s="63"/>
      <c r="Y3" s="63"/>
      <c r="Z3" s="63"/>
      <c r="AA3" s="63"/>
      <c r="CF3" s="774" t="s">
        <v>13</v>
      </c>
      <c r="CG3" s="774"/>
      <c r="CH3" s="774"/>
      <c r="CI3" s="774"/>
      <c r="CJ3" s="774"/>
      <c r="CK3" s="774"/>
      <c r="CL3" s="774"/>
      <c r="CM3" s="774"/>
      <c r="CN3" s="774"/>
      <c r="CO3" s="774"/>
      <c r="CP3" s="774"/>
      <c r="CQ3" s="774"/>
      <c r="CR3" s="774"/>
      <c r="CS3" s="774"/>
      <c r="CT3" s="774"/>
      <c r="CU3" s="774"/>
      <c r="CV3" s="774"/>
      <c r="CW3" s="774"/>
      <c r="CX3" s="774"/>
      <c r="CY3" s="774"/>
      <c r="CZ3" s="774"/>
    </row>
    <row r="4" spans="1:155">
      <c r="A4" s="64" t="s">
        <v>9</v>
      </c>
      <c r="B4" s="60">
        <v>2000</v>
      </c>
      <c r="C4" s="60">
        <v>2001</v>
      </c>
      <c r="D4" s="60">
        <v>2002</v>
      </c>
      <c r="E4" s="60">
        <v>2003</v>
      </c>
      <c r="F4" s="60">
        <v>2004</v>
      </c>
      <c r="G4" s="60">
        <v>2005</v>
      </c>
      <c r="H4" s="60">
        <v>2006</v>
      </c>
      <c r="I4" s="60">
        <v>2007</v>
      </c>
      <c r="J4" s="60">
        <v>2008</v>
      </c>
      <c r="K4" s="60">
        <v>2009</v>
      </c>
      <c r="L4" s="60">
        <v>2010</v>
      </c>
      <c r="M4" s="60">
        <v>2011</v>
      </c>
      <c r="N4" s="60">
        <v>2012</v>
      </c>
      <c r="O4" s="60">
        <v>2013</v>
      </c>
      <c r="P4" s="60">
        <v>2014</v>
      </c>
      <c r="Q4" s="60">
        <v>2015</v>
      </c>
      <c r="R4" s="60">
        <v>2016</v>
      </c>
      <c r="S4" s="60">
        <v>2017</v>
      </c>
      <c r="T4" s="60">
        <v>2018</v>
      </c>
      <c r="U4" s="60">
        <v>2019</v>
      </c>
      <c r="V4" s="60">
        <v>2020</v>
      </c>
      <c r="W4" s="60">
        <v>2021</v>
      </c>
      <c r="X4" s="60">
        <v>2022</v>
      </c>
      <c r="Y4" s="60">
        <v>2023</v>
      </c>
      <c r="Z4" s="60">
        <v>2024</v>
      </c>
      <c r="AA4" s="60">
        <v>2025</v>
      </c>
      <c r="AB4" s="60">
        <v>2026</v>
      </c>
      <c r="AC4" s="60">
        <v>2027</v>
      </c>
      <c r="AD4" s="60">
        <v>2028</v>
      </c>
      <c r="AE4" s="60">
        <v>2029</v>
      </c>
      <c r="AF4" s="60">
        <v>2030</v>
      </c>
      <c r="AG4" s="60">
        <v>2031</v>
      </c>
      <c r="AH4" s="60">
        <v>2032</v>
      </c>
      <c r="AI4" s="60">
        <v>2033</v>
      </c>
      <c r="AJ4" s="60">
        <v>2034</v>
      </c>
      <c r="AK4" s="60">
        <v>2035</v>
      </c>
      <c r="AL4" s="60">
        <v>2036</v>
      </c>
      <c r="AM4" s="60">
        <v>2037</v>
      </c>
      <c r="AN4" s="60">
        <v>2038</v>
      </c>
      <c r="AO4" s="60">
        <v>2039</v>
      </c>
      <c r="AP4" s="60">
        <v>2040</v>
      </c>
      <c r="AQ4" s="60">
        <v>2041</v>
      </c>
      <c r="AR4" s="60">
        <v>2042</v>
      </c>
      <c r="AS4" s="60">
        <v>2043</v>
      </c>
      <c r="AT4" s="60">
        <v>2044</v>
      </c>
      <c r="AU4" s="60">
        <v>2045</v>
      </c>
      <c r="AV4" s="60">
        <v>2046</v>
      </c>
      <c r="AW4" s="60">
        <v>2047</v>
      </c>
      <c r="AX4" s="60">
        <v>2048</v>
      </c>
      <c r="AY4" s="60">
        <v>2049</v>
      </c>
      <c r="AZ4" s="60">
        <v>2050</v>
      </c>
      <c r="BA4" s="60">
        <v>2051</v>
      </c>
      <c r="BB4" s="60">
        <v>2052</v>
      </c>
      <c r="BC4" s="60">
        <v>2053</v>
      </c>
      <c r="BD4" s="60">
        <v>2054</v>
      </c>
      <c r="BE4" s="60">
        <v>2055</v>
      </c>
      <c r="BF4" s="60">
        <v>2056</v>
      </c>
      <c r="BG4" s="60">
        <v>2057</v>
      </c>
      <c r="BH4" s="60">
        <v>2058</v>
      </c>
      <c r="BI4" s="60">
        <v>2059</v>
      </c>
      <c r="BJ4" s="60">
        <v>2060</v>
      </c>
      <c r="BK4" s="60">
        <v>2061</v>
      </c>
      <c r="BL4" s="60">
        <v>2062</v>
      </c>
      <c r="BM4" s="60">
        <v>2063</v>
      </c>
      <c r="BN4" s="60">
        <v>2064</v>
      </c>
      <c r="BO4" s="60">
        <v>2065</v>
      </c>
      <c r="BP4" s="60">
        <v>2066</v>
      </c>
      <c r="BQ4" s="60">
        <v>2067</v>
      </c>
      <c r="BR4" s="60">
        <v>2068</v>
      </c>
      <c r="BS4" s="60">
        <v>2069</v>
      </c>
      <c r="BT4" s="61">
        <v>2070</v>
      </c>
      <c r="BU4" s="47"/>
      <c r="BV4" s="47"/>
      <c r="BW4" s="47"/>
      <c r="BX4" s="47"/>
      <c r="BY4" s="47"/>
      <c r="BZ4" s="65" t="s">
        <v>13</v>
      </c>
      <c r="CA4" s="60">
        <v>2000</v>
      </c>
      <c r="CB4" s="60">
        <v>2001</v>
      </c>
      <c r="CC4" s="60">
        <v>2002</v>
      </c>
      <c r="CD4" s="60">
        <v>2003</v>
      </c>
      <c r="CE4" s="60">
        <v>2004</v>
      </c>
      <c r="CF4" s="60">
        <v>2005</v>
      </c>
      <c r="CG4" s="60">
        <v>2006</v>
      </c>
      <c r="CH4" s="60">
        <v>2007</v>
      </c>
      <c r="CI4" s="60">
        <v>2008</v>
      </c>
      <c r="CJ4" s="60">
        <v>2009</v>
      </c>
      <c r="CK4" s="60">
        <v>2010</v>
      </c>
      <c r="CL4" s="60">
        <v>2011</v>
      </c>
      <c r="CM4" s="60">
        <v>2012</v>
      </c>
      <c r="CN4" s="60">
        <v>2013</v>
      </c>
      <c r="CO4" s="60">
        <v>2014</v>
      </c>
      <c r="CP4" s="60">
        <v>2015</v>
      </c>
      <c r="CQ4" s="60">
        <v>2016</v>
      </c>
      <c r="CR4" s="60">
        <v>2017</v>
      </c>
      <c r="CS4" s="60">
        <v>2018</v>
      </c>
      <c r="CT4" s="60">
        <v>2019</v>
      </c>
      <c r="CU4" s="60">
        <v>2020</v>
      </c>
      <c r="CV4" s="60">
        <v>2021</v>
      </c>
      <c r="CW4" s="60">
        <v>2022</v>
      </c>
      <c r="CX4" s="60">
        <v>2023</v>
      </c>
      <c r="CY4" s="60">
        <v>2024</v>
      </c>
      <c r="CZ4" s="60">
        <v>2025</v>
      </c>
      <c r="DA4" s="60">
        <v>2026</v>
      </c>
      <c r="DB4" s="60">
        <v>2027</v>
      </c>
      <c r="DC4" s="60">
        <v>2028</v>
      </c>
      <c r="DD4" s="60">
        <v>2029</v>
      </c>
      <c r="DE4" s="60">
        <v>2030</v>
      </c>
      <c r="DF4" s="60">
        <v>2031</v>
      </c>
      <c r="DG4" s="60">
        <v>2032</v>
      </c>
      <c r="DH4" s="60">
        <v>2033</v>
      </c>
      <c r="DI4" s="60">
        <v>2034</v>
      </c>
      <c r="DJ4" s="60">
        <v>2035</v>
      </c>
      <c r="DK4" s="60">
        <v>2036</v>
      </c>
      <c r="DL4" s="60">
        <v>2037</v>
      </c>
      <c r="DM4" s="60">
        <v>2038</v>
      </c>
      <c r="DN4" s="60">
        <v>2039</v>
      </c>
      <c r="DO4" s="60">
        <v>2040</v>
      </c>
      <c r="DP4" s="60">
        <v>2041</v>
      </c>
      <c r="DQ4" s="60">
        <v>2042</v>
      </c>
      <c r="DR4" s="60">
        <v>2043</v>
      </c>
      <c r="DS4" s="60">
        <v>2044</v>
      </c>
      <c r="DT4" s="60">
        <v>2045</v>
      </c>
      <c r="DU4" s="60">
        <v>2046</v>
      </c>
      <c r="DV4" s="60">
        <v>2047</v>
      </c>
      <c r="DW4" s="60">
        <v>2048</v>
      </c>
      <c r="DX4" s="60">
        <v>2049</v>
      </c>
      <c r="DY4" s="60">
        <v>2050</v>
      </c>
      <c r="DZ4" s="60">
        <v>2051</v>
      </c>
      <c r="EA4" s="60">
        <v>2052</v>
      </c>
      <c r="EB4" s="60">
        <v>2053</v>
      </c>
      <c r="EC4" s="60">
        <v>2054</v>
      </c>
      <c r="ED4" s="60">
        <v>2055</v>
      </c>
      <c r="EE4" s="60">
        <v>2056</v>
      </c>
      <c r="EF4" s="60">
        <v>2057</v>
      </c>
      <c r="EG4" s="60">
        <v>2058</v>
      </c>
      <c r="EH4" s="60">
        <v>2059</v>
      </c>
      <c r="EI4" s="60">
        <v>2060</v>
      </c>
      <c r="EJ4" s="60">
        <v>2061</v>
      </c>
      <c r="EK4" s="60">
        <v>2062</v>
      </c>
      <c r="EL4" s="60">
        <v>2063</v>
      </c>
      <c r="EM4" s="60">
        <v>2064</v>
      </c>
      <c r="EN4" s="60">
        <v>2065</v>
      </c>
      <c r="EO4" s="60">
        <v>2066</v>
      </c>
      <c r="EP4" s="60">
        <v>2067</v>
      </c>
      <c r="EQ4" s="60">
        <v>2068</v>
      </c>
      <c r="ER4" s="60">
        <v>2069</v>
      </c>
      <c r="ES4" s="61">
        <v>2070</v>
      </c>
      <c r="ET4" s="47"/>
      <c r="EU4" s="47"/>
      <c r="EV4" s="47"/>
      <c r="EW4" s="47"/>
      <c r="EX4" s="47"/>
      <c r="EY4" s="47"/>
    </row>
    <row r="5" spans="1:155">
      <c r="A5" s="105" t="s">
        <v>19</v>
      </c>
      <c r="B5" s="106"/>
      <c r="C5" s="106"/>
      <c r="D5" s="106"/>
      <c r="E5" s="106"/>
      <c r="F5" s="106"/>
      <c r="G5" s="106"/>
      <c r="H5" s="106"/>
      <c r="I5" s="106"/>
      <c r="J5" s="106"/>
      <c r="K5" s="106"/>
      <c r="L5" s="106"/>
      <c r="M5" s="106"/>
      <c r="N5" s="106"/>
      <c r="O5" s="107">
        <v>22.917505284525763</v>
      </c>
      <c r="P5" s="107">
        <v>23.237334617286798</v>
      </c>
      <c r="Q5" s="107">
        <v>22.882119397828983</v>
      </c>
      <c r="R5" s="107">
        <v>23.380939701161306</v>
      </c>
      <c r="S5" s="107">
        <v>23.491393300578519</v>
      </c>
      <c r="T5" s="107">
        <v>23.59775261344652</v>
      </c>
      <c r="U5" s="107">
        <v>23.699914723483808</v>
      </c>
      <c r="V5" s="107">
        <v>23.797772105689706</v>
      </c>
      <c r="W5" s="107">
        <v>23.891251654400765</v>
      </c>
      <c r="X5" s="107">
        <v>23.982875124731386</v>
      </c>
      <c r="Y5" s="107">
        <v>24.072554634617035</v>
      </c>
      <c r="Z5" s="107">
        <v>24.160298357135233</v>
      </c>
      <c r="AA5" s="107">
        <v>24.246149345050242</v>
      </c>
      <c r="AB5" s="107">
        <v>24.330150557635783</v>
      </c>
      <c r="AC5" s="107">
        <v>24.412458901246453</v>
      </c>
      <c r="AD5" s="107">
        <v>24.493273484335422</v>
      </c>
      <c r="AE5" s="107">
        <v>24.572793685725564</v>
      </c>
      <c r="AF5" s="107">
        <v>24.651294370923519</v>
      </c>
      <c r="AG5" s="107">
        <v>24.729176676380991</v>
      </c>
      <c r="AH5" s="107">
        <v>24.806894543371076</v>
      </c>
      <c r="AI5" s="107">
        <v>24.884923546104254</v>
      </c>
      <c r="AJ5" s="107">
        <v>24.963785089778408</v>
      </c>
      <c r="AK5" s="107">
        <v>25.044031398907393</v>
      </c>
      <c r="AL5" s="107">
        <v>25.126175674276201</v>
      </c>
      <c r="AM5" s="107">
        <v>25.210654754003176</v>
      </c>
      <c r="AN5" s="107">
        <v>25.297905212052495</v>
      </c>
      <c r="AO5" s="107">
        <v>25.388211716436597</v>
      </c>
      <c r="AP5" s="107">
        <v>25.481657849195503</v>
      </c>
      <c r="AQ5" s="107">
        <v>25.578311670716968</v>
      </c>
      <c r="AR5" s="107">
        <v>25.678152572984281</v>
      </c>
      <c r="AS5" s="107">
        <v>25.781111555584111</v>
      </c>
      <c r="AT5" s="107">
        <v>25.887013310364001</v>
      </c>
      <c r="AU5" s="107">
        <v>25.995641933925441</v>
      </c>
      <c r="AV5" s="107">
        <v>26.106711282368348</v>
      </c>
      <c r="AW5" s="107">
        <v>26.219873527837805</v>
      </c>
      <c r="AX5" s="107">
        <v>26.334768040315332</v>
      </c>
      <c r="AY5" s="107">
        <v>26.450981367125141</v>
      </c>
      <c r="AZ5" s="107">
        <v>26.568063840894013</v>
      </c>
      <c r="BA5" s="107">
        <v>26.685559308583048</v>
      </c>
      <c r="BB5" s="107">
        <v>26.80309990035737</v>
      </c>
      <c r="BC5" s="107">
        <v>26.920301848238957</v>
      </c>
      <c r="BD5" s="107">
        <v>27.036855375025716</v>
      </c>
      <c r="BE5" s="107">
        <v>27.152630305092028</v>
      </c>
      <c r="BF5" s="107">
        <v>27.267522974684436</v>
      </c>
      <c r="BG5" s="107">
        <v>27.381455865216168</v>
      </c>
      <c r="BH5" s="107">
        <v>27.494375134809854</v>
      </c>
      <c r="BI5" s="107">
        <v>27.606289481712018</v>
      </c>
      <c r="BJ5" s="107">
        <v>27.717207511588182</v>
      </c>
      <c r="BK5" s="107">
        <v>27.827137603711478</v>
      </c>
      <c r="BL5" s="107">
        <v>27.936087636638192</v>
      </c>
      <c r="BM5" s="107">
        <v>28.04406528059484</v>
      </c>
      <c r="BN5" s="107">
        <v>28.151078070210602</v>
      </c>
      <c r="BO5" s="107">
        <v>28.257133469208068</v>
      </c>
      <c r="BP5" s="107">
        <v>28.362238924462705</v>
      </c>
      <c r="BQ5" s="107">
        <v>28.466401909155788</v>
      </c>
      <c r="BR5" s="107">
        <v>28.569629955517723</v>
      </c>
      <c r="BS5" s="107">
        <v>28.671930678201189</v>
      </c>
      <c r="BT5" s="107">
        <v>28.773311789636747</v>
      </c>
      <c r="BZ5" s="105" t="s">
        <v>19</v>
      </c>
      <c r="CA5" s="106"/>
      <c r="CB5" s="106"/>
      <c r="CC5" s="106"/>
      <c r="CD5" s="106"/>
      <c r="CE5" s="106"/>
      <c r="CF5" s="106"/>
      <c r="CG5" s="106"/>
      <c r="CH5" s="106"/>
      <c r="CI5" s="106"/>
      <c r="CJ5" s="106"/>
      <c r="CK5" s="106"/>
      <c r="CL5" s="106"/>
      <c r="CM5" s="106"/>
      <c r="CN5" s="107">
        <v>18.866684011260276</v>
      </c>
      <c r="CO5" s="107">
        <v>19.201088549905872</v>
      </c>
      <c r="CP5" s="107">
        <v>18.945860379015812</v>
      </c>
      <c r="CQ5" s="107">
        <v>19.323295766681948</v>
      </c>
      <c r="CR5" s="107">
        <v>19.443064025395412</v>
      </c>
      <c r="CS5" s="107">
        <v>19.557964929631598</v>
      </c>
      <c r="CT5" s="107">
        <v>19.673192700227876</v>
      </c>
      <c r="CU5" s="107">
        <v>19.78880621285882</v>
      </c>
      <c r="CV5" s="107">
        <v>19.904859956303582</v>
      </c>
      <c r="CW5" s="107">
        <v>20.021432576407168</v>
      </c>
      <c r="CX5" s="107">
        <v>20.138662119227565</v>
      </c>
      <c r="CY5" s="107">
        <v>20.256673536633922</v>
      </c>
      <c r="CZ5" s="107">
        <v>20.375623494553732</v>
      </c>
      <c r="DA5" s="107">
        <v>20.495611939590958</v>
      </c>
      <c r="DB5" s="107">
        <v>20.61677326917583</v>
      </c>
      <c r="DC5" s="107">
        <v>20.739251907929738</v>
      </c>
      <c r="DD5" s="107">
        <v>20.863165454185349</v>
      </c>
      <c r="DE5" s="107">
        <v>20.988712817919492</v>
      </c>
      <c r="DF5" s="107">
        <v>21.11608382240756</v>
      </c>
      <c r="DG5" s="107">
        <v>21.245459396476068</v>
      </c>
      <c r="DH5" s="107">
        <v>21.377037697581688</v>
      </c>
      <c r="DI5" s="107">
        <v>21.510991088055292</v>
      </c>
      <c r="DJ5" s="107">
        <v>21.647383834101664</v>
      </c>
      <c r="DK5" s="107">
        <v>21.785923949445628</v>
      </c>
      <c r="DL5" s="107">
        <v>21.92635819145076</v>
      </c>
      <c r="DM5" s="107">
        <v>22.068436056593828</v>
      </c>
      <c r="DN5" s="107">
        <v>22.211866115747554</v>
      </c>
      <c r="DO5" s="107">
        <v>22.356357074747201</v>
      </c>
      <c r="DP5" s="107">
        <v>22.501581786464442</v>
      </c>
      <c r="DQ5" s="107">
        <v>22.647189752062001</v>
      </c>
      <c r="DR5" s="107">
        <v>22.792793256175564</v>
      </c>
      <c r="DS5" s="107">
        <v>22.93802134965798</v>
      </c>
      <c r="DT5" s="107">
        <v>23.082470279214203</v>
      </c>
      <c r="DU5" s="107">
        <v>23.225756265580891</v>
      </c>
      <c r="DV5" s="107">
        <v>23.367553043282388</v>
      </c>
      <c r="DW5" s="107">
        <v>23.507935184558388</v>
      </c>
      <c r="DX5" s="107">
        <v>23.646907158391109</v>
      </c>
      <c r="DY5" s="107">
        <v>23.784474058323148</v>
      </c>
      <c r="DZ5" s="107">
        <v>23.920641574851977</v>
      </c>
      <c r="EA5" s="107">
        <v>24.055415968290138</v>
      </c>
      <c r="EB5" s="107">
        <v>24.188804042116253</v>
      </c>
      <c r="EC5" s="107">
        <v>24.320813116838281</v>
      </c>
      <c r="ED5" s="107">
        <v>24.451451004388673</v>
      </c>
      <c r="EE5" s="107">
        <v>24.580725983068287</v>
      </c>
      <c r="EF5" s="107">
        <v>24.70864677305331</v>
      </c>
      <c r="EG5" s="107">
        <v>24.835222512477696</v>
      </c>
      <c r="EH5" s="107">
        <v>24.960462734100982</v>
      </c>
      <c r="EI5" s="107">
        <v>25.084377342570193</v>
      </c>
      <c r="EJ5" s="107">
        <v>25.206976592281624</v>
      </c>
      <c r="EK5" s="107">
        <v>25.328271065847261</v>
      </c>
      <c r="EL5" s="107">
        <v>25.44827165316865</v>
      </c>
      <c r="EM5" s="107">
        <v>25.566989531120303</v>
      </c>
      <c r="EN5" s="107">
        <v>25.684436143841406</v>
      </c>
      <c r="EO5" s="107">
        <v>25.800623183635629</v>
      </c>
      <c r="EP5" s="107">
        <v>25.915562572475988</v>
      </c>
      <c r="EQ5" s="107">
        <v>26.029266444110945</v>
      </c>
      <c r="ER5" s="107">
        <v>26.14174712676769</v>
      </c>
      <c r="ES5" s="107">
        <v>26.253017126445886</v>
      </c>
    </row>
    <row r="6" spans="1:155">
      <c r="A6" s="105" t="s">
        <v>20</v>
      </c>
      <c r="B6" s="106"/>
      <c r="C6" s="106"/>
      <c r="D6" s="106"/>
      <c r="E6" s="106"/>
      <c r="F6" s="106"/>
      <c r="G6" s="106"/>
      <c r="H6" s="106"/>
      <c r="I6" s="106"/>
      <c r="J6" s="106"/>
      <c r="K6" s="106"/>
      <c r="L6" s="106"/>
      <c r="M6" s="106"/>
      <c r="N6" s="106"/>
      <c r="O6" s="107">
        <v>22.917505284525763</v>
      </c>
      <c r="P6" s="107">
        <v>23.237334617286798</v>
      </c>
      <c r="Q6" s="107">
        <v>22.882119397828983</v>
      </c>
      <c r="R6" s="107">
        <v>23.165977120681092</v>
      </c>
      <c r="S6" s="107">
        <v>23.22864458718141</v>
      </c>
      <c r="T6" s="107">
        <v>23.289670638785285</v>
      </c>
      <c r="U6" s="107">
        <v>23.348989964436729</v>
      </c>
      <c r="V6" s="107">
        <v>23.40653780933598</v>
      </c>
      <c r="W6" s="107">
        <v>23.462270248259088</v>
      </c>
      <c r="X6" s="107">
        <v>23.517164547860283</v>
      </c>
      <c r="Y6" s="107">
        <v>23.571178410593266</v>
      </c>
      <c r="Z6" s="107">
        <v>23.624327192109028</v>
      </c>
      <c r="AA6" s="107">
        <v>23.676651804592883</v>
      </c>
      <c r="AB6" s="107">
        <v>23.728192141441575</v>
      </c>
      <c r="AC6" s="107">
        <v>23.779052363123441</v>
      </c>
      <c r="AD6" s="107">
        <v>23.829358778577568</v>
      </c>
      <c r="AE6" s="107">
        <v>23.879263764896724</v>
      </c>
      <c r="AF6" s="107">
        <v>23.928954885012111</v>
      </c>
      <c r="AG6" s="107">
        <v>23.978682749694581</v>
      </c>
      <c r="AH6" s="107">
        <v>24.028721502457209</v>
      </c>
      <c r="AI6" s="107">
        <v>24.079344433453119</v>
      </c>
      <c r="AJ6" s="107">
        <v>24.130835466001304</v>
      </c>
      <c r="AK6" s="107">
        <v>24.183473273002502</v>
      </c>
      <c r="AL6" s="107">
        <v>24.237495547101322</v>
      </c>
      <c r="AM6" s="107">
        <v>24.293084145208773</v>
      </c>
      <c r="AN6" s="107">
        <v>24.350241754184626</v>
      </c>
      <c r="AO6" s="107">
        <v>24.408965676141118</v>
      </c>
      <c r="AP6" s="107">
        <v>24.469223574138141</v>
      </c>
      <c r="AQ6" s="107">
        <v>24.530987170715424</v>
      </c>
      <c r="AR6" s="107">
        <v>24.594184219573123</v>
      </c>
      <c r="AS6" s="107">
        <v>24.658727442109264</v>
      </c>
      <c r="AT6" s="107">
        <v>24.724491320858345</v>
      </c>
      <c r="AU6" s="107">
        <v>24.791327976015491</v>
      </c>
      <c r="AV6" s="107">
        <v>24.859052373154721</v>
      </c>
      <c r="AW6" s="107">
        <v>24.927450687859647</v>
      </c>
      <c r="AX6" s="107">
        <v>24.996313581455098</v>
      </c>
      <c r="AY6" s="107">
        <v>25.065416182202188</v>
      </c>
      <c r="AZ6" s="107">
        <v>25.134533821397859</v>
      </c>
      <c r="BA6" s="107">
        <v>25.203458899781264</v>
      </c>
      <c r="BB6" s="107">
        <v>25.272047891860947</v>
      </c>
      <c r="BC6" s="107">
        <v>25.340348333790399</v>
      </c>
      <c r="BD6" s="107">
        <v>25.408360052316755</v>
      </c>
      <c r="BE6" s="107">
        <v>25.476082912852824</v>
      </c>
      <c r="BF6" s="107">
        <v>25.543516818898119</v>
      </c>
      <c r="BG6" s="107">
        <v>25.610661711458864</v>
      </c>
      <c r="BH6" s="107">
        <v>25.677517568466882</v>
      </c>
      <c r="BI6" s="107">
        <v>25.744084404198073</v>
      </c>
      <c r="BJ6" s="107">
        <v>25.810362268690582</v>
      </c>
      <c r="BK6" s="107">
        <v>25.87635124716283</v>
      </c>
      <c r="BL6" s="107">
        <v>25.942051459432079</v>
      </c>
      <c r="BM6" s="107">
        <v>26.007463059333187</v>
      </c>
      <c r="BN6" s="107">
        <v>26.072586234138459</v>
      </c>
      <c r="BO6" s="107">
        <v>26.137421203978334</v>
      </c>
      <c r="BP6" s="107">
        <v>26.201968221263538</v>
      </c>
      <c r="BQ6" s="107">
        <v>26.266227570108438</v>
      </c>
      <c r="BR6" s="107">
        <v>26.330199565756544</v>
      </c>
      <c r="BS6" s="107">
        <v>26.393884554007652</v>
      </c>
      <c r="BT6" s="108">
        <v>26.457282910647248</v>
      </c>
      <c r="BZ6" s="105" t="s">
        <v>20</v>
      </c>
      <c r="CA6" s="106"/>
      <c r="CB6" s="106"/>
      <c r="CC6" s="106"/>
      <c r="CD6" s="106"/>
      <c r="CE6" s="106"/>
      <c r="CF6" s="106"/>
      <c r="CG6" s="106"/>
      <c r="CH6" s="106"/>
      <c r="CI6" s="106"/>
      <c r="CJ6" s="106"/>
      <c r="CK6" s="106"/>
      <c r="CL6" s="106"/>
      <c r="CM6" s="106"/>
      <c r="CN6" s="107">
        <v>18.866684011260276</v>
      </c>
      <c r="CO6" s="107">
        <v>19.201088549905872</v>
      </c>
      <c r="CP6" s="107">
        <v>18.945860379015812</v>
      </c>
      <c r="CQ6" s="107">
        <v>19.161695779792979</v>
      </c>
      <c r="CR6" s="107">
        <v>19.248017258699928</v>
      </c>
      <c r="CS6" s="107">
        <v>19.332075448517088</v>
      </c>
      <c r="CT6" s="107">
        <v>19.416323935734834</v>
      </c>
      <c r="CU6" s="107">
        <v>19.500824422256809</v>
      </c>
      <c r="CV6" s="107">
        <v>19.585633502600444</v>
      </c>
      <c r="CW6" s="107">
        <v>19.670824527159613</v>
      </c>
      <c r="CX6" s="107">
        <v>19.756511640939809</v>
      </c>
      <c r="CY6" s="107">
        <v>19.842808192713093</v>
      </c>
      <c r="CZ6" s="107">
        <v>19.929843042510413</v>
      </c>
      <c r="DA6" s="107">
        <v>20.017734516815754</v>
      </c>
      <c r="DB6" s="107">
        <v>20.106622605131633</v>
      </c>
      <c r="DC6" s="107">
        <v>20.196639531092242</v>
      </c>
      <c r="DD6" s="107">
        <v>20.287890444493261</v>
      </c>
      <c r="DE6" s="107">
        <v>20.380509955736859</v>
      </c>
      <c r="DF6" s="107">
        <v>20.47460959735265</v>
      </c>
      <c r="DG6" s="107">
        <v>20.570087423934758</v>
      </c>
      <c r="DH6" s="107">
        <v>20.666837830755544</v>
      </c>
      <c r="DI6" s="107">
        <v>20.764749181179035</v>
      </c>
      <c r="DJ6" s="107">
        <v>20.863672461039076</v>
      </c>
      <c r="DK6" s="107">
        <v>20.963439596516285</v>
      </c>
      <c r="DL6" s="107">
        <v>21.06387018743807</v>
      </c>
      <c r="DM6" s="107">
        <v>21.16478926390014</v>
      </c>
      <c r="DN6" s="107">
        <v>21.265992532502235</v>
      </c>
      <c r="DO6" s="107">
        <v>21.367279758664637</v>
      </c>
      <c r="DP6" s="107">
        <v>21.468436554128392</v>
      </c>
      <c r="DQ6" s="107">
        <v>21.569244454233317</v>
      </c>
      <c r="DR6" s="107">
        <v>21.669475313433885</v>
      </c>
      <c r="DS6" s="107">
        <v>21.769123190688575</v>
      </c>
      <c r="DT6" s="107">
        <v>21.868187045708009</v>
      </c>
      <c r="DU6" s="107">
        <v>21.966665997349306</v>
      </c>
      <c r="DV6" s="107">
        <v>22.064559320340383</v>
      </c>
      <c r="DW6" s="107">
        <v>22.161866442002783</v>
      </c>
      <c r="DX6" s="107">
        <v>22.258586938975427</v>
      </c>
      <c r="DY6" s="107">
        <v>22.354720533942732</v>
      </c>
      <c r="DZ6" s="107">
        <v>22.450267092368787</v>
      </c>
      <c r="EA6" s="107">
        <v>22.545226619240957</v>
      </c>
      <c r="EB6" s="107">
        <v>22.639599255824663</v>
      </c>
      <c r="EC6" s="107">
        <v>22.733385276431932</v>
      </c>
      <c r="ED6" s="107">
        <v>22.826585085205672</v>
      </c>
      <c r="EE6" s="107">
        <v>22.919199212922024</v>
      </c>
      <c r="EF6" s="107">
        <v>23.011228313812463</v>
      </c>
      <c r="EG6" s="107">
        <v>23.102673162407569</v>
      </c>
      <c r="EH6" s="107">
        <v>23.193534650404402</v>
      </c>
      <c r="EI6" s="107">
        <v>23.28381378355893</v>
      </c>
      <c r="EJ6" s="107">
        <v>23.373511678605279</v>
      </c>
      <c r="EK6" s="107">
        <v>23.462629560202924</v>
      </c>
      <c r="EL6" s="107">
        <v>23.551168757913832</v>
      </c>
      <c r="EM6" s="107">
        <v>23.639130703210071</v>
      </c>
      <c r="EN6" s="107">
        <v>23.726516926514002</v>
      </c>
      <c r="EO6" s="107">
        <v>23.8133290542712</v>
      </c>
      <c r="EP6" s="107">
        <v>23.899568806058017</v>
      </c>
      <c r="EQ6" s="107">
        <v>23.985237991724393</v>
      </c>
      <c r="ER6" s="107">
        <v>24.070338508572714</v>
      </c>
      <c r="ES6" s="108">
        <v>24.154872338573682</v>
      </c>
    </row>
    <row r="7" spans="1:155">
      <c r="A7" s="105" t="s">
        <v>21</v>
      </c>
      <c r="B7" s="106"/>
      <c r="C7" s="106"/>
      <c r="D7" s="106"/>
      <c r="E7" s="106"/>
      <c r="F7" s="106"/>
      <c r="G7" s="106"/>
      <c r="H7" s="106"/>
      <c r="I7" s="106"/>
      <c r="J7" s="106"/>
      <c r="K7" s="106"/>
      <c r="L7" s="106"/>
      <c r="M7" s="106"/>
      <c r="N7" s="106"/>
      <c r="O7" s="107">
        <v>22.917505284525763</v>
      </c>
      <c r="P7" s="107">
        <v>23.237334617286798</v>
      </c>
      <c r="Q7" s="107">
        <v>22.882119397828983</v>
      </c>
      <c r="R7" s="107">
        <v>23.643200417908954</v>
      </c>
      <c r="S7" s="107">
        <v>23.821240246394851</v>
      </c>
      <c r="T7" s="107">
        <v>23.996289640833709</v>
      </c>
      <c r="U7" s="107">
        <v>24.1683281358176</v>
      </c>
      <c r="V7" s="107">
        <v>24.337331462894653</v>
      </c>
      <c r="W7" s="107">
        <v>24.503287641767376</v>
      </c>
      <c r="X7" s="107">
        <v>24.668744510752077</v>
      </c>
      <c r="Y7" s="107">
        <v>24.833426245048273</v>
      </c>
      <c r="Z7" s="107">
        <v>24.997076123891546</v>
      </c>
      <c r="AA7" s="107">
        <v>25.159463849084048</v>
      </c>
      <c r="AB7" s="107">
        <v>25.320356697106622</v>
      </c>
      <c r="AC7" s="107">
        <v>25.479598729001523</v>
      </c>
      <c r="AD7" s="107">
        <v>25.637069890961108</v>
      </c>
      <c r="AE7" s="107">
        <v>25.792699792932975</v>
      </c>
      <c r="AF7" s="107">
        <v>25.946441369450362</v>
      </c>
      <c r="AG7" s="107">
        <v>26.098284838391134</v>
      </c>
      <c r="AH7" s="107">
        <v>26.248308814811057</v>
      </c>
      <c r="AI7" s="107">
        <v>26.396580790560421</v>
      </c>
      <c r="AJ7" s="107">
        <v>26.543262504014628</v>
      </c>
      <c r="AK7" s="107">
        <v>26.688546660786393</v>
      </c>
      <c r="AL7" s="107">
        <v>26.832635575460785</v>
      </c>
      <c r="AM7" s="107">
        <v>26.975716210514999</v>
      </c>
      <c r="AN7" s="107">
        <v>27.118209790264217</v>
      </c>
      <c r="AO7" s="107">
        <v>27.260457408351932</v>
      </c>
      <c r="AP7" s="107">
        <v>27.402610021161014</v>
      </c>
      <c r="AQ7" s="107">
        <v>27.544796944960201</v>
      </c>
      <c r="AR7" s="107">
        <v>27.687118310813229</v>
      </c>
      <c r="AS7" s="107">
        <v>27.829644207526471</v>
      </c>
      <c r="AT7" s="107">
        <v>27.972370474482158</v>
      </c>
      <c r="AU7" s="107">
        <v>28.11528366670834</v>
      </c>
      <c r="AV7" s="107">
        <v>28.258353655306273</v>
      </c>
      <c r="AW7" s="107">
        <v>28.401533440544966</v>
      </c>
      <c r="AX7" s="107">
        <v>28.544763109687249</v>
      </c>
      <c r="AY7" s="107">
        <v>28.687959300830986</v>
      </c>
      <c r="AZ7" s="107">
        <v>28.831011446587031</v>
      </c>
      <c r="BA7" s="107">
        <v>28.973788658981601</v>
      </c>
      <c r="BB7" s="107">
        <v>29.116167276534714</v>
      </c>
      <c r="BC7" s="107">
        <v>29.257713084502765</v>
      </c>
      <c r="BD7" s="107">
        <v>29.398067335069729</v>
      </c>
      <c r="BE7" s="107">
        <v>29.537095847160739</v>
      </c>
      <c r="BF7" s="107">
        <v>29.674689943008978</v>
      </c>
      <c r="BG7" s="107">
        <v>29.810767006879772</v>
      </c>
      <c r="BH7" s="107">
        <v>29.945269236118573</v>
      </c>
      <c r="BI7" s="107">
        <v>30.078233318374949</v>
      </c>
      <c r="BJ7" s="107">
        <v>30.209695723219674</v>
      </c>
      <c r="BK7" s="107">
        <v>30.33969206524209</v>
      </c>
      <c r="BL7" s="107">
        <v>30.468255445435052</v>
      </c>
      <c r="BM7" s="107">
        <v>30.595417637514927</v>
      </c>
      <c r="BN7" s="107">
        <v>30.72120921888126</v>
      </c>
      <c r="BO7" s="107">
        <v>30.84565972805721</v>
      </c>
      <c r="BP7" s="107">
        <v>30.968797809510836</v>
      </c>
      <c r="BQ7" s="107">
        <v>31.090651342710672</v>
      </c>
      <c r="BR7" s="107">
        <v>31.21124755370791</v>
      </c>
      <c r="BS7" s="107">
        <v>31.330613108794118</v>
      </c>
      <c r="BT7" s="108">
        <v>31.448774190803398</v>
      </c>
      <c r="BZ7" s="105" t="s">
        <v>21</v>
      </c>
      <c r="CA7" s="106"/>
      <c r="CB7" s="106"/>
      <c r="CC7" s="106"/>
      <c r="CD7" s="106"/>
      <c r="CE7" s="106"/>
      <c r="CF7" s="106"/>
      <c r="CG7" s="106"/>
      <c r="CH7" s="106"/>
      <c r="CI7" s="106"/>
      <c r="CJ7" s="106"/>
      <c r="CK7" s="106"/>
      <c r="CL7" s="106"/>
      <c r="CM7" s="106"/>
      <c r="CN7" s="107">
        <v>18.866684011260276</v>
      </c>
      <c r="CO7" s="107">
        <v>19.201088549905872</v>
      </c>
      <c r="CP7" s="107">
        <v>18.945860379015812</v>
      </c>
      <c r="CQ7" s="107">
        <v>19.644405031758982</v>
      </c>
      <c r="CR7" s="107">
        <v>19.847760370441062</v>
      </c>
      <c r="CS7" s="107">
        <v>20.047430555233458</v>
      </c>
      <c r="CT7" s="107">
        <v>20.24782471952215</v>
      </c>
      <c r="CU7" s="107">
        <v>20.448443524151457</v>
      </c>
      <c r="CV7" s="107">
        <v>20.64879245124634</v>
      </c>
      <c r="CW7" s="107">
        <v>20.848500991280257</v>
      </c>
      <c r="CX7" s="107">
        <v>21.047256898450172</v>
      </c>
      <c r="CY7" s="107">
        <v>21.244781711289601</v>
      </c>
      <c r="CZ7" s="107">
        <v>21.440887316832825</v>
      </c>
      <c r="DA7" s="107">
        <v>21.635429111277087</v>
      </c>
      <c r="DB7" s="107">
        <v>21.828309502492935</v>
      </c>
      <c r="DC7" s="107">
        <v>22.019479659673699</v>
      </c>
      <c r="DD7" s="107">
        <v>22.208922007057154</v>
      </c>
      <c r="DE7" s="107">
        <v>22.396697193160023</v>
      </c>
      <c r="DF7" s="107">
        <v>22.58287555551458</v>
      </c>
      <c r="DG7" s="107">
        <v>22.767548245349094</v>
      </c>
      <c r="DH7" s="107">
        <v>22.950821870752581</v>
      </c>
      <c r="DI7" s="107">
        <v>23.132816040434633</v>
      </c>
      <c r="DJ7" s="107">
        <v>23.31347108401803</v>
      </c>
      <c r="DK7" s="107">
        <v>23.492695529001164</v>
      </c>
      <c r="DL7" s="107">
        <v>23.670564119389844</v>
      </c>
      <c r="DM7" s="107">
        <v>23.84713874412332</v>
      </c>
      <c r="DN7" s="107">
        <v>24.022473652555053</v>
      </c>
      <c r="DO7" s="107">
        <v>24.196593624941617</v>
      </c>
      <c r="DP7" s="107">
        <v>24.369509385343772</v>
      </c>
      <c r="DQ7" s="107">
        <v>24.541203392958796</v>
      </c>
      <c r="DR7" s="107">
        <v>24.71162379229375</v>
      </c>
      <c r="DS7" s="107">
        <v>24.880707195644444</v>
      </c>
      <c r="DT7" s="107">
        <v>25.048359698363477</v>
      </c>
      <c r="DU7" s="107">
        <v>25.214472050372819</v>
      </c>
      <c r="DV7" s="107">
        <v>25.379135980100056</v>
      </c>
      <c r="DW7" s="107">
        <v>25.542495881504436</v>
      </c>
      <c r="DX7" s="107">
        <v>25.70446005972957</v>
      </c>
      <c r="DY7" s="107">
        <v>25.864942927263471</v>
      </c>
      <c r="DZ7" s="107">
        <v>26.023857823863846</v>
      </c>
      <c r="EA7" s="107">
        <v>26.1811418742098</v>
      </c>
      <c r="EB7" s="107">
        <v>26.336726878624404</v>
      </c>
      <c r="EC7" s="107">
        <v>26.490561986686643</v>
      </c>
      <c r="ED7" s="107">
        <v>26.642614943468264</v>
      </c>
      <c r="EE7" s="107">
        <v>26.792865983992154</v>
      </c>
      <c r="EF7" s="107">
        <v>26.941306122510035</v>
      </c>
      <c r="EG7" s="107">
        <v>27.087935646047615</v>
      </c>
      <c r="EH7" s="107">
        <v>27.232762484194616</v>
      </c>
      <c r="EI7" s="107">
        <v>27.37580084028469</v>
      </c>
      <c r="EJ7" s="107">
        <v>27.517069964501175</v>
      </c>
      <c r="EK7" s="107">
        <v>27.656593084123177</v>
      </c>
      <c r="EL7" s="107">
        <v>27.794396424124795</v>
      </c>
      <c r="EM7" s="107">
        <v>27.930508523266838</v>
      </c>
      <c r="EN7" s="107">
        <v>28.064959608284084</v>
      </c>
      <c r="EO7" s="107">
        <v>28.197781092341589</v>
      </c>
      <c r="EP7" s="107">
        <v>28.329005179355104</v>
      </c>
      <c r="EQ7" s="107">
        <v>28.458664556213346</v>
      </c>
      <c r="ER7" s="107">
        <v>28.586792242678779</v>
      </c>
      <c r="ES7" s="108">
        <v>28.713421132335235</v>
      </c>
    </row>
    <row r="8" spans="1:155">
      <c r="A8" s="105" t="s">
        <v>4</v>
      </c>
      <c r="B8" s="106">
        <v>21.2</v>
      </c>
      <c r="C8" s="106">
        <v>21.4</v>
      </c>
      <c r="D8" s="106">
        <v>21.4</v>
      </c>
      <c r="E8" s="106">
        <v>21.3</v>
      </c>
      <c r="F8" s="106">
        <v>22.1</v>
      </c>
      <c r="G8" s="106">
        <v>22</v>
      </c>
      <c r="H8" s="106">
        <v>22.4</v>
      </c>
      <c r="I8" s="106">
        <v>22.5</v>
      </c>
      <c r="J8" s="106">
        <v>22.5</v>
      </c>
      <c r="K8" s="106">
        <v>22.6</v>
      </c>
      <c r="L8" s="106">
        <v>22.7</v>
      </c>
      <c r="M8" s="106">
        <v>23</v>
      </c>
      <c r="N8" s="106">
        <v>22.8</v>
      </c>
      <c r="O8" s="106">
        <v>23</v>
      </c>
      <c r="P8" s="106">
        <v>23.3</v>
      </c>
      <c r="Q8" s="106">
        <v>23</v>
      </c>
      <c r="U8" s="106"/>
      <c r="V8" s="106"/>
      <c r="W8" s="106"/>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10"/>
      <c r="BZ8" s="105" t="s">
        <v>4</v>
      </c>
      <c r="CA8" s="112">
        <v>16.7</v>
      </c>
      <c r="CB8" s="112">
        <v>16.899999999999999</v>
      </c>
      <c r="CC8" s="112">
        <v>17.100000000000001</v>
      </c>
      <c r="CD8" s="112">
        <v>17.100000000000001</v>
      </c>
      <c r="CE8" s="112">
        <v>17.7</v>
      </c>
      <c r="CF8" s="112">
        <v>17.7</v>
      </c>
      <c r="CG8" s="112">
        <v>18</v>
      </c>
      <c r="CH8" s="112">
        <v>18.100000000000001</v>
      </c>
      <c r="CI8" s="112">
        <v>18.2</v>
      </c>
      <c r="CJ8" s="112">
        <v>18.399999999999999</v>
      </c>
      <c r="CK8" s="112">
        <v>18.600000000000001</v>
      </c>
      <c r="CL8" s="112">
        <v>18.899999999999999</v>
      </c>
      <c r="CM8" s="112">
        <v>18.8</v>
      </c>
      <c r="CN8" s="112">
        <v>19</v>
      </c>
      <c r="CO8" s="112">
        <v>19.3</v>
      </c>
      <c r="CP8" s="112">
        <v>19.3</v>
      </c>
      <c r="CQ8" s="112"/>
      <c r="CR8" s="112"/>
      <c r="CS8" s="112"/>
      <c r="CT8" s="106"/>
      <c r="CU8" s="106"/>
      <c r="CV8" s="106"/>
      <c r="CW8" s="106"/>
      <c r="CX8" s="106"/>
      <c r="CY8" s="106"/>
      <c r="CZ8" s="106"/>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10"/>
    </row>
    <row r="9" spans="1:155">
      <c r="A9" s="105" t="s">
        <v>5</v>
      </c>
      <c r="B9" s="106"/>
      <c r="C9" s="106"/>
      <c r="D9" s="106"/>
      <c r="E9" s="106"/>
      <c r="F9" s="106"/>
      <c r="G9" s="106"/>
      <c r="H9" s="106"/>
      <c r="I9" s="106"/>
      <c r="J9" s="106"/>
      <c r="K9" s="106"/>
      <c r="L9" s="106"/>
      <c r="M9" s="106"/>
      <c r="N9" s="106"/>
      <c r="O9" s="106"/>
      <c r="P9" s="106"/>
      <c r="Q9" s="106"/>
      <c r="R9" s="106">
        <v>23.2</v>
      </c>
      <c r="S9" s="106">
        <v>23.1</v>
      </c>
      <c r="T9" s="106">
        <v>23.2</v>
      </c>
      <c r="U9" s="106"/>
      <c r="V9" s="106"/>
      <c r="W9" s="106"/>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10"/>
      <c r="BZ9" s="105" t="s">
        <v>5</v>
      </c>
      <c r="CA9" s="112"/>
      <c r="CB9" s="112"/>
      <c r="CC9" s="112"/>
      <c r="CD9" s="112"/>
      <c r="CE9" s="112"/>
      <c r="CF9" s="112"/>
      <c r="CG9" s="112"/>
      <c r="CH9" s="112"/>
      <c r="CI9" s="112"/>
      <c r="CJ9" s="112"/>
      <c r="CK9" s="112"/>
      <c r="CL9" s="112"/>
      <c r="CM9" s="112"/>
      <c r="CN9" s="112"/>
      <c r="CO9" s="112"/>
      <c r="CP9" s="1"/>
      <c r="CQ9" s="112">
        <v>19.3</v>
      </c>
      <c r="CR9" s="112">
        <v>19.399999999999999</v>
      </c>
      <c r="CS9" s="112">
        <v>19.399999999999999</v>
      </c>
      <c r="CT9" s="106"/>
      <c r="CU9" s="106"/>
      <c r="CV9" s="106"/>
      <c r="CW9" s="106"/>
      <c r="CX9" s="106"/>
      <c r="CY9" s="106"/>
      <c r="CZ9" s="106"/>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10"/>
    </row>
    <row r="10" spans="1:155" ht="14.4" thickBot="1">
      <c r="A10" s="45"/>
      <c r="B10" s="66"/>
      <c r="C10" s="66"/>
      <c r="D10" s="66"/>
      <c r="E10" s="66"/>
      <c r="F10" s="66"/>
      <c r="G10" s="66"/>
      <c r="H10" s="6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8"/>
      <c r="BL10" s="68"/>
      <c r="BM10" s="68"/>
      <c r="BN10" s="68"/>
      <c r="BO10" s="68"/>
      <c r="BP10" s="68"/>
      <c r="BQ10" s="68"/>
      <c r="BR10" s="68"/>
      <c r="BS10" s="68"/>
      <c r="BT10" s="69"/>
      <c r="BZ10" s="45"/>
      <c r="CA10" s="66"/>
      <c r="CB10" s="66"/>
      <c r="CC10" s="66"/>
      <c r="CD10" s="66"/>
      <c r="CE10" s="66"/>
      <c r="CF10" s="66"/>
      <c r="CG10" s="66"/>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8"/>
      <c r="EK10" s="68"/>
      <c r="EL10" s="68"/>
      <c r="EM10" s="68"/>
      <c r="EN10" s="68"/>
      <c r="EO10" s="68"/>
      <c r="EP10" s="68"/>
      <c r="EQ10" s="68"/>
      <c r="ER10" s="68"/>
      <c r="ES10" s="69"/>
    </row>
    <row r="11" spans="1:15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155">
      <c r="A12" s="114"/>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155" s="42" customFormat="1" ht="14.4">
      <c r="A13" s="114"/>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15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155">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155">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2:5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2:51">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2:51">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2:51">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2:51">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2:5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2:5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2:51">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2:51">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2:51">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2:51">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2:51">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2:5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2:51">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2:51">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2:51">
      <c r="B32" s="113"/>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2:51">
      <c r="B33" s="113"/>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2:51">
      <c r="B34" s="113"/>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2:51">
      <c r="B35" s="113"/>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2:51">
      <c r="B36" s="113"/>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2:51">
      <c r="B37" s="113"/>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2:51">
      <c r="B38" s="113"/>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2:51">
      <c r="B39" s="113"/>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2:51">
      <c r="B40" s="113"/>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2:51">
      <c r="B41" s="113"/>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2:51">
      <c r="B42" s="113"/>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2:51">
      <c r="B43" s="113"/>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2:51">
      <c r="B44" s="113"/>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2:51">
      <c r="B45" s="113"/>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2:51">
      <c r="B46" s="113"/>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2:51">
      <c r="B47" s="113"/>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2:51">
      <c r="B48" s="113"/>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B49" s="113"/>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B50" s="113"/>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B51" s="113"/>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s="71" customFormat="1">
      <c r="A57" s="70" t="s">
        <v>23</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s="71" customFormat="1">
      <c r="A58" s="71" t="s">
        <v>19</v>
      </c>
      <c r="I58" s="71">
        <v>26.823353810834071</v>
      </c>
      <c r="J58" s="71">
        <v>26.887547208651586</v>
      </c>
      <c r="K58" s="71">
        <v>27.058062700495171</v>
      </c>
      <c r="L58" s="71">
        <v>27.174664267909939</v>
      </c>
      <c r="M58" s="71">
        <v>27.290759753561243</v>
      </c>
      <c r="N58" s="71">
        <v>27.406346248393142</v>
      </c>
      <c r="O58" s="71">
        <v>27.521421020252621</v>
      </c>
      <c r="P58" s="71">
        <v>27.635981497219603</v>
      </c>
      <c r="Q58" s="71">
        <v>27.750025262576226</v>
      </c>
      <c r="R58" s="71">
        <v>27.86355006917411</v>
      </c>
      <c r="S58" s="71">
        <v>27.976553829875378</v>
      </c>
      <c r="T58" s="71">
        <v>28.089034615298829</v>
      </c>
      <c r="U58" s="71">
        <v>28.200990654390072</v>
      </c>
      <c r="V58" s="71">
        <v>28.312420333741752</v>
      </c>
      <c r="AE58" s="72">
        <v>21.828170348900972</v>
      </c>
      <c r="AF58" s="72">
        <v>21.956812186333913</v>
      </c>
      <c r="AG58" s="72">
        <v>22.085136168829965</v>
      </c>
      <c r="AH58" s="72">
        <v>22.213133250802041</v>
      </c>
      <c r="AI58" s="72">
        <v>22.340794553505493</v>
      </c>
      <c r="AJ58" s="72">
        <v>22.468111346652112</v>
      </c>
      <c r="AK58" s="72">
        <v>22.595075071099888</v>
      </c>
      <c r="AL58" s="72">
        <v>22.721677335416377</v>
      </c>
      <c r="AM58" s="72">
        <v>22.847909918268247</v>
      </c>
      <c r="AN58" s="72">
        <v>22.973764770695592</v>
      </c>
      <c r="AO58" s="72">
        <v>23.099234023821666</v>
      </c>
      <c r="AP58" s="72">
        <v>23.224309975235837</v>
      </c>
      <c r="AQ58" s="72">
        <v>23.348985104991137</v>
      </c>
      <c r="AR58" s="72">
        <v>23.473252072959223</v>
      </c>
    </row>
    <row r="59" spans="1:51" s="71" customFormat="1">
      <c r="A59" s="71" t="s">
        <v>24</v>
      </c>
      <c r="I59" s="71">
        <v>26.823353810834071</v>
      </c>
      <c r="J59" s="71">
        <v>26.887547208651586</v>
      </c>
      <c r="K59" s="71">
        <v>27.058062700495171</v>
      </c>
      <c r="L59" s="71">
        <v>26.98645422069232</v>
      </c>
      <c r="M59" s="71">
        <v>27.056309839966186</v>
      </c>
      <c r="N59" s="71">
        <v>27.125986198347075</v>
      </c>
      <c r="O59" s="71">
        <v>27.195482632712388</v>
      </c>
      <c r="P59" s="71">
        <v>27.264798501696767</v>
      </c>
      <c r="Q59" s="71">
        <v>27.33393318554489</v>
      </c>
      <c r="R59" s="71">
        <v>27.402886085960983</v>
      </c>
      <c r="S59" s="71">
        <v>27.471656627168354</v>
      </c>
      <c r="T59" s="71">
        <v>27.54024426100294</v>
      </c>
      <c r="U59" s="71">
        <v>27.608648444927404</v>
      </c>
      <c r="V59" s="71">
        <v>27.676868665019732</v>
      </c>
      <c r="AE59" s="72">
        <v>21.828170348900972</v>
      </c>
      <c r="AF59" s="72">
        <v>21.956812186333913</v>
      </c>
      <c r="AG59" s="72">
        <v>22.085136168829965</v>
      </c>
      <c r="AH59" s="72">
        <v>22.049751029434859</v>
      </c>
      <c r="AI59" s="72">
        <v>22.137014879516606</v>
      </c>
      <c r="AJ59" s="72">
        <v>22.224125445049363</v>
      </c>
      <c r="AK59" s="72">
        <v>22.311079936053972</v>
      </c>
      <c r="AL59" s="72">
        <v>22.397875589424942</v>
      </c>
      <c r="AM59" s="72">
        <v>22.48450968141092</v>
      </c>
      <c r="AN59" s="72">
        <v>22.570979524011065</v>
      </c>
      <c r="AO59" s="72">
        <v>22.657282465354115</v>
      </c>
      <c r="AP59" s="72">
        <v>22.743415890058802</v>
      </c>
      <c r="AQ59" s="72">
        <v>22.829377219576401</v>
      </c>
      <c r="AR59" s="72">
        <v>22.91516391251492</v>
      </c>
    </row>
    <row r="60" spans="1:51" s="71" customFormat="1">
      <c r="A60" s="71" t="s">
        <v>25</v>
      </c>
      <c r="I60" s="71">
        <v>26.823353810834071</v>
      </c>
      <c r="J60" s="71">
        <v>26.887547208651586</v>
      </c>
      <c r="K60" s="71">
        <v>27.058062700495171</v>
      </c>
      <c r="L60" s="71">
        <v>27.369156338126547</v>
      </c>
      <c r="M60" s="71">
        <v>27.533333583973224</v>
      </c>
      <c r="N60" s="71">
        <v>27.696773594810935</v>
      </c>
      <c r="O60" s="71">
        <v>27.85946811031118</v>
      </c>
      <c r="P60" s="71">
        <v>28.02140926428708</v>
      </c>
      <c r="Q60" s="71">
        <v>28.182589568745257</v>
      </c>
      <c r="R60" s="71">
        <v>28.343001926323279</v>
      </c>
      <c r="S60" s="71">
        <v>28.502639594857349</v>
      </c>
      <c r="T60" s="71">
        <v>28.661496203469596</v>
      </c>
      <c r="U60" s="71">
        <v>28.819565754207542</v>
      </c>
      <c r="V60" s="71">
        <v>28.976842614738068</v>
      </c>
      <c r="AE60" s="72">
        <v>21.828170348900972</v>
      </c>
      <c r="AF60" s="72">
        <v>21.956812186333913</v>
      </c>
      <c r="AG60" s="72">
        <v>22.085136168829965</v>
      </c>
      <c r="AH60" s="72">
        <v>22.391938011893405</v>
      </c>
      <c r="AI60" s="72">
        <v>22.56392196528094</v>
      </c>
      <c r="AJ60" s="72">
        <v>22.735390084458793</v>
      </c>
      <c r="AK60" s="72">
        <v>22.906324298732599</v>
      </c>
      <c r="AL60" s="72">
        <v>23.076706964668908</v>
      </c>
      <c r="AM60" s="72">
        <v>23.246520871243781</v>
      </c>
      <c r="AN60" s="72">
        <v>23.415749256834339</v>
      </c>
      <c r="AO60" s="72">
        <v>23.58437581655549</v>
      </c>
      <c r="AP60" s="72">
        <v>23.75238470087897</v>
      </c>
      <c r="AQ60" s="72">
        <v>23.919760523461875</v>
      </c>
      <c r="AR60" s="72">
        <v>24.086488369984639</v>
      </c>
    </row>
    <row r="61" spans="1:51" s="71" customFormat="1">
      <c r="A61" s="71" t="s">
        <v>4</v>
      </c>
      <c r="B61" s="71">
        <v>25.6</v>
      </c>
      <c r="C61" s="71">
        <v>25.7</v>
      </c>
      <c r="D61" s="71">
        <v>25.8</v>
      </c>
      <c r="E61" s="71">
        <v>25.6</v>
      </c>
      <c r="F61" s="71">
        <v>26.5</v>
      </c>
      <c r="G61" s="71">
        <v>26.4</v>
      </c>
      <c r="H61" s="71">
        <v>26.7</v>
      </c>
      <c r="I61" s="71">
        <v>26.9</v>
      </c>
      <c r="J61" s="71">
        <v>26.8</v>
      </c>
      <c r="K61" s="71">
        <v>27</v>
      </c>
      <c r="L61" s="71">
        <v>27.1</v>
      </c>
      <c r="M61" s="71">
        <v>27.4</v>
      </c>
      <c r="N61" s="71">
        <v>27.2</v>
      </c>
      <c r="X61" s="71">
        <v>20.399999999999999</v>
      </c>
      <c r="Y61" s="71">
        <v>20.6</v>
      </c>
      <c r="Z61" s="71">
        <v>20.8</v>
      </c>
      <c r="AA61" s="71">
        <v>20.8</v>
      </c>
      <c r="AB61" s="71">
        <v>21.5</v>
      </c>
      <c r="AC61" s="71">
        <v>21.4</v>
      </c>
      <c r="AD61" s="71">
        <v>21.8</v>
      </c>
      <c r="AE61" s="71">
        <v>21.9</v>
      </c>
      <c r="AF61" s="71">
        <v>22</v>
      </c>
      <c r="AG61" s="71">
        <v>22.2</v>
      </c>
      <c r="AH61" s="71">
        <v>22.4</v>
      </c>
      <c r="AI61" s="71">
        <v>22.7</v>
      </c>
      <c r="AJ61" s="71">
        <v>22.6</v>
      </c>
    </row>
    <row r="62" spans="1:51" s="71" customFormat="1">
      <c r="A62" s="71" t="s">
        <v>5</v>
      </c>
      <c r="N62" s="71">
        <v>27.2</v>
      </c>
      <c r="O62" s="71">
        <v>27.3</v>
      </c>
      <c r="P62" s="71">
        <v>27.7</v>
      </c>
      <c r="Q62" s="71">
        <v>27.3</v>
      </c>
      <c r="AJ62" s="71">
        <v>22.6</v>
      </c>
      <c r="AK62" s="71">
        <v>22.8</v>
      </c>
      <c r="AL62" s="71">
        <v>23.1</v>
      </c>
      <c r="AM62" s="71">
        <v>22.9</v>
      </c>
    </row>
    <row r="63" spans="1:51" s="71" customFormat="1"/>
    <row r="64" spans="1:51" s="71" customFormat="1"/>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pans="1:68" s="71" customFormat="1">
      <c r="A81" s="73" t="s">
        <v>26</v>
      </c>
    </row>
    <row r="82" spans="1:68" s="71" customFormat="1"/>
    <row r="83" spans="1:68" s="71" customFormat="1">
      <c r="B83" s="74">
        <v>1994</v>
      </c>
      <c r="C83" s="74">
        <v>1995</v>
      </c>
      <c r="D83" s="74">
        <v>1996</v>
      </c>
      <c r="E83" s="74">
        <v>1997</v>
      </c>
      <c r="F83" s="74">
        <v>1998</v>
      </c>
      <c r="G83" s="74">
        <v>1999</v>
      </c>
      <c r="H83" s="74">
        <v>2000</v>
      </c>
      <c r="I83" s="74">
        <v>2001</v>
      </c>
      <c r="J83" s="74">
        <v>2002</v>
      </c>
      <c r="K83" s="74">
        <v>2003</v>
      </c>
      <c r="L83" s="74">
        <v>2004</v>
      </c>
      <c r="M83" s="74">
        <v>2005</v>
      </c>
      <c r="N83" s="74">
        <v>2006</v>
      </c>
      <c r="O83" s="74">
        <v>2007</v>
      </c>
      <c r="P83" s="74">
        <v>2008</v>
      </c>
      <c r="Q83" s="74">
        <v>2009</v>
      </c>
      <c r="R83" s="74">
        <v>2010</v>
      </c>
      <c r="S83" s="74">
        <v>2011</v>
      </c>
      <c r="T83" s="74">
        <v>2012</v>
      </c>
      <c r="U83" s="74">
        <v>2013</v>
      </c>
      <c r="V83" s="74">
        <v>2014</v>
      </c>
      <c r="W83" s="74">
        <v>2015</v>
      </c>
      <c r="X83" s="74">
        <v>2016</v>
      </c>
      <c r="Y83" s="74">
        <v>2017</v>
      </c>
      <c r="Z83" s="74">
        <v>2018</v>
      </c>
      <c r="AA83" s="74">
        <v>2019</v>
      </c>
      <c r="AB83" s="74">
        <v>2020</v>
      </c>
      <c r="AC83" s="74">
        <v>2021</v>
      </c>
      <c r="AD83" s="74">
        <v>2022</v>
      </c>
      <c r="AE83" s="74">
        <v>2023</v>
      </c>
      <c r="AF83" s="74">
        <v>2024</v>
      </c>
      <c r="AG83" s="74">
        <v>2025</v>
      </c>
      <c r="AH83" s="74">
        <v>2026</v>
      </c>
      <c r="AI83" s="74">
        <v>2027</v>
      </c>
      <c r="AJ83" s="74">
        <v>2028</v>
      </c>
      <c r="AK83" s="74">
        <v>2029</v>
      </c>
      <c r="AL83" s="74">
        <v>2030</v>
      </c>
      <c r="AM83" s="74">
        <v>2031</v>
      </c>
      <c r="AN83" s="74">
        <v>2032</v>
      </c>
      <c r="AO83" s="74">
        <v>2033</v>
      </c>
      <c r="AP83" s="74">
        <v>2034</v>
      </c>
      <c r="AQ83" s="74">
        <v>2035</v>
      </c>
      <c r="AR83" s="74">
        <v>2036</v>
      </c>
      <c r="AS83" s="74">
        <v>2037</v>
      </c>
      <c r="AT83" s="74">
        <v>2038</v>
      </c>
      <c r="AU83" s="74">
        <v>2039</v>
      </c>
      <c r="AV83" s="74">
        <v>2040</v>
      </c>
      <c r="AW83" s="74">
        <v>2041</v>
      </c>
      <c r="AX83" s="74">
        <v>2042</v>
      </c>
      <c r="AY83" s="74">
        <v>2043</v>
      </c>
      <c r="AZ83" s="74">
        <v>2044</v>
      </c>
      <c r="BA83" s="74">
        <v>2045</v>
      </c>
      <c r="BB83" s="74">
        <v>2046</v>
      </c>
      <c r="BC83" s="74">
        <v>2047</v>
      </c>
      <c r="BD83" s="74">
        <v>2048</v>
      </c>
      <c r="BE83" s="74">
        <v>2049</v>
      </c>
      <c r="BF83" s="74">
        <v>2050</v>
      </c>
      <c r="BG83" s="74">
        <v>2051</v>
      </c>
      <c r="BH83" s="74">
        <v>2052</v>
      </c>
      <c r="BI83" s="74">
        <v>2053</v>
      </c>
      <c r="BJ83" s="74">
        <v>2054</v>
      </c>
      <c r="BK83" s="74">
        <v>2055</v>
      </c>
      <c r="BL83" s="74">
        <v>2056</v>
      </c>
      <c r="BM83" s="74">
        <v>2057</v>
      </c>
      <c r="BN83" s="74">
        <v>2058</v>
      </c>
      <c r="BO83" s="74">
        <v>2059</v>
      </c>
      <c r="BP83" s="74">
        <v>2060</v>
      </c>
    </row>
    <row r="84" spans="1:68" s="71" customFormat="1">
      <c r="A84" s="71" t="s">
        <v>9</v>
      </c>
    </row>
    <row r="85" spans="1:68" s="71" customFormat="1">
      <c r="A85" s="71" t="s">
        <v>10</v>
      </c>
      <c r="O85" s="72">
        <v>26.823353810834071</v>
      </c>
      <c r="P85" s="72">
        <v>26.887547208651586</v>
      </c>
      <c r="Q85" s="72">
        <v>27.058062700495171</v>
      </c>
      <c r="R85" s="72">
        <v>27.174664267909939</v>
      </c>
      <c r="S85" s="72">
        <v>27.290759753561243</v>
      </c>
      <c r="T85" s="72">
        <v>27.406346248393142</v>
      </c>
      <c r="U85" s="72">
        <v>27.521421020252621</v>
      </c>
      <c r="V85" s="72">
        <v>27.635981497219603</v>
      </c>
      <c r="W85" s="72">
        <v>27.750025262576226</v>
      </c>
      <c r="X85" s="72">
        <v>27.86355006917411</v>
      </c>
      <c r="Y85" s="72">
        <v>27.976553829875378</v>
      </c>
      <c r="Z85" s="72">
        <v>28.089034615298829</v>
      </c>
      <c r="AA85" s="72">
        <v>28.200990654390072</v>
      </c>
      <c r="AB85" s="72">
        <v>28.312420333741752</v>
      </c>
      <c r="AC85" s="72">
        <v>28.423322175667046</v>
      </c>
      <c r="AD85" s="72">
        <v>28.533694858807575</v>
      </c>
      <c r="AE85" s="72">
        <v>28.6435372077453</v>
      </c>
      <c r="AF85" s="72">
        <v>28.752848190541282</v>
      </c>
      <c r="AG85" s="72">
        <v>28.861626916487094</v>
      </c>
      <c r="AH85" s="72">
        <v>28.969872641133378</v>
      </c>
      <c r="AI85" s="72">
        <v>29.077584741467941</v>
      </c>
      <c r="AJ85" s="72">
        <v>29.184762734657362</v>
      </c>
      <c r="AK85" s="72">
        <v>29.291406268766558</v>
      </c>
      <c r="AL85" s="72">
        <v>29.397515120199316</v>
      </c>
      <c r="AM85" s="72">
        <v>29.503089191131334</v>
      </c>
      <c r="AN85" s="72">
        <v>29.608128510740475</v>
      </c>
      <c r="AO85" s="72">
        <v>29.712633222710586</v>
      </c>
      <c r="AP85" s="72">
        <v>29.816603590639023</v>
      </c>
      <c r="AQ85" s="72">
        <v>29.92003999419331</v>
      </c>
      <c r="AR85" s="72">
        <v>30.022942925963431</v>
      </c>
      <c r="AS85" s="72">
        <v>30.125312988899157</v>
      </c>
      <c r="AT85" s="72">
        <v>30.227150893754956</v>
      </c>
      <c r="AU85" s="72">
        <v>30.328457456544374</v>
      </c>
      <c r="AV85" s="72">
        <v>30.429233596005243</v>
      </c>
      <c r="AW85" s="72">
        <v>30.529480331077878</v>
      </c>
      <c r="AX85" s="72">
        <v>30.629198778397331</v>
      </c>
      <c r="AY85" s="72">
        <v>30.728390149801289</v>
      </c>
      <c r="AZ85" s="72">
        <v>30.827055749855063</v>
      </c>
      <c r="BA85" s="72">
        <v>30.925196973395128</v>
      </c>
      <c r="BB85" s="72">
        <v>31.022815303091928</v>
      </c>
      <c r="BC85" s="72">
        <v>31.119912307033744</v>
      </c>
      <c r="BD85" s="72">
        <v>31.216489636332287</v>
      </c>
      <c r="BE85" s="72">
        <v>31.312549022751156</v>
      </c>
      <c r="BF85" s="72">
        <v>31.408092276358225</v>
      </c>
      <c r="BG85" s="72">
        <v>31.503121283202844</v>
      </c>
      <c r="BH85" s="72">
        <v>31.597638003018321</v>
      </c>
      <c r="BI85" s="72">
        <v>31.691644466951001</v>
      </c>
      <c r="BJ85" s="72">
        <v>31.785142775316643</v>
      </c>
      <c r="BK85" s="72">
        <v>31.878135095383836</v>
      </c>
      <c r="BL85" s="72">
        <v>31.970623659186504</v>
      </c>
      <c r="BM85" s="72">
        <v>32.062610761364894</v>
      </c>
      <c r="BN85" s="72">
        <v>32.154098757035968</v>
      </c>
      <c r="BO85" s="72">
        <v>32.245090059693872</v>
      </c>
      <c r="BP85" s="72">
        <v>32.335587139140323</v>
      </c>
    </row>
    <row r="86" spans="1:68" s="71" customFormat="1">
      <c r="A86" s="71" t="s">
        <v>11</v>
      </c>
      <c r="O86" s="72">
        <v>26.823353810834071</v>
      </c>
      <c r="P86" s="72">
        <v>26.887547208651586</v>
      </c>
      <c r="Q86" s="72">
        <v>27.058062700495171</v>
      </c>
      <c r="R86" s="72">
        <v>26.98645422069232</v>
      </c>
      <c r="S86" s="72">
        <v>27.056309839966186</v>
      </c>
      <c r="T86" s="72">
        <v>27.125986198347075</v>
      </c>
      <c r="U86" s="72">
        <v>27.195482632712388</v>
      </c>
      <c r="V86" s="72">
        <v>27.264798501696767</v>
      </c>
      <c r="W86" s="72">
        <v>27.33393318554489</v>
      </c>
      <c r="X86" s="72">
        <v>27.402886085960983</v>
      </c>
      <c r="Y86" s="72">
        <v>27.471656627168354</v>
      </c>
      <c r="Z86" s="72">
        <v>27.54024426100294</v>
      </c>
      <c r="AA86" s="72">
        <v>27.608648444927404</v>
      </c>
      <c r="AB86" s="72">
        <v>27.676868665019732</v>
      </c>
      <c r="AC86" s="72">
        <v>27.744904428030711</v>
      </c>
      <c r="AD86" s="72">
        <v>27.812755261218101</v>
      </c>
      <c r="AE86" s="72">
        <v>27.880420712178822</v>
      </c>
      <c r="AF86" s="72">
        <v>27.947900348678711</v>
      </c>
      <c r="AG86" s="72">
        <v>28.015193758480645</v>
      </c>
      <c r="AH86" s="72">
        <v>28.082300549170146</v>
      </c>
      <c r="AI86" s="72">
        <v>28.149220347979707</v>
      </c>
      <c r="AJ86" s="72">
        <v>28.215952806096386</v>
      </c>
      <c r="AK86" s="72">
        <v>28.282497588273195</v>
      </c>
      <c r="AL86" s="72">
        <v>28.348854377266061</v>
      </c>
      <c r="AM86" s="72">
        <v>28.415022877172998</v>
      </c>
      <c r="AN86" s="72">
        <v>28.48100281083909</v>
      </c>
      <c r="AO86" s="72">
        <v>28.54679391967143</v>
      </c>
      <c r="AP86" s="72">
        <v>28.612395963453274</v>
      </c>
      <c r="AQ86" s="72">
        <v>28.677808720156303</v>
      </c>
      <c r="AR86" s="72">
        <v>28.743031985752772</v>
      </c>
      <c r="AS86" s="72">
        <v>28.80806557402579</v>
      </c>
      <c r="AT86" s="72">
        <v>28.872909317423673</v>
      </c>
      <c r="AU86" s="72">
        <v>28.937563067657187</v>
      </c>
      <c r="AV86" s="72">
        <v>29.002026687467211</v>
      </c>
      <c r="AW86" s="72">
        <v>29.066300060017937</v>
      </c>
      <c r="AX86" s="72">
        <v>29.130383085329079</v>
      </c>
      <c r="AY86" s="72">
        <v>29.194275680082093</v>
      </c>
      <c r="AZ86" s="72">
        <v>29.257977777426522</v>
      </c>
      <c r="BA86" s="72">
        <v>29.32148932678545</v>
      </c>
      <c r="BB86" s="72">
        <v>29.384810293661022</v>
      </c>
      <c r="BC86" s="72">
        <v>29.447940659439546</v>
      </c>
      <c r="BD86" s="72">
        <v>29.51088042119644</v>
      </c>
      <c r="BE86" s="72">
        <v>29.573629593767158</v>
      </c>
      <c r="BF86" s="72">
        <v>29.636188203345473</v>
      </c>
      <c r="BG86" s="72">
        <v>29.698556292643808</v>
      </c>
      <c r="BH86" s="72">
        <v>29.760733919567823</v>
      </c>
      <c r="BI86" s="72">
        <v>29.822721156737771</v>
      </c>
      <c r="BJ86" s="72">
        <v>29.88451809129343</v>
      </c>
      <c r="BK86" s="72">
        <v>29.946124824699588</v>
      </c>
      <c r="BL86" s="72">
        <v>30.007541472551548</v>
      </c>
      <c r="BM86" s="72">
        <v>30.06876816438092</v>
      </c>
      <c r="BN86" s="72">
        <v>30.129805043462056</v>
      </c>
      <c r="BO86" s="72">
        <v>30.190652266618503</v>
      </c>
      <c r="BP86" s="72">
        <v>30.251310004030351</v>
      </c>
    </row>
    <row r="87" spans="1:68" s="71" customFormat="1">
      <c r="A87" s="71" t="s">
        <v>12</v>
      </c>
      <c r="O87" s="72">
        <v>26.823353810834071</v>
      </c>
      <c r="P87" s="72">
        <v>26.887547208651586</v>
      </c>
      <c r="Q87" s="72">
        <v>27.058062700495171</v>
      </c>
      <c r="R87" s="72">
        <v>27.369156338126547</v>
      </c>
      <c r="S87" s="72">
        <v>27.533333583973224</v>
      </c>
      <c r="T87" s="72">
        <v>27.696773594810935</v>
      </c>
      <c r="U87" s="72">
        <v>27.85946811031118</v>
      </c>
      <c r="V87" s="72">
        <v>28.02140926428708</v>
      </c>
      <c r="W87" s="72">
        <v>28.182589568745257</v>
      </c>
      <c r="X87" s="72">
        <v>28.343001926323279</v>
      </c>
      <c r="Y87" s="72">
        <v>28.502639594857349</v>
      </c>
      <c r="Z87" s="72">
        <v>28.661496203469596</v>
      </c>
      <c r="AA87" s="72">
        <v>28.819565754207542</v>
      </c>
      <c r="AB87" s="72">
        <v>28.976842614738068</v>
      </c>
      <c r="AC87" s="72">
        <v>29.133321528274287</v>
      </c>
      <c r="AD87" s="72">
        <v>29.288997572108407</v>
      </c>
      <c r="AE87" s="72">
        <v>29.44386618905892</v>
      </c>
      <c r="AF87" s="72">
        <v>29.597923172706153</v>
      </c>
      <c r="AG87" s="72">
        <v>29.751164665233947</v>
      </c>
      <c r="AH87" s="72">
        <v>29.90358715448988</v>
      </c>
      <c r="AI87" s="72">
        <v>30.055187456337794</v>
      </c>
      <c r="AJ87" s="72">
        <v>30.205962724877917</v>
      </c>
      <c r="AK87" s="72">
        <v>30.355910442630766</v>
      </c>
      <c r="AL87" s="72">
        <v>30.505028415555461</v>
      </c>
      <c r="AM87" s="72">
        <v>30.653314767918367</v>
      </c>
      <c r="AN87" s="72">
        <v>30.800767937019494</v>
      </c>
      <c r="AO87" s="72">
        <v>30.947386667786205</v>
      </c>
      <c r="AP87" s="72">
        <v>31.093170007240815</v>
      </c>
      <c r="AQ87" s="72">
        <v>31.238117298852096</v>
      </c>
      <c r="AR87" s="72">
        <v>31.382228176778135</v>
      </c>
      <c r="AS87" s="72">
        <v>31.525502560009016</v>
      </c>
      <c r="AT87" s="72">
        <v>31.667940646418199</v>
      </c>
      <c r="AU87" s="72">
        <v>31.809542906730275</v>
      </c>
      <c r="AV87" s="72">
        <v>31.950310078413711</v>
      </c>
      <c r="AW87" s="72">
        <v>32.090243159507082</v>
      </c>
      <c r="AX87" s="72">
        <v>32.229343402385766</v>
      </c>
      <c r="AY87" s="72">
        <v>32.367612307478574</v>
      </c>
      <c r="AZ87" s="72">
        <v>32.505051616940634</v>
      </c>
      <c r="BA87" s="72">
        <v>32.641663308291356</v>
      </c>
      <c r="BB87" s="72">
        <v>32.777449588024112</v>
      </c>
      <c r="BC87" s="72">
        <v>32.912412885195486</v>
      </c>
      <c r="BD87" s="72">
        <v>33.04655584500096</v>
      </c>
      <c r="BE87" s="72">
        <v>33.179881322343959</v>
      </c>
      <c r="BF87" s="72">
        <v>33.312392375404933</v>
      </c>
      <c r="BG87" s="72">
        <v>33.444092259217349</v>
      </c>
      <c r="BH87" s="72">
        <v>33.574984419256019</v>
      </c>
      <c r="BI87" s="72">
        <v>33.705072485044866</v>
      </c>
      <c r="BJ87" s="72">
        <v>33.834360263789058</v>
      </c>
      <c r="BK87" s="72">
        <v>33.962851734037464</v>
      </c>
      <c r="BL87" s="72">
        <v>34.090551039381047</v>
      </c>
      <c r="BM87" s="72">
        <v>34.217462482191493</v>
      </c>
      <c r="BN87" s="72">
        <v>34.343590517405843</v>
      </c>
      <c r="BO87" s="72">
        <v>34.468939746361414</v>
      </c>
      <c r="BP87" s="72">
        <v>34.593514910684895</v>
      </c>
    </row>
    <row r="88" spans="1:68" s="71" customFormat="1">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row>
    <row r="89" spans="1:68" s="71" customFormat="1">
      <c r="A89" s="71" t="s">
        <v>13</v>
      </c>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row>
    <row r="90" spans="1:68" s="71" customFormat="1">
      <c r="A90" s="71" t="s">
        <v>10</v>
      </c>
      <c r="O90" s="72">
        <v>21.828170348900972</v>
      </c>
      <c r="P90" s="72">
        <v>21.956812186333913</v>
      </c>
      <c r="Q90" s="72">
        <v>22.085136168829965</v>
      </c>
      <c r="R90" s="72">
        <v>22.213133250802041</v>
      </c>
      <c r="S90" s="72">
        <v>22.340794553505493</v>
      </c>
      <c r="T90" s="72">
        <v>22.468111346652112</v>
      </c>
      <c r="U90" s="72">
        <v>22.595075071099888</v>
      </c>
      <c r="V90" s="72">
        <v>22.721677335416377</v>
      </c>
      <c r="W90" s="72">
        <v>22.847909918268247</v>
      </c>
      <c r="X90" s="72">
        <v>22.973764770695592</v>
      </c>
      <c r="Y90" s="72">
        <v>23.099234023821666</v>
      </c>
      <c r="Z90" s="72">
        <v>23.224309975235837</v>
      </c>
      <c r="AA90" s="72">
        <v>23.348985104991137</v>
      </c>
      <c r="AB90" s="72">
        <v>23.473252072959223</v>
      </c>
      <c r="AC90" s="72">
        <v>23.597103720101522</v>
      </c>
      <c r="AD90" s="72">
        <v>23.720533069770156</v>
      </c>
      <c r="AE90" s="72">
        <v>23.84353333266986</v>
      </c>
      <c r="AF90" s="72">
        <v>23.966097896430615</v>
      </c>
      <c r="AG90" s="72">
        <v>24.08822033705432</v>
      </c>
      <c r="AH90" s="72">
        <v>24.209894416112967</v>
      </c>
      <c r="AI90" s="72">
        <v>24.331114081167197</v>
      </c>
      <c r="AJ90" s="72">
        <v>24.451873466347596</v>
      </c>
      <c r="AK90" s="72">
        <v>24.572166894278297</v>
      </c>
      <c r="AL90" s="72">
        <v>24.691988869405549</v>
      </c>
      <c r="AM90" s="72">
        <v>24.811334084564834</v>
      </c>
      <c r="AN90" s="72">
        <v>24.930197418499716</v>
      </c>
      <c r="AO90" s="72">
        <v>25.048573935434682</v>
      </c>
      <c r="AP90" s="72">
        <v>25.166458884982287</v>
      </c>
      <c r="AQ90" s="72">
        <v>25.283847701696409</v>
      </c>
      <c r="AR90" s="72">
        <v>25.400736001247388</v>
      </c>
      <c r="AS90" s="72">
        <v>25.517119583091407</v>
      </c>
      <c r="AT90" s="72">
        <v>25.63299442821123</v>
      </c>
      <c r="AU90" s="72">
        <v>25.748356697988466</v>
      </c>
      <c r="AV90" s="72">
        <v>25.863202733391748</v>
      </c>
      <c r="AW90" s="72">
        <v>25.977529053105357</v>
      </c>
      <c r="AX90" s="72">
        <v>26.091332351462089</v>
      </c>
      <c r="AY90" s="72">
        <v>26.204609498212378</v>
      </c>
      <c r="AZ90" s="72">
        <v>26.3173575364203</v>
      </c>
      <c r="BA90" s="72">
        <v>26.42957368078477</v>
      </c>
      <c r="BB90" s="72">
        <v>26.541255315883859</v>
      </c>
      <c r="BC90" s="72">
        <v>26.652399994344854</v>
      </c>
      <c r="BD90" s="72">
        <v>26.763005434945459</v>
      </c>
      <c r="BE90" s="72">
        <v>26.873069520648976</v>
      </c>
      <c r="BF90" s="72">
        <v>26.982590296577872</v>
      </c>
      <c r="BG90" s="72">
        <v>27.091565967929093</v>
      </c>
      <c r="BH90" s="72">
        <v>27.199994897835371</v>
      </c>
      <c r="BI90" s="72">
        <v>27.307875605175497</v>
      </c>
      <c r="BJ90" s="72">
        <v>27.415206762337874</v>
      </c>
      <c r="BK90" s="72">
        <v>27.521987192940074</v>
      </c>
      <c r="BL90" s="72">
        <v>27.628215869508352</v>
      </c>
      <c r="BM90" s="72">
        <v>27.73389191112047</v>
      </c>
      <c r="BN90" s="72">
        <v>27.839014581014681</v>
      </c>
      <c r="BO90" s="72">
        <v>27.943583284168181</v>
      </c>
      <c r="BP90" s="72">
        <v>28.047597564848623</v>
      </c>
    </row>
    <row r="91" spans="1:68" s="71" customFormat="1">
      <c r="A91" s="71" t="s">
        <v>11</v>
      </c>
      <c r="O91" s="72">
        <v>21.828170348900972</v>
      </c>
      <c r="P91" s="72">
        <v>21.956812186333913</v>
      </c>
      <c r="Q91" s="72">
        <v>22.085136168829965</v>
      </c>
      <c r="R91" s="72">
        <v>22.049751029434859</v>
      </c>
      <c r="S91" s="72">
        <v>22.137014879516606</v>
      </c>
      <c r="T91" s="72">
        <v>22.224125445049363</v>
      </c>
      <c r="U91" s="72">
        <v>22.311079936053972</v>
      </c>
      <c r="V91" s="72">
        <v>22.397875589424942</v>
      </c>
      <c r="W91" s="72">
        <v>22.48450968141092</v>
      </c>
      <c r="X91" s="72">
        <v>22.570979524011065</v>
      </c>
      <c r="Y91" s="72">
        <v>22.657282465354115</v>
      </c>
      <c r="Z91" s="72">
        <v>22.743415890058802</v>
      </c>
      <c r="AA91" s="72">
        <v>22.829377219576401</v>
      </c>
      <c r="AB91" s="72">
        <v>22.91516391251492</v>
      </c>
      <c r="AC91" s="72">
        <v>23.000773465965427</v>
      </c>
      <c r="AD91" s="72">
        <v>23.086203415656946</v>
      </c>
      <c r="AE91" s="72">
        <v>23.171451331054712</v>
      </c>
      <c r="AF91" s="72">
        <v>23.256514822329201</v>
      </c>
      <c r="AG91" s="72">
        <v>23.341391538165119</v>
      </c>
      <c r="AH91" s="72">
        <v>23.426079165979679</v>
      </c>
      <c r="AI91" s="72">
        <v>23.510575432124014</v>
      </c>
      <c r="AJ91" s="72">
        <v>23.594878102067256</v>
      </c>
      <c r="AK91" s="72">
        <v>23.678984980564302</v>
      </c>
      <c r="AL91" s="72">
        <v>23.762893913247158</v>
      </c>
      <c r="AM91" s="72">
        <v>23.846602783977954</v>
      </c>
      <c r="AN91" s="72">
        <v>23.930109515078954</v>
      </c>
      <c r="AO91" s="72">
        <v>24.013412069832555</v>
      </c>
      <c r="AP91" s="72">
        <v>24.096508451402887</v>
      </c>
      <c r="AQ91" s="72">
        <v>24.179396702906942</v>
      </c>
      <c r="AR91" s="72">
        <v>24.262074907471078</v>
      </c>
      <c r="AS91" s="72">
        <v>24.344541188271911</v>
      </c>
      <c r="AT91" s="72">
        <v>24.426793708563014</v>
      </c>
      <c r="AU91" s="72">
        <v>24.508830673370895</v>
      </c>
      <c r="AV91" s="72">
        <v>24.590650324965225</v>
      </c>
      <c r="AW91" s="72">
        <v>24.672250946621599</v>
      </c>
      <c r="AX91" s="72">
        <v>24.753630861907752</v>
      </c>
      <c r="AY91" s="72">
        <v>24.834788434390465</v>
      </c>
      <c r="AZ91" s="72">
        <v>24.9157220675791</v>
      </c>
      <c r="BA91" s="72">
        <v>24.996430204856384</v>
      </c>
      <c r="BB91" s="72">
        <v>25.076911329396232</v>
      </c>
      <c r="BC91" s="72">
        <v>25.157163964383749</v>
      </c>
      <c r="BD91" s="72">
        <v>25.237186673001133</v>
      </c>
      <c r="BE91" s="72">
        <v>25.316978056337984</v>
      </c>
      <c r="BF91" s="72">
        <v>25.396536755689976</v>
      </c>
      <c r="BG91" s="72">
        <v>25.475861451556444</v>
      </c>
      <c r="BH91" s="72">
        <v>25.554950863488802</v>
      </c>
      <c r="BI91" s="72">
        <v>25.633803749928251</v>
      </c>
      <c r="BJ91" s="72">
        <v>25.712418908033293</v>
      </c>
      <c r="BK91" s="72">
        <v>25.790795173496921</v>
      </c>
      <c r="BL91" s="72">
        <v>25.86893142082371</v>
      </c>
      <c r="BM91" s="72">
        <v>25.946826562002563</v>
      </c>
      <c r="BN91" s="72">
        <v>26.024479546959391</v>
      </c>
      <c r="BO91" s="72">
        <v>26.101889363517635</v>
      </c>
      <c r="BP91" s="72">
        <v>26.179055036981808</v>
      </c>
    </row>
    <row r="92" spans="1:68" s="71" customFormat="1">
      <c r="A92" s="71" t="s">
        <v>12</v>
      </c>
      <c r="O92" s="72">
        <v>21.828170348900972</v>
      </c>
      <c r="P92" s="72">
        <v>21.956812186333913</v>
      </c>
      <c r="Q92" s="72">
        <v>22.085136168829965</v>
      </c>
      <c r="R92" s="72">
        <v>22.391938011893405</v>
      </c>
      <c r="S92" s="72">
        <v>22.56392196528094</v>
      </c>
      <c r="T92" s="72">
        <v>22.735390084458793</v>
      </c>
      <c r="U92" s="72">
        <v>22.906324298732599</v>
      </c>
      <c r="V92" s="72">
        <v>23.076706964668908</v>
      </c>
      <c r="W92" s="72">
        <v>23.246520871243781</v>
      </c>
      <c r="X92" s="72">
        <v>23.415749256834339</v>
      </c>
      <c r="Y92" s="72">
        <v>23.58437581655549</v>
      </c>
      <c r="Z92" s="72">
        <v>23.75238470087897</v>
      </c>
      <c r="AA92" s="72">
        <v>23.919760523461875</v>
      </c>
      <c r="AB92" s="72">
        <v>24.086488369984639</v>
      </c>
      <c r="AC92" s="72">
        <v>24.25255380407004</v>
      </c>
      <c r="AD92" s="72">
        <v>24.417942862407337</v>
      </c>
      <c r="AE92" s="72">
        <v>24.582642063483828</v>
      </c>
      <c r="AF92" s="72">
        <v>24.746638410040195</v>
      </c>
      <c r="AG92" s="72">
        <v>24.909919393048035</v>
      </c>
      <c r="AH92" s="72">
        <v>25.072472984726286</v>
      </c>
      <c r="AI92" s="72">
        <v>25.234287646291214</v>
      </c>
      <c r="AJ92" s="72">
        <v>25.395352326124474</v>
      </c>
      <c r="AK92" s="72">
        <v>25.555656459712086</v>
      </c>
      <c r="AL92" s="72">
        <v>25.71518996557414</v>
      </c>
      <c r="AM92" s="72">
        <v>25.873943246662421</v>
      </c>
      <c r="AN92" s="72">
        <v>26.03190718720229</v>
      </c>
      <c r="AO92" s="72">
        <v>26.189073150043885</v>
      </c>
      <c r="AP92" s="72">
        <v>26.345432973550061</v>
      </c>
      <c r="AQ92" s="72">
        <v>26.500978968041583</v>
      </c>
      <c r="AR92" s="72">
        <v>26.655703911820119</v>
      </c>
      <c r="AS92" s="72">
        <v>26.809601046789027</v>
      </c>
      <c r="AT92" s="72">
        <v>26.962664073693233</v>
      </c>
      <c r="AU92" s="72">
        <v>27.114887146997653</v>
      </c>
      <c r="AV92" s="72">
        <v>27.266264869425356</v>
      </c>
      <c r="AW92" s="72">
        <v>27.416792286174797</v>
      </c>
      <c r="AX92" s="72">
        <v>27.566464878836463</v>
      </c>
      <c r="AY92" s="72">
        <v>27.715278559028665</v>
      </c>
      <c r="AZ92" s="72">
        <v>27.863229661771136</v>
      </c>
      <c r="BA92" s="72">
        <v>28.01031493861645</v>
      </c>
      <c r="BB92" s="72">
        <v>28.156531550556636</v>
      </c>
      <c r="BC92" s="72">
        <v>28.301877060724607</v>
      </c>
      <c r="BD92" s="72">
        <v>28.446349426906895</v>
      </c>
      <c r="BE92" s="72">
        <v>28.589946993885963</v>
      </c>
      <c r="BF92" s="72">
        <v>28.732668485628544</v>
      </c>
      <c r="BG92" s="72">
        <v>28.874512997336527</v>
      </c>
      <c r="BH92" s="72">
        <v>29.015479987376136</v>
      </c>
      <c r="BI92" s="72">
        <v>29.15556926910121</v>
      </c>
      <c r="BJ92" s="72">
        <v>29.294781002584756</v>
      </c>
      <c r="BK92" s="72">
        <v>29.433115686273855</v>
      </c>
      <c r="BL92" s="72">
        <v>29.570574148581201</v>
      </c>
      <c r="BM92" s="72">
        <v>29.707157539426717</v>
      </c>
      <c r="BN92" s="72">
        <v>29.842867321741949</v>
      </c>
      <c r="BO92" s="72">
        <v>29.977705262949257</v>
      </c>
      <c r="BP92" s="72">
        <v>30.111673426427991</v>
      </c>
    </row>
    <row r="93" spans="1:68" s="71" customFormat="1"/>
    <row r="94" spans="1:68" s="71" customFormat="1"/>
    <row r="95" spans="1:68" s="71" customFormat="1">
      <c r="A95" s="70" t="s">
        <v>14</v>
      </c>
    </row>
    <row r="96" spans="1:68" s="71" customFormat="1">
      <c r="B96" s="74">
        <v>1994</v>
      </c>
      <c r="C96" s="74">
        <v>1995</v>
      </c>
      <c r="D96" s="74">
        <v>1996</v>
      </c>
      <c r="E96" s="74">
        <v>1997</v>
      </c>
      <c r="F96" s="74">
        <v>1998</v>
      </c>
      <c r="G96" s="74">
        <v>1999</v>
      </c>
      <c r="H96" s="74">
        <v>2000</v>
      </c>
      <c r="I96" s="74">
        <v>2001</v>
      </c>
      <c r="J96" s="74">
        <v>2002</v>
      </c>
      <c r="K96" s="74">
        <v>2003</v>
      </c>
      <c r="L96" s="74">
        <v>2004</v>
      </c>
      <c r="M96" s="74">
        <v>2005</v>
      </c>
      <c r="N96" s="74">
        <v>2006</v>
      </c>
      <c r="O96" s="74">
        <v>2007</v>
      </c>
      <c r="P96" s="74">
        <v>2008</v>
      </c>
      <c r="Q96" s="74">
        <v>2009</v>
      </c>
      <c r="R96" s="74">
        <v>2010</v>
      </c>
      <c r="S96" s="74">
        <v>2011</v>
      </c>
      <c r="T96" s="74">
        <v>2012</v>
      </c>
      <c r="U96" s="74">
        <v>2013</v>
      </c>
      <c r="V96" s="74">
        <v>2014</v>
      </c>
      <c r="W96" s="74">
        <v>2015</v>
      </c>
      <c r="X96" s="74">
        <v>2016</v>
      </c>
      <c r="Y96" s="74">
        <v>2017</v>
      </c>
      <c r="Z96" s="74">
        <v>2018</v>
      </c>
      <c r="AA96" s="74">
        <v>2019</v>
      </c>
      <c r="AB96" s="74">
        <v>2020</v>
      </c>
      <c r="AC96" s="74">
        <v>2021</v>
      </c>
      <c r="AD96" s="74">
        <v>2022</v>
      </c>
      <c r="AE96" s="74">
        <v>2023</v>
      </c>
      <c r="AF96" s="74">
        <v>2024</v>
      </c>
      <c r="AG96" s="74">
        <v>2025</v>
      </c>
      <c r="AH96" s="74">
        <v>2026</v>
      </c>
      <c r="AI96" s="74">
        <v>2027</v>
      </c>
      <c r="AJ96" s="74">
        <v>2028</v>
      </c>
      <c r="AK96" s="74">
        <v>2029</v>
      </c>
      <c r="AL96" s="74">
        <v>2030</v>
      </c>
      <c r="AM96" s="74">
        <v>2031</v>
      </c>
      <c r="AN96" s="74">
        <v>2032</v>
      </c>
      <c r="AO96" s="74">
        <v>2033</v>
      </c>
      <c r="AP96" s="74">
        <v>2034</v>
      </c>
      <c r="AQ96" s="74">
        <v>2035</v>
      </c>
      <c r="AR96" s="74">
        <v>2036</v>
      </c>
      <c r="AS96" s="74">
        <v>2037</v>
      </c>
      <c r="AT96" s="74">
        <v>2038</v>
      </c>
      <c r="AU96" s="74">
        <v>2039</v>
      </c>
      <c r="AV96" s="74">
        <v>2040</v>
      </c>
      <c r="AW96" s="74">
        <v>2041</v>
      </c>
      <c r="AX96" s="74">
        <v>2042</v>
      </c>
      <c r="AY96" s="74">
        <v>2043</v>
      </c>
      <c r="AZ96" s="74">
        <v>2044</v>
      </c>
      <c r="BA96" s="74">
        <v>2045</v>
      </c>
      <c r="BB96" s="74">
        <v>2046</v>
      </c>
      <c r="BC96" s="74">
        <v>2047</v>
      </c>
      <c r="BD96" s="74">
        <v>2048</v>
      </c>
      <c r="BE96" s="74">
        <v>2049</v>
      </c>
      <c r="BF96" s="74">
        <v>2050</v>
      </c>
      <c r="BG96" s="74">
        <v>2051</v>
      </c>
      <c r="BH96" s="74">
        <v>2052</v>
      </c>
      <c r="BI96" s="74">
        <v>2053</v>
      </c>
      <c r="BJ96" s="74">
        <v>2054</v>
      </c>
      <c r="BK96" s="74">
        <v>2055</v>
      </c>
      <c r="BL96" s="74">
        <v>2056</v>
      </c>
      <c r="BM96" s="74">
        <v>2057</v>
      </c>
      <c r="BN96" s="74">
        <v>2058</v>
      </c>
      <c r="BO96" s="74">
        <v>2059</v>
      </c>
      <c r="BP96" s="74">
        <v>2060</v>
      </c>
    </row>
    <row r="97" spans="1:23" s="71" customFormat="1">
      <c r="A97" s="71" t="s">
        <v>9</v>
      </c>
    </row>
    <row r="98" spans="1:23" s="71" customFormat="1">
      <c r="A98" s="71" t="s">
        <v>15</v>
      </c>
      <c r="B98" s="71">
        <v>25</v>
      </c>
      <c r="C98" s="71">
        <v>24.9</v>
      </c>
      <c r="D98" s="71">
        <v>25</v>
      </c>
      <c r="E98" s="71">
        <v>25.2</v>
      </c>
      <c r="F98" s="71">
        <v>25.3</v>
      </c>
      <c r="G98" s="71">
        <v>25.3</v>
      </c>
      <c r="H98" s="71">
        <v>25.6</v>
      </c>
      <c r="I98" s="71">
        <v>25.7</v>
      </c>
      <c r="J98" s="71">
        <v>25.8</v>
      </c>
      <c r="K98" s="71">
        <v>25.6</v>
      </c>
      <c r="L98" s="71">
        <v>26.5</v>
      </c>
      <c r="M98" s="71">
        <v>26.4</v>
      </c>
      <c r="N98" s="71">
        <v>26.7</v>
      </c>
      <c r="O98" s="71">
        <v>26.9</v>
      </c>
      <c r="P98" s="71">
        <v>26.8</v>
      </c>
      <c r="Q98" s="71">
        <v>27</v>
      </c>
      <c r="R98" s="71">
        <v>27.1</v>
      </c>
      <c r="S98" s="71">
        <v>27.4</v>
      </c>
      <c r="T98" s="71">
        <v>27.2</v>
      </c>
    </row>
    <row r="99" spans="1:23" s="71" customFormat="1">
      <c r="A99" s="71" t="s">
        <v>16</v>
      </c>
      <c r="U99" s="71">
        <v>27.3</v>
      </c>
      <c r="V99" s="71">
        <v>27.7</v>
      </c>
      <c r="W99" s="71">
        <v>27.3</v>
      </c>
    </row>
    <row r="100" spans="1:23" s="71" customFormat="1"/>
    <row r="101" spans="1:23" s="71" customFormat="1">
      <c r="A101" s="71" t="s">
        <v>13</v>
      </c>
    </row>
    <row r="102" spans="1:23" s="71" customFormat="1">
      <c r="A102" s="71" t="s">
        <v>15</v>
      </c>
      <c r="B102" s="71">
        <v>19.7</v>
      </c>
      <c r="C102" s="71">
        <v>19.7</v>
      </c>
      <c r="D102" s="71">
        <v>19.7</v>
      </c>
      <c r="E102" s="71">
        <v>19.899999999999999</v>
      </c>
      <c r="F102" s="71">
        <v>20</v>
      </c>
      <c r="G102" s="71">
        <v>20.2</v>
      </c>
      <c r="H102" s="71">
        <v>20.399999999999999</v>
      </c>
      <c r="I102" s="71">
        <v>20.6</v>
      </c>
      <c r="J102" s="71">
        <v>20.8</v>
      </c>
      <c r="K102" s="71">
        <v>20.8</v>
      </c>
      <c r="L102" s="71">
        <v>21.5</v>
      </c>
      <c r="M102" s="71">
        <v>21.4</v>
      </c>
      <c r="N102" s="71">
        <v>21.8</v>
      </c>
      <c r="O102" s="71">
        <v>21.9</v>
      </c>
      <c r="P102" s="71">
        <v>22</v>
      </c>
      <c r="Q102" s="71">
        <v>22.2</v>
      </c>
      <c r="R102" s="71">
        <v>22.4</v>
      </c>
      <c r="S102" s="71">
        <v>22.7</v>
      </c>
      <c r="T102" s="71">
        <v>22.6</v>
      </c>
    </row>
    <row r="103" spans="1:23" s="71" customFormat="1">
      <c r="A103" s="71" t="s">
        <v>16</v>
      </c>
      <c r="U103" s="71">
        <v>22.8</v>
      </c>
      <c r="V103" s="71">
        <v>23.1</v>
      </c>
      <c r="W103" s="71">
        <v>22.9</v>
      </c>
    </row>
    <row r="104" spans="1:23" s="71" customFormat="1"/>
    <row r="105" spans="1:23" s="71" customFormat="1"/>
    <row r="106" spans="1:23" s="71" customFormat="1" ht="14.4">
      <c r="A106" s="75" t="s">
        <v>27</v>
      </c>
    </row>
    <row r="107" spans="1:23" s="71" customFormat="1">
      <c r="A107" s="71" t="s">
        <v>28</v>
      </c>
    </row>
    <row r="108" spans="1:23" s="71" customFormat="1">
      <c r="A108" s="775" t="s">
        <v>29</v>
      </c>
      <c r="B108" s="775"/>
      <c r="C108" s="775"/>
      <c r="D108" s="775"/>
      <c r="E108" s="775"/>
      <c r="F108" s="775"/>
      <c r="G108" s="775"/>
      <c r="H108" s="775"/>
      <c r="I108" s="775"/>
      <c r="J108" s="775"/>
      <c r="K108" s="775"/>
      <c r="L108" s="775"/>
      <c r="M108" s="775"/>
      <c r="N108" s="775"/>
      <c r="O108" s="775"/>
      <c r="P108" s="775"/>
      <c r="Q108" s="775"/>
    </row>
    <row r="109" spans="1:23" s="71" customFormat="1">
      <c r="A109" s="76" t="s">
        <v>17</v>
      </c>
    </row>
    <row r="110" spans="1:23" s="71" customFormat="1">
      <c r="A110" s="76" t="s">
        <v>18</v>
      </c>
    </row>
  </sheetData>
  <mergeCells count="2">
    <mergeCell ref="CF3:CZ3"/>
    <mergeCell ref="A108:Q108"/>
  </mergeCells>
  <pageMargins left="0.70866141732283472" right="0.70866141732283472" top="0.74803149606299213" bottom="0.74803149606299213" header="0.31496062992125984" footer="0.31496062992125984"/>
  <pageSetup paperSize="9"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X60"/>
  <sheetViews>
    <sheetView workbookViewId="0"/>
  </sheetViews>
  <sheetFormatPr baseColWidth="10" defaultColWidth="11.44140625" defaultRowHeight="13.8"/>
  <cols>
    <col min="1" max="1" width="79" style="40" customWidth="1"/>
    <col min="2" max="61" width="9.5546875" style="40" bestFit="1" customWidth="1"/>
    <col min="62" max="16384" width="11.44140625" style="40"/>
  </cols>
  <sheetData>
    <row r="1" spans="1:76">
      <c r="A1" s="47" t="s">
        <v>286</v>
      </c>
    </row>
    <row r="2" spans="1:76" ht="14.4" thickBot="1">
      <c r="A2" s="59"/>
    </row>
    <row r="3" spans="1:76">
      <c r="A3" s="745" t="s">
        <v>437</v>
      </c>
      <c r="B3" s="60">
        <f t="shared" ref="B3:BM3" si="0">B4+61</f>
        <v>2001</v>
      </c>
      <c r="C3" s="60">
        <f t="shared" si="0"/>
        <v>2002</v>
      </c>
      <c r="D3" s="60">
        <f t="shared" si="0"/>
        <v>2003</v>
      </c>
      <c r="E3" s="60">
        <f t="shared" si="0"/>
        <v>2004</v>
      </c>
      <c r="F3" s="60">
        <f t="shared" si="0"/>
        <v>2005</v>
      </c>
      <c r="G3" s="60">
        <f t="shared" si="0"/>
        <v>2006</v>
      </c>
      <c r="H3" s="60">
        <f t="shared" si="0"/>
        <v>2007</v>
      </c>
      <c r="I3" s="60">
        <f t="shared" si="0"/>
        <v>2008</v>
      </c>
      <c r="J3" s="60">
        <f t="shared" si="0"/>
        <v>2009</v>
      </c>
      <c r="K3" s="60">
        <f t="shared" si="0"/>
        <v>2010</v>
      </c>
      <c r="L3" s="60">
        <f t="shared" si="0"/>
        <v>2011</v>
      </c>
      <c r="M3" s="60">
        <f t="shared" si="0"/>
        <v>2012</v>
      </c>
      <c r="N3" s="60">
        <f t="shared" si="0"/>
        <v>2013</v>
      </c>
      <c r="O3" s="60">
        <f t="shared" si="0"/>
        <v>2014</v>
      </c>
      <c r="P3" s="60">
        <f t="shared" si="0"/>
        <v>2015</v>
      </c>
      <c r="Q3" s="60">
        <f t="shared" si="0"/>
        <v>2016</v>
      </c>
      <c r="R3" s="60">
        <f t="shared" si="0"/>
        <v>2017</v>
      </c>
      <c r="S3" s="60">
        <f t="shared" si="0"/>
        <v>2018</v>
      </c>
      <c r="T3" s="60">
        <f t="shared" si="0"/>
        <v>2019</v>
      </c>
      <c r="U3" s="60">
        <f t="shared" si="0"/>
        <v>2020</v>
      </c>
      <c r="V3" s="60">
        <f t="shared" si="0"/>
        <v>2021</v>
      </c>
      <c r="W3" s="60">
        <f t="shared" si="0"/>
        <v>2022</v>
      </c>
      <c r="X3" s="60">
        <f t="shared" si="0"/>
        <v>2023</v>
      </c>
      <c r="Y3" s="60">
        <f t="shared" si="0"/>
        <v>2024</v>
      </c>
      <c r="Z3" s="60">
        <f t="shared" si="0"/>
        <v>2025</v>
      </c>
      <c r="AA3" s="60">
        <f t="shared" si="0"/>
        <v>2026</v>
      </c>
      <c r="AB3" s="60">
        <f t="shared" si="0"/>
        <v>2027</v>
      </c>
      <c r="AC3" s="60">
        <f t="shared" si="0"/>
        <v>2028</v>
      </c>
      <c r="AD3" s="60">
        <f t="shared" si="0"/>
        <v>2029</v>
      </c>
      <c r="AE3" s="60">
        <f t="shared" si="0"/>
        <v>2030</v>
      </c>
      <c r="AF3" s="60">
        <f t="shared" si="0"/>
        <v>2031</v>
      </c>
      <c r="AG3" s="60">
        <f t="shared" si="0"/>
        <v>2032</v>
      </c>
      <c r="AH3" s="60">
        <f t="shared" si="0"/>
        <v>2033</v>
      </c>
      <c r="AI3" s="60">
        <f t="shared" si="0"/>
        <v>2034</v>
      </c>
      <c r="AJ3" s="60">
        <f t="shared" si="0"/>
        <v>2035</v>
      </c>
      <c r="AK3" s="60">
        <f t="shared" si="0"/>
        <v>2036</v>
      </c>
      <c r="AL3" s="60">
        <f t="shared" si="0"/>
        <v>2037</v>
      </c>
      <c r="AM3" s="60">
        <f t="shared" si="0"/>
        <v>2038</v>
      </c>
      <c r="AN3" s="60">
        <f t="shared" si="0"/>
        <v>2039</v>
      </c>
      <c r="AO3" s="60">
        <f t="shared" si="0"/>
        <v>2040</v>
      </c>
      <c r="AP3" s="60">
        <f t="shared" si="0"/>
        <v>2041</v>
      </c>
      <c r="AQ3" s="60">
        <f t="shared" si="0"/>
        <v>2042</v>
      </c>
      <c r="AR3" s="60">
        <f t="shared" si="0"/>
        <v>2043</v>
      </c>
      <c r="AS3" s="60">
        <f t="shared" si="0"/>
        <v>2044</v>
      </c>
      <c r="AT3" s="60">
        <f t="shared" si="0"/>
        <v>2045</v>
      </c>
      <c r="AU3" s="60">
        <f t="shared" si="0"/>
        <v>2046</v>
      </c>
      <c r="AV3" s="60">
        <f t="shared" si="0"/>
        <v>2047</v>
      </c>
      <c r="AW3" s="60">
        <f t="shared" si="0"/>
        <v>2048</v>
      </c>
      <c r="AX3" s="60">
        <f t="shared" si="0"/>
        <v>2049</v>
      </c>
      <c r="AY3" s="60">
        <f t="shared" si="0"/>
        <v>2050</v>
      </c>
      <c r="AZ3" s="60">
        <f t="shared" si="0"/>
        <v>2051</v>
      </c>
      <c r="BA3" s="60">
        <f t="shared" si="0"/>
        <v>2052</v>
      </c>
      <c r="BB3" s="60">
        <f t="shared" si="0"/>
        <v>2053</v>
      </c>
      <c r="BC3" s="60">
        <f t="shared" si="0"/>
        <v>2054</v>
      </c>
      <c r="BD3" s="60">
        <f t="shared" si="0"/>
        <v>2055</v>
      </c>
      <c r="BE3" s="60">
        <f t="shared" si="0"/>
        <v>2056</v>
      </c>
      <c r="BF3" s="60">
        <f t="shared" si="0"/>
        <v>2057</v>
      </c>
      <c r="BG3" s="60">
        <f t="shared" si="0"/>
        <v>2058</v>
      </c>
      <c r="BH3" s="60">
        <f t="shared" si="0"/>
        <v>2059</v>
      </c>
      <c r="BI3" s="60">
        <f t="shared" si="0"/>
        <v>2060</v>
      </c>
      <c r="BJ3" s="60">
        <f t="shared" si="0"/>
        <v>2061</v>
      </c>
      <c r="BK3" s="60">
        <f t="shared" si="0"/>
        <v>2062</v>
      </c>
      <c r="BL3" s="60">
        <f t="shared" si="0"/>
        <v>2063</v>
      </c>
      <c r="BM3" s="60">
        <f t="shared" si="0"/>
        <v>2064</v>
      </c>
      <c r="BN3" s="60">
        <f t="shared" ref="BN3:BS3" si="1">BN4+61</f>
        <v>2065</v>
      </c>
      <c r="BO3" s="60">
        <f t="shared" si="1"/>
        <v>2066</v>
      </c>
      <c r="BP3" s="60">
        <f t="shared" si="1"/>
        <v>2067</v>
      </c>
      <c r="BQ3" s="60">
        <f t="shared" si="1"/>
        <v>2068</v>
      </c>
      <c r="BR3" s="60">
        <f t="shared" si="1"/>
        <v>2069</v>
      </c>
      <c r="BS3" s="61">
        <f t="shared" si="1"/>
        <v>2070</v>
      </c>
    </row>
    <row r="4" spans="1:76">
      <c r="A4" s="746" t="s">
        <v>438</v>
      </c>
      <c r="B4" s="747">
        <v>1940</v>
      </c>
      <c r="C4" s="747">
        <v>1941</v>
      </c>
      <c r="D4" s="747">
        <v>1942</v>
      </c>
      <c r="E4" s="747">
        <v>1943</v>
      </c>
      <c r="F4" s="747">
        <v>1944</v>
      </c>
      <c r="G4" s="747">
        <v>1945</v>
      </c>
      <c r="H4" s="747">
        <v>1946</v>
      </c>
      <c r="I4" s="747">
        <v>1947</v>
      </c>
      <c r="J4" s="747">
        <v>1948</v>
      </c>
      <c r="K4" s="747">
        <v>1949</v>
      </c>
      <c r="L4" s="747">
        <v>1950</v>
      </c>
      <c r="M4" s="747">
        <v>1951</v>
      </c>
      <c r="N4" s="747">
        <v>1952</v>
      </c>
      <c r="O4" s="747">
        <v>1953</v>
      </c>
      <c r="P4" s="747">
        <v>1954</v>
      </c>
      <c r="Q4" s="747">
        <v>1955</v>
      </c>
      <c r="R4" s="747">
        <v>1956</v>
      </c>
      <c r="S4" s="747">
        <v>1957</v>
      </c>
      <c r="T4" s="747">
        <v>1958</v>
      </c>
      <c r="U4" s="747">
        <v>1959</v>
      </c>
      <c r="V4" s="747">
        <v>1960</v>
      </c>
      <c r="W4" s="747">
        <v>1961</v>
      </c>
      <c r="X4" s="747">
        <v>1962</v>
      </c>
      <c r="Y4" s="747">
        <v>1963</v>
      </c>
      <c r="Z4" s="747">
        <v>1964</v>
      </c>
      <c r="AA4" s="747">
        <v>1965</v>
      </c>
      <c r="AB4" s="747">
        <v>1966</v>
      </c>
      <c r="AC4" s="747">
        <v>1967</v>
      </c>
      <c r="AD4" s="747">
        <v>1968</v>
      </c>
      <c r="AE4" s="747">
        <v>1969</v>
      </c>
      <c r="AF4" s="747">
        <v>1970</v>
      </c>
      <c r="AG4" s="747">
        <v>1971</v>
      </c>
      <c r="AH4" s="747">
        <v>1972</v>
      </c>
      <c r="AI4" s="747">
        <v>1973</v>
      </c>
      <c r="AJ4" s="747">
        <v>1974</v>
      </c>
      <c r="AK4" s="747">
        <v>1975</v>
      </c>
      <c r="AL4" s="747">
        <v>1976</v>
      </c>
      <c r="AM4" s="747">
        <v>1977</v>
      </c>
      <c r="AN4" s="747">
        <v>1978</v>
      </c>
      <c r="AO4" s="747">
        <v>1979</v>
      </c>
      <c r="AP4" s="747">
        <v>1980</v>
      </c>
      <c r="AQ4" s="747">
        <v>1981</v>
      </c>
      <c r="AR4" s="747">
        <v>1982</v>
      </c>
      <c r="AS4" s="747">
        <v>1983</v>
      </c>
      <c r="AT4" s="747">
        <v>1984</v>
      </c>
      <c r="AU4" s="747">
        <v>1985</v>
      </c>
      <c r="AV4" s="747">
        <v>1986</v>
      </c>
      <c r="AW4" s="747">
        <v>1987</v>
      </c>
      <c r="AX4" s="747">
        <v>1988</v>
      </c>
      <c r="AY4" s="747">
        <v>1989</v>
      </c>
      <c r="AZ4" s="747">
        <v>1990</v>
      </c>
      <c r="BA4" s="747">
        <v>1991</v>
      </c>
      <c r="BB4" s="747">
        <v>1992</v>
      </c>
      <c r="BC4" s="747">
        <v>1993</v>
      </c>
      <c r="BD4" s="747">
        <v>1994</v>
      </c>
      <c r="BE4" s="747">
        <v>1995</v>
      </c>
      <c r="BF4" s="747">
        <v>1996</v>
      </c>
      <c r="BG4" s="747">
        <v>1997</v>
      </c>
      <c r="BH4" s="747">
        <v>1998</v>
      </c>
      <c r="BI4" s="747">
        <v>1999</v>
      </c>
      <c r="BJ4" s="747">
        <v>2000</v>
      </c>
      <c r="BK4" s="747">
        <v>2001</v>
      </c>
      <c r="BL4" s="747">
        <v>2002</v>
      </c>
      <c r="BM4" s="747">
        <v>2003</v>
      </c>
      <c r="BN4" s="747">
        <v>2004</v>
      </c>
      <c r="BO4" s="747">
        <v>2005</v>
      </c>
      <c r="BP4" s="747">
        <v>2006</v>
      </c>
      <c r="BQ4" s="747">
        <v>2007</v>
      </c>
      <c r="BR4" s="747">
        <v>2008</v>
      </c>
      <c r="BS4" s="748">
        <v>2009</v>
      </c>
      <c r="BT4" s="749"/>
      <c r="BU4" s="749"/>
      <c r="BV4" s="749"/>
      <c r="BW4" s="749"/>
      <c r="BX4" s="749"/>
    </row>
    <row r="5" spans="1:76" s="753" customFormat="1">
      <c r="A5" s="750" t="s">
        <v>30</v>
      </c>
      <c r="B5" s="751"/>
      <c r="C5" s="751"/>
      <c r="D5" s="751"/>
      <c r="E5" s="751"/>
      <c r="F5" s="751"/>
      <c r="G5" s="751"/>
      <c r="H5" s="751"/>
      <c r="I5" s="751"/>
      <c r="J5" s="751"/>
      <c r="K5" s="751"/>
      <c r="L5" s="751"/>
      <c r="M5" s="751"/>
      <c r="N5" s="751">
        <v>831615</v>
      </c>
      <c r="O5" s="751">
        <v>812386</v>
      </c>
      <c r="P5" s="751">
        <v>827074</v>
      </c>
      <c r="Q5" s="751">
        <v>822134</v>
      </c>
      <c r="R5" s="751">
        <v>828673</v>
      </c>
      <c r="S5" s="751">
        <v>833230</v>
      </c>
      <c r="T5" s="751">
        <v>833851</v>
      </c>
      <c r="U5" s="751">
        <v>850708</v>
      </c>
      <c r="V5" s="751">
        <v>856075</v>
      </c>
      <c r="W5" s="751">
        <v>858923</v>
      </c>
      <c r="X5" s="751">
        <v>858610</v>
      </c>
      <c r="Y5" s="751">
        <v>888272</v>
      </c>
      <c r="Z5" s="751">
        <v>897134</v>
      </c>
      <c r="AA5" s="751">
        <v>886296</v>
      </c>
      <c r="AB5" s="751">
        <v>884139</v>
      </c>
      <c r="AC5" s="751">
        <v>863855</v>
      </c>
      <c r="AD5" s="751">
        <v>871444</v>
      </c>
      <c r="AE5" s="751">
        <v>877206</v>
      </c>
      <c r="AF5" s="751">
        <v>891057</v>
      </c>
      <c r="AG5" s="751">
        <v>909865</v>
      </c>
      <c r="AH5" s="751">
        <v>917593</v>
      </c>
      <c r="AI5" s="751">
        <v>898129</v>
      </c>
      <c r="AJ5" s="751">
        <v>854301</v>
      </c>
      <c r="AK5" s="751">
        <v>813270</v>
      </c>
      <c r="AL5" s="751">
        <v>794255</v>
      </c>
      <c r="AM5" s="751">
        <v>816956</v>
      </c>
      <c r="AN5" s="751">
        <v>813986</v>
      </c>
      <c r="AO5" s="751">
        <v>832832</v>
      </c>
      <c r="AP5" s="751">
        <v>881913</v>
      </c>
      <c r="AQ5" s="751">
        <v>875395</v>
      </c>
      <c r="AR5" s="751">
        <v>872902</v>
      </c>
      <c r="AS5" s="751">
        <v>830348</v>
      </c>
      <c r="AT5" s="751">
        <v>845525</v>
      </c>
      <c r="AU5" s="751">
        <v>853550</v>
      </c>
      <c r="AV5" s="751">
        <v>860773</v>
      </c>
      <c r="AW5" s="751">
        <v>852428</v>
      </c>
      <c r="AX5" s="751">
        <v>856038</v>
      </c>
      <c r="AY5" s="751">
        <v>849903</v>
      </c>
      <c r="AZ5" s="751">
        <v>851567</v>
      </c>
      <c r="BA5" s="751">
        <v>835135</v>
      </c>
      <c r="BB5" s="751">
        <v>822936</v>
      </c>
      <c r="BC5" s="751">
        <v>784529</v>
      </c>
      <c r="BD5" s="751">
        <v>787537</v>
      </c>
      <c r="BE5" s="751">
        <v>809541</v>
      </c>
      <c r="BF5" s="751">
        <v>820692</v>
      </c>
      <c r="BG5" s="751">
        <v>817611</v>
      </c>
      <c r="BH5" s="751">
        <v>835788</v>
      </c>
      <c r="BI5" s="751">
        <v>843946</v>
      </c>
      <c r="BJ5" s="751">
        <v>885714</v>
      </c>
      <c r="BK5" s="751">
        <v>873076</v>
      </c>
      <c r="BL5" s="751">
        <v>865065</v>
      </c>
      <c r="BM5" s="751">
        <v>864032</v>
      </c>
      <c r="BN5" s="751">
        <v>872508</v>
      </c>
      <c r="BO5" s="751">
        <v>881018</v>
      </c>
      <c r="BP5" s="751">
        <v>902635</v>
      </c>
      <c r="BQ5" s="751">
        <v>894175</v>
      </c>
      <c r="BR5" s="751">
        <v>904157</v>
      </c>
      <c r="BS5" s="752">
        <v>904232</v>
      </c>
    </row>
    <row r="6" spans="1:76" s="753" customFormat="1">
      <c r="A6" s="750" t="s">
        <v>31</v>
      </c>
      <c r="B6" s="751"/>
      <c r="C6" s="751"/>
      <c r="D6" s="751"/>
      <c r="E6" s="751"/>
      <c r="F6" s="751"/>
      <c r="G6" s="751"/>
      <c r="H6" s="754"/>
      <c r="I6" s="754"/>
      <c r="J6" s="754"/>
      <c r="K6" s="754"/>
      <c r="L6" s="754"/>
      <c r="M6" s="754"/>
      <c r="N6" s="754">
        <v>831615</v>
      </c>
      <c r="O6" s="754">
        <v>812386</v>
      </c>
      <c r="P6" s="754">
        <v>827042</v>
      </c>
      <c r="Q6" s="754">
        <v>822040</v>
      </c>
      <c r="R6" s="754">
        <v>828659</v>
      </c>
      <c r="S6" s="754">
        <v>833328</v>
      </c>
      <c r="T6" s="754">
        <v>834070</v>
      </c>
      <c r="U6" s="754">
        <v>851066</v>
      </c>
      <c r="V6" s="754">
        <v>856566</v>
      </c>
      <c r="W6" s="754">
        <v>859542</v>
      </c>
      <c r="X6" s="754">
        <v>859354</v>
      </c>
      <c r="Y6" s="754">
        <v>889222</v>
      </c>
      <c r="Z6" s="754">
        <v>898232</v>
      </c>
      <c r="AA6" s="754">
        <v>887470</v>
      </c>
      <c r="AB6" s="754">
        <v>885388</v>
      </c>
      <c r="AC6" s="754">
        <v>865061</v>
      </c>
      <c r="AD6" s="754">
        <v>872706</v>
      </c>
      <c r="AE6" s="754">
        <v>878485</v>
      </c>
      <c r="AF6" s="754">
        <v>892368</v>
      </c>
      <c r="AG6" s="754">
        <v>911208</v>
      </c>
      <c r="AH6" s="754">
        <v>918854</v>
      </c>
      <c r="AI6" s="754">
        <v>899079</v>
      </c>
      <c r="AJ6" s="754">
        <v>854713</v>
      </c>
      <c r="AK6" s="754">
        <v>813069</v>
      </c>
      <c r="AL6" s="754">
        <v>793551</v>
      </c>
      <c r="AM6" s="754">
        <v>816019</v>
      </c>
      <c r="AN6" s="754">
        <v>812542</v>
      </c>
      <c r="AO6" s="754">
        <v>831017</v>
      </c>
      <c r="AP6" s="754">
        <v>879943</v>
      </c>
      <c r="AQ6" s="754">
        <v>872721</v>
      </c>
      <c r="AR6" s="754">
        <v>869512</v>
      </c>
      <c r="AS6" s="754">
        <v>825779</v>
      </c>
      <c r="AT6" s="754">
        <v>840227</v>
      </c>
      <c r="AU6" s="754">
        <v>847376</v>
      </c>
      <c r="AV6" s="754">
        <v>853615</v>
      </c>
      <c r="AW6" s="754">
        <v>844044</v>
      </c>
      <c r="AX6" s="754">
        <v>846401</v>
      </c>
      <c r="AY6" s="754">
        <v>838807</v>
      </c>
      <c r="AZ6" s="755">
        <v>838937</v>
      </c>
      <c r="BA6" s="755">
        <v>820623</v>
      </c>
      <c r="BB6" s="755">
        <v>806432</v>
      </c>
      <c r="BC6" s="755">
        <v>765647</v>
      </c>
      <c r="BD6" s="755">
        <v>766716</v>
      </c>
      <c r="BE6" s="755">
        <v>787040</v>
      </c>
      <c r="BF6" s="755">
        <v>796506</v>
      </c>
      <c r="BG6" s="755">
        <v>791798</v>
      </c>
      <c r="BH6" s="755">
        <v>808807</v>
      </c>
      <c r="BI6" s="755">
        <v>815983</v>
      </c>
      <c r="BJ6" s="751">
        <v>857285</v>
      </c>
      <c r="BK6" s="751">
        <v>843805</v>
      </c>
      <c r="BL6" s="751">
        <v>835073</v>
      </c>
      <c r="BM6" s="751">
        <v>833490</v>
      </c>
      <c r="BN6" s="751">
        <v>841501</v>
      </c>
      <c r="BO6" s="751">
        <v>849532</v>
      </c>
      <c r="BP6" s="751">
        <v>870779</v>
      </c>
      <c r="BQ6" s="751">
        <v>861657</v>
      </c>
      <c r="BR6" s="751">
        <v>871121</v>
      </c>
      <c r="BS6" s="752">
        <v>870572</v>
      </c>
    </row>
    <row r="7" spans="1:76" s="753" customFormat="1">
      <c r="A7" s="750" t="s">
        <v>32</v>
      </c>
      <c r="B7" s="751"/>
      <c r="C7" s="751"/>
      <c r="D7" s="751"/>
      <c r="E7" s="751"/>
      <c r="F7" s="751"/>
      <c r="G7" s="751"/>
      <c r="H7" s="754"/>
      <c r="I7" s="754"/>
      <c r="J7" s="754"/>
      <c r="K7" s="754"/>
      <c r="L7" s="754"/>
      <c r="M7" s="754"/>
      <c r="N7" s="754">
        <v>831615</v>
      </c>
      <c r="O7" s="754">
        <v>812386</v>
      </c>
      <c r="P7" s="754">
        <v>827104</v>
      </c>
      <c r="Q7" s="754">
        <v>822226</v>
      </c>
      <c r="R7" s="754">
        <v>828740</v>
      </c>
      <c r="S7" s="754">
        <v>833192</v>
      </c>
      <c r="T7" s="754">
        <v>833688</v>
      </c>
      <c r="U7" s="754">
        <v>850389</v>
      </c>
      <c r="V7" s="754">
        <v>855599</v>
      </c>
      <c r="W7" s="754">
        <v>858265</v>
      </c>
      <c r="X7" s="754">
        <v>857778</v>
      </c>
      <c r="Y7" s="754">
        <v>887179</v>
      </c>
      <c r="Z7" s="754">
        <v>895827</v>
      </c>
      <c r="AA7" s="754">
        <v>884840</v>
      </c>
      <c r="AB7" s="754">
        <v>882530</v>
      </c>
      <c r="AC7" s="754">
        <v>862210</v>
      </c>
      <c r="AD7" s="754">
        <v>869649</v>
      </c>
      <c r="AE7" s="754">
        <v>875280</v>
      </c>
      <c r="AF7" s="754">
        <v>888980</v>
      </c>
      <c r="AG7" s="754">
        <v>907627</v>
      </c>
      <c r="AH7" s="754">
        <v>915303</v>
      </c>
      <c r="AI7" s="754">
        <v>896052</v>
      </c>
      <c r="AJ7" s="754">
        <v>852684</v>
      </c>
      <c r="AK7" s="754">
        <v>812183</v>
      </c>
      <c r="AL7" s="754">
        <v>793583</v>
      </c>
      <c r="AM7" s="754">
        <v>816349</v>
      </c>
      <c r="AN7" s="754">
        <v>813746</v>
      </c>
      <c r="AO7" s="754">
        <v>832783</v>
      </c>
      <c r="AP7" s="754">
        <v>881756</v>
      </c>
      <c r="AQ7" s="754">
        <v>875802</v>
      </c>
      <c r="AR7" s="754">
        <v>873881</v>
      </c>
      <c r="AS7" s="754">
        <v>832437</v>
      </c>
      <c r="AT7" s="754">
        <v>848157</v>
      </c>
      <c r="AU7" s="754">
        <v>856861</v>
      </c>
      <c r="AV7" s="754">
        <v>864888</v>
      </c>
      <c r="AW7" s="754">
        <v>857618</v>
      </c>
      <c r="AX7" s="754">
        <v>862296</v>
      </c>
      <c r="AY7" s="754">
        <v>857470</v>
      </c>
      <c r="AZ7" s="755">
        <v>860485</v>
      </c>
      <c r="BA7" s="755">
        <v>845834</v>
      </c>
      <c r="BB7" s="755">
        <v>835506</v>
      </c>
      <c r="BC7" s="755">
        <v>799448</v>
      </c>
      <c r="BD7" s="755">
        <v>804226</v>
      </c>
      <c r="BE7" s="755">
        <v>827649</v>
      </c>
      <c r="BF7" s="755">
        <v>840271</v>
      </c>
      <c r="BG7" s="755">
        <v>838665</v>
      </c>
      <c r="BH7" s="755">
        <v>857758</v>
      </c>
      <c r="BI7" s="755">
        <v>866716</v>
      </c>
      <c r="BJ7" s="751">
        <v>908580</v>
      </c>
      <c r="BK7" s="751">
        <v>896728</v>
      </c>
      <c r="BL7" s="751">
        <v>889336</v>
      </c>
      <c r="BM7" s="751">
        <v>888749</v>
      </c>
      <c r="BN7" s="751">
        <v>897537</v>
      </c>
      <c r="BO7" s="751">
        <v>906343</v>
      </c>
      <c r="BP7" s="751">
        <v>928064</v>
      </c>
      <c r="BQ7" s="751">
        <v>920223</v>
      </c>
      <c r="BR7" s="751">
        <v>930555</v>
      </c>
      <c r="BS7" s="752">
        <v>931154</v>
      </c>
    </row>
    <row r="8" spans="1:76" s="753" customFormat="1">
      <c r="A8" s="750" t="s">
        <v>37</v>
      </c>
      <c r="B8" s="751">
        <v>526579</v>
      </c>
      <c r="C8" s="751">
        <v>501525</v>
      </c>
      <c r="D8" s="751">
        <v>555219</v>
      </c>
      <c r="E8" s="751">
        <v>590513</v>
      </c>
      <c r="F8" s="751">
        <v>603672</v>
      </c>
      <c r="G8" s="751">
        <v>610308</v>
      </c>
      <c r="H8" s="751">
        <v>799509</v>
      </c>
      <c r="I8" s="751">
        <v>837472</v>
      </c>
      <c r="J8" s="751">
        <v>848044</v>
      </c>
      <c r="K8" s="751">
        <v>842020</v>
      </c>
      <c r="L8" s="751">
        <v>851593</v>
      </c>
      <c r="M8" s="756">
        <v>814091</v>
      </c>
      <c r="N8" s="754">
        <v>830693</v>
      </c>
      <c r="O8" s="754">
        <v>814083</v>
      </c>
      <c r="P8" s="754">
        <v>827539</v>
      </c>
      <c r="Q8" s="754"/>
      <c r="R8" s="754"/>
      <c r="S8" s="754"/>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1"/>
      <c r="BE8" s="751"/>
      <c r="BF8" s="751"/>
      <c r="BG8" s="751"/>
      <c r="BH8" s="751"/>
      <c r="BI8" s="751"/>
      <c r="BJ8" s="751"/>
      <c r="BK8" s="751"/>
      <c r="BL8" s="751"/>
      <c r="BM8" s="751"/>
      <c r="BN8" s="751"/>
      <c r="BO8" s="751"/>
      <c r="BP8" s="751"/>
      <c r="BQ8" s="751"/>
      <c r="BR8" s="751"/>
      <c r="BS8" s="752"/>
    </row>
    <row r="9" spans="1:76" s="753" customFormat="1" ht="14.4" thickBot="1">
      <c r="A9" s="757" t="s">
        <v>38</v>
      </c>
      <c r="B9" s="758"/>
      <c r="C9" s="758"/>
      <c r="D9" s="758"/>
      <c r="E9" s="758"/>
      <c r="F9" s="758"/>
      <c r="G9" s="758"/>
      <c r="H9" s="758"/>
      <c r="I9" s="758"/>
      <c r="J9" s="758"/>
      <c r="K9" s="758"/>
      <c r="L9" s="758"/>
      <c r="M9" s="759"/>
      <c r="N9" s="760"/>
      <c r="O9" s="761"/>
      <c r="P9" s="762"/>
      <c r="Q9" s="763">
        <v>824876</v>
      </c>
      <c r="R9" s="763">
        <v>830216</v>
      </c>
      <c r="S9" s="763">
        <v>832261</v>
      </c>
      <c r="T9" s="764">
        <v>833677</v>
      </c>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8"/>
      <c r="BC9" s="758"/>
      <c r="BD9" s="758"/>
      <c r="BE9" s="758"/>
      <c r="BF9" s="758"/>
      <c r="BG9" s="758"/>
      <c r="BH9" s="758"/>
      <c r="BI9" s="758"/>
      <c r="BJ9" s="758"/>
      <c r="BK9" s="758"/>
      <c r="BL9" s="758"/>
      <c r="BM9" s="758"/>
      <c r="BN9" s="758"/>
      <c r="BO9" s="758"/>
      <c r="BP9" s="758"/>
      <c r="BQ9" s="758"/>
      <c r="BR9" s="758"/>
      <c r="BS9" s="765"/>
    </row>
    <row r="27" spans="1:1">
      <c r="A27" s="766"/>
    </row>
    <row r="28" spans="1:1">
      <c r="A28" s="114"/>
    </row>
    <row r="29" spans="1:1">
      <c r="A29" s="114"/>
    </row>
    <row r="30" spans="1:1">
      <c r="A30" s="42"/>
    </row>
    <row r="31" spans="1:1">
      <c r="A31" s="42"/>
    </row>
    <row r="32" spans="1:1">
      <c r="A32" s="42"/>
    </row>
    <row r="33" spans="1:1">
      <c r="A33" s="42"/>
    </row>
    <row r="34" spans="1:1">
      <c r="A34" s="42"/>
    </row>
    <row r="35" spans="1:1">
      <c r="A35" s="42"/>
    </row>
    <row r="36" spans="1:1">
      <c r="A36" s="42"/>
    </row>
    <row r="37" spans="1:1">
      <c r="A37" s="42"/>
    </row>
    <row r="38" spans="1:1">
      <c r="A38" s="42"/>
    </row>
    <row r="39" spans="1:1">
      <c r="A39" s="42"/>
    </row>
    <row r="40" spans="1:1">
      <c r="A40" s="42"/>
    </row>
    <row r="41" spans="1:1">
      <c r="A41" s="42"/>
    </row>
    <row r="42" spans="1:1">
      <c r="A42" s="42"/>
    </row>
    <row r="43" spans="1:1">
      <c r="A43" s="42"/>
    </row>
    <row r="44" spans="1:1">
      <c r="A44" s="42"/>
    </row>
    <row r="45" spans="1:1">
      <c r="A45" s="42"/>
    </row>
    <row r="46" spans="1:1">
      <c r="A46" s="42"/>
    </row>
    <row r="47" spans="1:1">
      <c r="A47" s="42"/>
    </row>
    <row r="48" spans="1:1">
      <c r="A48" s="42"/>
    </row>
    <row r="49" spans="1:71">
      <c r="A49" s="42"/>
    </row>
    <row r="50" spans="1:71">
      <c r="A50" s="42"/>
    </row>
    <row r="51" spans="1:71">
      <c r="A51" s="42"/>
    </row>
    <row r="52" spans="1:71">
      <c r="A52" s="42"/>
    </row>
    <row r="53" spans="1:71">
      <c r="A53" s="42"/>
    </row>
    <row r="54" spans="1:71">
      <c r="A54" s="42"/>
    </row>
    <row r="55" spans="1:71">
      <c r="A55" s="42"/>
    </row>
    <row r="56" spans="1:71">
      <c r="A56" s="42"/>
    </row>
    <row r="57" spans="1:71">
      <c r="A57" s="42"/>
    </row>
    <row r="58" spans="1:71">
      <c r="A58" s="42"/>
    </row>
    <row r="60" spans="1:71" ht="27.6">
      <c r="B60" s="767" t="s">
        <v>439</v>
      </c>
      <c r="C60" s="767" t="s">
        <v>440</v>
      </c>
      <c r="D60" s="767" t="s">
        <v>441</v>
      </c>
      <c r="E60" s="767" t="s">
        <v>442</v>
      </c>
      <c r="F60" s="767" t="s">
        <v>443</v>
      </c>
      <c r="G60" s="767" t="s">
        <v>444</v>
      </c>
      <c r="H60" s="767" t="s">
        <v>445</v>
      </c>
      <c r="I60" s="767" t="s">
        <v>446</v>
      </c>
      <c r="J60" s="767" t="s">
        <v>447</v>
      </c>
      <c r="K60" s="767" t="s">
        <v>448</v>
      </c>
      <c r="L60" s="767" t="s">
        <v>449</v>
      </c>
      <c r="M60" s="767" t="s">
        <v>450</v>
      </c>
      <c r="N60" s="767" t="s">
        <v>451</v>
      </c>
      <c r="O60" s="767" t="s">
        <v>452</v>
      </c>
      <c r="P60" s="767" t="s">
        <v>453</v>
      </c>
      <c r="Q60" s="767" t="s">
        <v>454</v>
      </c>
      <c r="R60" s="767" t="s">
        <v>455</v>
      </c>
      <c r="S60" s="767" t="s">
        <v>456</v>
      </c>
      <c r="T60" s="767" t="s">
        <v>457</v>
      </c>
      <c r="U60" s="767" t="s">
        <v>458</v>
      </c>
      <c r="V60" s="767" t="s">
        <v>459</v>
      </c>
      <c r="W60" s="767" t="s">
        <v>460</v>
      </c>
      <c r="X60" s="767" t="s">
        <v>461</v>
      </c>
      <c r="Y60" s="767" t="s">
        <v>462</v>
      </c>
      <c r="Z60" s="767" t="s">
        <v>463</v>
      </c>
      <c r="AA60" s="767" t="s">
        <v>464</v>
      </c>
      <c r="AB60" s="767" t="s">
        <v>465</v>
      </c>
      <c r="AC60" s="767" t="s">
        <v>466</v>
      </c>
      <c r="AD60" s="767" t="s">
        <v>467</v>
      </c>
      <c r="AE60" s="767" t="s">
        <v>468</v>
      </c>
      <c r="AF60" s="767" t="s">
        <v>469</v>
      </c>
      <c r="AG60" s="767" t="s">
        <v>470</v>
      </c>
      <c r="AH60" s="767" t="s">
        <v>471</v>
      </c>
      <c r="AI60" s="767" t="s">
        <v>472</v>
      </c>
      <c r="AJ60" s="767" t="s">
        <v>473</v>
      </c>
      <c r="AK60" s="767" t="s">
        <v>474</v>
      </c>
      <c r="AL60" s="767" t="s">
        <v>475</v>
      </c>
      <c r="AM60" s="767" t="s">
        <v>476</v>
      </c>
      <c r="AN60" s="767" t="s">
        <v>477</v>
      </c>
      <c r="AO60" s="767" t="s">
        <v>478</v>
      </c>
      <c r="AP60" s="767" t="s">
        <v>479</v>
      </c>
      <c r="AQ60" s="767" t="s">
        <v>480</v>
      </c>
      <c r="AR60" s="767" t="s">
        <v>481</v>
      </c>
      <c r="AS60" s="767" t="s">
        <v>482</v>
      </c>
      <c r="AT60" s="767" t="s">
        <v>483</v>
      </c>
      <c r="AU60" s="767" t="s">
        <v>484</v>
      </c>
      <c r="AV60" s="767" t="s">
        <v>485</v>
      </c>
      <c r="AW60" s="767" t="s">
        <v>486</v>
      </c>
      <c r="AX60" s="767" t="s">
        <v>487</v>
      </c>
      <c r="AY60" s="767" t="s">
        <v>488</v>
      </c>
      <c r="AZ60" s="767" t="s">
        <v>489</v>
      </c>
      <c r="BA60" s="767" t="s">
        <v>490</v>
      </c>
      <c r="BB60" s="767" t="s">
        <v>491</v>
      </c>
      <c r="BC60" s="767" t="s">
        <v>492</v>
      </c>
      <c r="BD60" s="767" t="s">
        <v>493</v>
      </c>
      <c r="BE60" s="767" t="s">
        <v>494</v>
      </c>
      <c r="BF60" s="767" t="s">
        <v>495</v>
      </c>
      <c r="BG60" s="767" t="s">
        <v>496</v>
      </c>
      <c r="BH60" s="767" t="s">
        <v>497</v>
      </c>
      <c r="BI60" s="767" t="s">
        <v>498</v>
      </c>
      <c r="BJ60" s="767" t="s">
        <v>499</v>
      </c>
      <c r="BK60" s="767" t="s">
        <v>500</v>
      </c>
      <c r="BL60" s="767" t="s">
        <v>501</v>
      </c>
      <c r="BM60" s="767" t="s">
        <v>502</v>
      </c>
      <c r="BN60" s="767" t="s">
        <v>503</v>
      </c>
      <c r="BO60" s="767" t="s">
        <v>504</v>
      </c>
      <c r="BP60" s="767" t="s">
        <v>505</v>
      </c>
      <c r="BQ60" s="767" t="s">
        <v>506</v>
      </c>
      <c r="BR60" s="767" t="s">
        <v>507</v>
      </c>
      <c r="BS60" s="767" t="s">
        <v>508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C34"/>
  <sheetViews>
    <sheetView showGridLines="0" zoomScaleNormal="100" workbookViewId="0">
      <selection activeCell="EB4" sqref="EB4"/>
    </sheetView>
  </sheetViews>
  <sheetFormatPr baseColWidth="10" defaultColWidth="11.44140625" defaultRowHeight="13.8"/>
  <cols>
    <col min="1" max="1" width="54.5546875" style="40" customWidth="1"/>
    <col min="2" max="76" width="8.109375" style="40" customWidth="1"/>
    <col min="77" max="16384" width="11.44140625" style="40"/>
  </cols>
  <sheetData>
    <row r="1" spans="1:133" ht="15.6">
      <c r="A1" s="39" t="s">
        <v>39</v>
      </c>
    </row>
    <row r="2" spans="1:133" ht="14.4" thickBot="1"/>
    <row r="3" spans="1:133" s="47" customFormat="1">
      <c r="A3" s="46" t="s">
        <v>40</v>
      </c>
      <c r="B3" s="43">
        <v>1940</v>
      </c>
      <c r="C3" s="43">
        <v>1941</v>
      </c>
      <c r="D3" s="43">
        <v>1942</v>
      </c>
      <c r="E3" s="43">
        <v>1943</v>
      </c>
      <c r="F3" s="43">
        <v>1944</v>
      </c>
      <c r="G3" s="43">
        <v>1945</v>
      </c>
      <c r="H3" s="43">
        <v>1946</v>
      </c>
      <c r="I3" s="43">
        <v>1947</v>
      </c>
      <c r="J3" s="43">
        <v>1948</v>
      </c>
      <c r="K3" s="43">
        <v>1949</v>
      </c>
      <c r="L3" s="43">
        <v>1950</v>
      </c>
      <c r="M3" s="43">
        <v>1951</v>
      </c>
      <c r="N3" s="43">
        <v>1952</v>
      </c>
      <c r="O3" s="43">
        <v>1953</v>
      </c>
      <c r="P3" s="43">
        <v>1954</v>
      </c>
      <c r="Q3" s="43">
        <v>1955</v>
      </c>
      <c r="R3" s="43">
        <v>1956</v>
      </c>
      <c r="S3" s="43">
        <v>1957</v>
      </c>
      <c r="T3" s="43">
        <v>1958</v>
      </c>
      <c r="U3" s="43">
        <v>1959</v>
      </c>
      <c r="V3" s="43">
        <v>1960</v>
      </c>
      <c r="W3" s="43">
        <v>1961</v>
      </c>
      <c r="X3" s="43">
        <v>1962</v>
      </c>
      <c r="Y3" s="43">
        <v>1963</v>
      </c>
      <c r="Z3" s="43">
        <v>1964</v>
      </c>
      <c r="AA3" s="43">
        <v>1965</v>
      </c>
      <c r="AB3" s="43">
        <v>1966</v>
      </c>
      <c r="AC3" s="43">
        <v>1967</v>
      </c>
      <c r="AD3" s="43">
        <v>1968</v>
      </c>
      <c r="AE3" s="43">
        <v>1969</v>
      </c>
      <c r="AF3" s="43">
        <v>1970</v>
      </c>
      <c r="AG3" s="43">
        <v>1971</v>
      </c>
      <c r="AH3" s="43">
        <v>1972</v>
      </c>
      <c r="AI3" s="43">
        <v>1973</v>
      </c>
      <c r="AJ3" s="43">
        <v>1974</v>
      </c>
      <c r="AK3" s="43">
        <v>1975</v>
      </c>
      <c r="AL3" s="43">
        <v>1976</v>
      </c>
      <c r="AM3" s="43">
        <v>1977</v>
      </c>
      <c r="AN3" s="43">
        <v>1978</v>
      </c>
      <c r="AO3" s="43">
        <v>1979</v>
      </c>
      <c r="AP3" s="43">
        <v>1980</v>
      </c>
      <c r="AQ3" s="43">
        <v>1981</v>
      </c>
      <c r="AR3" s="43">
        <v>1982</v>
      </c>
      <c r="AS3" s="43">
        <v>1983</v>
      </c>
      <c r="AT3" s="43">
        <v>1984</v>
      </c>
      <c r="AU3" s="43">
        <v>1985</v>
      </c>
      <c r="AV3" s="43">
        <v>1986</v>
      </c>
      <c r="AW3" s="43">
        <v>1987</v>
      </c>
      <c r="AX3" s="43">
        <v>1988</v>
      </c>
      <c r="AY3" s="43">
        <v>1989</v>
      </c>
      <c r="AZ3" s="43">
        <v>1990</v>
      </c>
      <c r="BA3" s="43">
        <v>1991</v>
      </c>
      <c r="BB3" s="43">
        <v>1992</v>
      </c>
      <c r="BC3" s="43">
        <v>1993</v>
      </c>
      <c r="BD3" s="43">
        <v>1994</v>
      </c>
      <c r="BE3" s="43">
        <v>1995</v>
      </c>
      <c r="BF3" s="43">
        <v>1996</v>
      </c>
      <c r="BG3" s="43">
        <v>1997</v>
      </c>
      <c r="BH3" s="43">
        <v>1998</v>
      </c>
      <c r="BI3" s="43">
        <v>1999</v>
      </c>
      <c r="BJ3" s="43">
        <v>2000</v>
      </c>
      <c r="BK3" s="43">
        <v>2001</v>
      </c>
      <c r="BL3" s="43">
        <v>2002</v>
      </c>
      <c r="BM3" s="43">
        <v>2003</v>
      </c>
      <c r="BN3" s="43">
        <v>2004</v>
      </c>
      <c r="BO3" s="43">
        <v>2005</v>
      </c>
      <c r="BP3" s="43">
        <v>2006</v>
      </c>
      <c r="BQ3" s="43">
        <v>2007</v>
      </c>
      <c r="BR3" s="43">
        <v>2008</v>
      </c>
      <c r="BS3" s="43">
        <v>2009</v>
      </c>
      <c r="BT3" s="43">
        <v>2010</v>
      </c>
      <c r="BU3" s="43">
        <v>2011</v>
      </c>
      <c r="BV3" s="43">
        <v>2012</v>
      </c>
      <c r="BW3" s="43">
        <v>2013</v>
      </c>
      <c r="BX3" s="43">
        <v>2014</v>
      </c>
      <c r="BY3" s="43">
        <v>2015</v>
      </c>
      <c r="BZ3" s="43">
        <v>2016</v>
      </c>
      <c r="CA3" s="43">
        <v>2017</v>
      </c>
      <c r="CB3" s="43">
        <v>2018</v>
      </c>
      <c r="CC3" s="43">
        <v>2019</v>
      </c>
      <c r="CD3" s="43">
        <v>2020</v>
      </c>
      <c r="CE3" s="43">
        <v>2021</v>
      </c>
      <c r="CF3" s="43">
        <v>2022</v>
      </c>
      <c r="CG3" s="43">
        <v>2023</v>
      </c>
      <c r="CH3" s="43">
        <v>2024</v>
      </c>
      <c r="CI3" s="43">
        <v>2025</v>
      </c>
      <c r="CJ3" s="43">
        <v>2026</v>
      </c>
      <c r="CK3" s="43">
        <v>2027</v>
      </c>
      <c r="CL3" s="43">
        <v>2028</v>
      </c>
      <c r="CM3" s="43">
        <v>2029</v>
      </c>
      <c r="CN3" s="43">
        <v>2030</v>
      </c>
      <c r="CO3" s="43">
        <v>2031</v>
      </c>
      <c r="CP3" s="43">
        <v>2032</v>
      </c>
      <c r="CQ3" s="43">
        <v>2033</v>
      </c>
      <c r="CR3" s="43">
        <v>2034</v>
      </c>
      <c r="CS3" s="43">
        <v>2035</v>
      </c>
      <c r="CT3" s="43">
        <v>2036</v>
      </c>
      <c r="CU3" s="43">
        <v>2037</v>
      </c>
      <c r="CV3" s="43">
        <v>2038</v>
      </c>
      <c r="CW3" s="43">
        <v>2039</v>
      </c>
      <c r="CX3" s="43">
        <v>2040</v>
      </c>
      <c r="CY3" s="43">
        <v>2041</v>
      </c>
      <c r="CZ3" s="43">
        <v>2042</v>
      </c>
      <c r="DA3" s="43">
        <v>2043</v>
      </c>
      <c r="DB3" s="43">
        <v>2044</v>
      </c>
      <c r="DC3" s="43">
        <v>2045</v>
      </c>
      <c r="DD3" s="43">
        <v>2046</v>
      </c>
      <c r="DE3" s="43">
        <v>2047</v>
      </c>
      <c r="DF3" s="43">
        <v>2048</v>
      </c>
      <c r="DG3" s="43">
        <v>2049</v>
      </c>
      <c r="DH3" s="43">
        <v>2050</v>
      </c>
      <c r="DI3" s="43">
        <v>2051</v>
      </c>
      <c r="DJ3" s="43">
        <v>2052</v>
      </c>
      <c r="DK3" s="43">
        <v>2053</v>
      </c>
      <c r="DL3" s="43">
        <v>2054</v>
      </c>
      <c r="DM3" s="43">
        <v>2055</v>
      </c>
      <c r="DN3" s="43">
        <v>2056</v>
      </c>
      <c r="DO3" s="43">
        <v>2057</v>
      </c>
      <c r="DP3" s="43">
        <v>2058</v>
      </c>
      <c r="DQ3" s="43">
        <v>2059</v>
      </c>
      <c r="DR3" s="43">
        <v>2060</v>
      </c>
      <c r="DS3" s="43">
        <v>2061</v>
      </c>
      <c r="DT3" s="43">
        <v>2062</v>
      </c>
      <c r="DU3" s="43">
        <v>2063</v>
      </c>
      <c r="DV3" s="43">
        <v>2064</v>
      </c>
      <c r="DW3" s="43">
        <v>2065</v>
      </c>
      <c r="DX3" s="43">
        <v>2066</v>
      </c>
      <c r="DY3" s="43">
        <v>2067</v>
      </c>
      <c r="DZ3" s="43">
        <v>2068</v>
      </c>
      <c r="EA3" s="43">
        <v>2069</v>
      </c>
      <c r="EB3" s="44">
        <v>2070</v>
      </c>
    </row>
    <row r="4" spans="1:133">
      <c r="A4" s="105" t="s">
        <v>30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6"/>
      <c r="BQ4" s="116"/>
      <c r="BR4" s="116"/>
      <c r="BS4" s="116"/>
      <c r="BT4" s="116"/>
      <c r="BU4" s="116"/>
      <c r="BV4" s="116"/>
      <c r="BW4" s="116">
        <v>2.1678618848565394</v>
      </c>
      <c r="BX4" s="116">
        <v>2.1226361126754205</v>
      </c>
      <c r="BY4" s="116">
        <v>2.0756007805606109</v>
      </c>
      <c r="BZ4" s="116">
        <v>2.0373902162270561</v>
      </c>
      <c r="CA4" s="116">
        <v>1.9976766183955208</v>
      </c>
      <c r="CB4" s="116">
        <v>1.959199834855947</v>
      </c>
      <c r="CC4" s="116">
        <v>1.9237529031071341</v>
      </c>
      <c r="CD4" s="116">
        <v>1.8878814726726505</v>
      </c>
      <c r="CE4" s="116">
        <v>1.8553740027606771</v>
      </c>
      <c r="CF4" s="116">
        <v>1.823373729598696</v>
      </c>
      <c r="CG4" s="116">
        <v>1.7925512864452302</v>
      </c>
      <c r="CH4" s="116">
        <v>1.7588305747982933</v>
      </c>
      <c r="CI4" s="116">
        <v>1.7259443657303459</v>
      </c>
      <c r="CJ4" s="116">
        <v>1.6965859085490553</v>
      </c>
      <c r="CK4" s="116">
        <v>1.6700355116412631</v>
      </c>
      <c r="CL4" s="116">
        <v>1.6470050932858105</v>
      </c>
      <c r="CM4" s="116">
        <v>1.6246295437788503</v>
      </c>
      <c r="CN4" s="116">
        <v>1.6026647141358885</v>
      </c>
      <c r="CO4" s="116">
        <v>1.5805333831139492</v>
      </c>
      <c r="CP4" s="116">
        <v>1.556690719166006</v>
      </c>
      <c r="CQ4" s="116">
        <v>1.5324971591502377</v>
      </c>
      <c r="CR4" s="116">
        <v>1.5118557548236295</v>
      </c>
      <c r="CS4" s="116">
        <v>1.4974997018141867</v>
      </c>
      <c r="CT4" s="116">
        <v>1.4878388429898102</v>
      </c>
      <c r="CU4" s="116">
        <v>1.4808048286196376</v>
      </c>
      <c r="CV4" s="116">
        <v>1.4719530944593193</v>
      </c>
      <c r="CW4" s="116">
        <v>1.4641123077797258</v>
      </c>
      <c r="CX4" s="116">
        <v>1.4548954457917107</v>
      </c>
      <c r="CY4" s="116">
        <v>1.441128239574984</v>
      </c>
      <c r="CZ4" s="116">
        <v>1.4287503488719075</v>
      </c>
      <c r="DA4" s="116">
        <v>1.4172438793978361</v>
      </c>
      <c r="DB4" s="116">
        <v>1.4106136819859292</v>
      </c>
      <c r="DC4" s="116">
        <v>1.4028272899408514</v>
      </c>
      <c r="DD4" s="116">
        <v>1.3946052474516568</v>
      </c>
      <c r="DE4" s="116">
        <v>1.3860246537883698</v>
      </c>
      <c r="DF4" s="116">
        <v>1.3786217565465821</v>
      </c>
      <c r="DG4" s="116">
        <v>1.3711892235894136</v>
      </c>
      <c r="DH4" s="116">
        <v>1.3646795625769643</v>
      </c>
      <c r="DI4" s="116">
        <v>1.3583372144629622</v>
      </c>
      <c r="DJ4" s="116">
        <v>1.3539079233199847</v>
      </c>
      <c r="DK4" s="116">
        <v>1.3509553656084619</v>
      </c>
      <c r="DL4" s="116">
        <v>1.3519535735897659</v>
      </c>
      <c r="DM4" s="116">
        <v>1.3529323775596869</v>
      </c>
      <c r="DN4" s="116">
        <v>1.3520949195877268</v>
      </c>
      <c r="DO4" s="116">
        <v>1.3504841307806108</v>
      </c>
      <c r="DP4" s="116">
        <v>1.3494318366413123</v>
      </c>
      <c r="DQ4" s="116">
        <v>1.3469027487477558</v>
      </c>
      <c r="DR4" s="117">
        <v>1.3438186002363826</v>
      </c>
      <c r="DS4" s="117">
        <v>1.3370331986411594</v>
      </c>
      <c r="DT4" s="117">
        <v>1.3315682415647667</v>
      </c>
      <c r="DU4" s="117">
        <v>1.3269149406226732</v>
      </c>
      <c r="DV4" s="117">
        <v>1.3223742264115554</v>
      </c>
      <c r="DW4" s="117">
        <v>1.3170499629658079</v>
      </c>
      <c r="DX4" s="117">
        <v>1.3109265786801276</v>
      </c>
      <c r="DY4" s="117">
        <v>1.3028337963671737</v>
      </c>
      <c r="DZ4" s="117">
        <v>1.2954468960803018</v>
      </c>
      <c r="EA4" s="117">
        <v>1.28712529775975</v>
      </c>
      <c r="EB4" s="118">
        <v>1.2787475682670386</v>
      </c>
      <c r="EC4" s="48"/>
    </row>
    <row r="5" spans="1:133">
      <c r="A5" s="105" t="s">
        <v>31</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6"/>
      <c r="BQ5" s="116"/>
      <c r="BR5" s="116"/>
      <c r="BS5" s="116"/>
      <c r="BT5" s="116"/>
      <c r="BU5" s="116"/>
      <c r="BV5" s="116"/>
      <c r="BW5" s="116">
        <v>2.1678618848565394</v>
      </c>
      <c r="BX5" s="116">
        <v>2.1226361126754205</v>
      </c>
      <c r="BY5" s="116">
        <v>2.0753362061000611</v>
      </c>
      <c r="BZ5" s="116">
        <v>2.0366022478886188</v>
      </c>
      <c r="CA5" s="116">
        <v>1.9942643773744881</v>
      </c>
      <c r="CB5" s="116">
        <v>1.9526831382102545</v>
      </c>
      <c r="CC5" s="116">
        <v>1.9136932098414619</v>
      </c>
      <c r="CD5" s="116">
        <v>1.8739017118680443</v>
      </c>
      <c r="CE5" s="116">
        <v>1.8371196975155302</v>
      </c>
      <c r="CF5" s="116">
        <v>1.800777752779644</v>
      </c>
      <c r="CG5" s="116">
        <v>1.7655659953263703</v>
      </c>
      <c r="CH5" s="116">
        <v>1.7275114287013791</v>
      </c>
      <c r="CI5" s="116">
        <v>1.6903166469650579</v>
      </c>
      <c r="CJ5" s="116">
        <v>1.6566199954591692</v>
      </c>
      <c r="CK5" s="116">
        <v>1.6257180211653741</v>
      </c>
      <c r="CL5" s="116">
        <v>1.5982699661527766</v>
      </c>
      <c r="CM5" s="116">
        <v>1.5715051306979604</v>
      </c>
      <c r="CN5" s="116">
        <v>1.5451909379982465</v>
      </c>
      <c r="CO5" s="116">
        <v>1.518791812136687</v>
      </c>
      <c r="CP5" s="116">
        <v>1.4908344593941887</v>
      </c>
      <c r="CQ5" s="116">
        <v>1.4626427080638575</v>
      </c>
      <c r="CR5" s="116">
        <v>1.4379453900218533</v>
      </c>
      <c r="CS5" s="116">
        <v>1.4192976302806763</v>
      </c>
      <c r="CT5" s="116">
        <v>1.4051371027068917</v>
      </c>
      <c r="CU5" s="116">
        <v>1.3931481964568639</v>
      </c>
      <c r="CV5" s="116">
        <v>1.3790222043519895</v>
      </c>
      <c r="CW5" s="116">
        <v>1.3654384548746181</v>
      </c>
      <c r="CX5" s="116">
        <v>1.3502391943267713</v>
      </c>
      <c r="CY5" s="116">
        <v>1.3305447957160157</v>
      </c>
      <c r="CZ5" s="116">
        <v>1.3124033382548139</v>
      </c>
      <c r="DA5" s="116">
        <v>1.2953338765513263</v>
      </c>
      <c r="DB5" s="116">
        <v>1.282958265979498</v>
      </c>
      <c r="DC5" s="116">
        <v>1.2697889592696083</v>
      </c>
      <c r="DD5" s="116">
        <v>1.2564845978855554</v>
      </c>
      <c r="DE5" s="116">
        <v>1.2431162735546013</v>
      </c>
      <c r="DF5" s="116">
        <v>1.2310538034796696</v>
      </c>
      <c r="DG5" s="116">
        <v>1.2192112139323164</v>
      </c>
      <c r="DH5" s="116">
        <v>1.2084305925639001</v>
      </c>
      <c r="DI5" s="116">
        <v>1.1980353348490262</v>
      </c>
      <c r="DJ5" s="116">
        <v>1.1895671193522364</v>
      </c>
      <c r="DK5" s="116">
        <v>1.1826313966478827</v>
      </c>
      <c r="DL5" s="116">
        <v>1.1793961961418222</v>
      </c>
      <c r="DM5" s="116">
        <v>1.1763520606186151</v>
      </c>
      <c r="DN5" s="116">
        <v>1.1719164114310427</v>
      </c>
      <c r="DO5" s="116">
        <v>1.1669932382137553</v>
      </c>
      <c r="DP5" s="116">
        <v>1.1627258296881819</v>
      </c>
      <c r="DQ5" s="116">
        <v>1.1573153529303724</v>
      </c>
      <c r="DR5" s="117">
        <v>1.1515418372679691</v>
      </c>
      <c r="DS5" s="117">
        <v>1.1426475862426124</v>
      </c>
      <c r="DT5" s="117">
        <v>1.1349796711800912</v>
      </c>
      <c r="DU5" s="117">
        <v>1.1280689061910198</v>
      </c>
      <c r="DV5" s="117">
        <v>1.1212784933824973</v>
      </c>
      <c r="DW5" s="117">
        <v>1.1138038226733249</v>
      </c>
      <c r="DX5" s="117">
        <v>1.1056074213378437</v>
      </c>
      <c r="DY5" s="117">
        <v>1.0956464183573356</v>
      </c>
      <c r="DZ5" s="117">
        <v>1.0862154246212286</v>
      </c>
      <c r="EA5" s="117">
        <v>1.0758726441044784</v>
      </c>
      <c r="EB5" s="118">
        <v>1.0653646392664</v>
      </c>
      <c r="EC5" s="48"/>
    </row>
    <row r="6" spans="1:133">
      <c r="A6" s="105" t="s">
        <v>32</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6"/>
      <c r="BQ6" s="116"/>
      <c r="BR6" s="116"/>
      <c r="BS6" s="116"/>
      <c r="BT6" s="116"/>
      <c r="BU6" s="116"/>
      <c r="BV6" s="116"/>
      <c r="BW6" s="117">
        <v>2.1678618848565394</v>
      </c>
      <c r="BX6" s="117">
        <v>2.1226361126754205</v>
      </c>
      <c r="BY6" s="117">
        <v>2.07586470199782</v>
      </c>
      <c r="BZ6" s="117">
        <v>2.0381769157339651</v>
      </c>
      <c r="CA6" s="117">
        <v>2.0005510114644114</v>
      </c>
      <c r="CB6" s="117">
        <v>1.9645149910416335</v>
      </c>
      <c r="CC6" s="117">
        <v>1.9318268079697023</v>
      </c>
      <c r="CD6" s="117">
        <v>1.8989812821344521</v>
      </c>
      <c r="CE6" s="117">
        <v>1.8697488937143414</v>
      </c>
      <c r="CF6" s="117">
        <v>1.8409980431866162</v>
      </c>
      <c r="CG6" s="117">
        <v>1.8133854300863541</v>
      </c>
      <c r="CH6" s="117">
        <v>1.7827667954534545</v>
      </c>
      <c r="CI6" s="117">
        <v>1.7529001139041409</v>
      </c>
      <c r="CJ6" s="117">
        <v>1.7265200181861668</v>
      </c>
      <c r="CK6" s="117">
        <v>1.7029020920729101</v>
      </c>
      <c r="CL6" s="117">
        <v>1.6827959250864177</v>
      </c>
      <c r="CM6" s="117">
        <v>1.6632884042050164</v>
      </c>
      <c r="CN6" s="117">
        <v>1.6441427460391573</v>
      </c>
      <c r="CO6" s="117">
        <v>1.6247669326604703</v>
      </c>
      <c r="CP6" s="117">
        <v>1.6035922806967589</v>
      </c>
      <c r="CQ6" s="117">
        <v>1.5820160206312572</v>
      </c>
      <c r="CR6" s="117">
        <v>1.5640520632018695</v>
      </c>
      <c r="CS6" s="117">
        <v>1.5525528488279741</v>
      </c>
      <c r="CT6" s="117">
        <v>1.5459267697644472</v>
      </c>
      <c r="CU6" s="117">
        <v>1.54244031487155</v>
      </c>
      <c r="CV6" s="117">
        <v>1.5376854466562457</v>
      </c>
      <c r="CW6" s="117">
        <v>1.5345924924205496</v>
      </c>
      <c r="CX6" s="117">
        <v>1.5306462613747978</v>
      </c>
      <c r="CY6" s="117">
        <v>1.5225113879432723</v>
      </c>
      <c r="CZ6" s="117">
        <v>1.5157882117741222</v>
      </c>
      <c r="DA6" s="117">
        <v>1.5099393862591444</v>
      </c>
      <c r="DB6" s="117">
        <v>1.5092119854700408</v>
      </c>
      <c r="DC6" s="117">
        <v>1.5072360805945146</v>
      </c>
      <c r="DD6" s="117">
        <v>1.5047670268589657</v>
      </c>
      <c r="DE6" s="117">
        <v>1.5018739181056999</v>
      </c>
      <c r="DF6" s="117">
        <v>1.5001920783817242</v>
      </c>
      <c r="DG6" s="117">
        <v>1.4984153444018204</v>
      </c>
      <c r="DH6" s="117">
        <v>1.4975560643331196</v>
      </c>
      <c r="DI6" s="117">
        <v>1.4967811907676167</v>
      </c>
      <c r="DJ6" s="117">
        <v>1.4979624797727389</v>
      </c>
      <c r="DK6" s="117">
        <v>1.5006151179640312</v>
      </c>
      <c r="DL6" s="117">
        <v>1.507436527457972</v>
      </c>
      <c r="DM6" s="117">
        <v>1.5140857340107905</v>
      </c>
      <c r="DN6" s="117">
        <v>1.5185744106154506</v>
      </c>
      <c r="DO6" s="117">
        <v>1.522036064600893</v>
      </c>
      <c r="DP6" s="117">
        <v>1.5259484132067063</v>
      </c>
      <c r="DQ6" s="117">
        <v>1.5280705171376374</v>
      </c>
      <c r="DR6" s="117">
        <v>1.5294376984425928</v>
      </c>
      <c r="DS6" s="117">
        <v>1.5265579082201512</v>
      </c>
      <c r="DT6" s="117">
        <v>1.5250500059151222</v>
      </c>
      <c r="DU6" s="117">
        <v>1.5243802809241198</v>
      </c>
      <c r="DV6" s="117">
        <v>1.523801272096829</v>
      </c>
      <c r="DW6" s="117">
        <v>1.5223342190562554</v>
      </c>
      <c r="DX6" s="117">
        <v>1.5199881308076597</v>
      </c>
      <c r="DY6" s="117">
        <v>1.5154716582867016</v>
      </c>
      <c r="DZ6" s="117">
        <v>1.5118272691720089</v>
      </c>
      <c r="EA6" s="117">
        <v>1.5072319201198419</v>
      </c>
      <c r="EB6" s="118">
        <v>1.5027007027611237</v>
      </c>
      <c r="EC6" s="48"/>
    </row>
    <row r="7" spans="1:133">
      <c r="A7" s="105" t="s">
        <v>37</v>
      </c>
      <c r="B7" s="116">
        <v>3.1221861101802997</v>
      </c>
      <c r="C7" s="116">
        <v>3.1619000108504647</v>
      </c>
      <c r="D7" s="116">
        <v>3.1559339049630903</v>
      </c>
      <c r="E7" s="116">
        <v>3.1381297073495866</v>
      </c>
      <c r="F7" s="116">
        <v>3.1475793276329527</v>
      </c>
      <c r="G7" s="116">
        <v>3.3936397004516712</v>
      </c>
      <c r="H7" s="116">
        <v>3.3694885859259447</v>
      </c>
      <c r="I7" s="116">
        <v>3.3416143474583739</v>
      </c>
      <c r="J7" s="116">
        <v>3.3101034385874426</v>
      </c>
      <c r="K7" s="116">
        <v>3.3010982772194519</v>
      </c>
      <c r="L7" s="116">
        <v>3.298364500823082</v>
      </c>
      <c r="M7" s="116">
        <v>3.2957187800603416</v>
      </c>
      <c r="N7" s="116">
        <v>3.2830375362410424</v>
      </c>
      <c r="O7" s="116">
        <v>3.2685027132664168</v>
      </c>
      <c r="P7" s="116">
        <v>3.2453443744462409</v>
      </c>
      <c r="Q7" s="116">
        <v>3.2300327703660754</v>
      </c>
      <c r="R7" s="116">
        <v>3.1979780753350018</v>
      </c>
      <c r="S7" s="116">
        <v>3.1593915529167975</v>
      </c>
      <c r="T7" s="116">
        <v>3.1084050372919609</v>
      </c>
      <c r="U7" s="116">
        <v>3.0504564202288065</v>
      </c>
      <c r="V7" s="116">
        <v>2.9905372516888638</v>
      </c>
      <c r="W7" s="116">
        <v>2.9134373075761237</v>
      </c>
      <c r="X7" s="116">
        <v>2.8766831425859465</v>
      </c>
      <c r="Y7" s="116">
        <v>2.8366089895618387</v>
      </c>
      <c r="Z7" s="116">
        <v>2.7860845682694753</v>
      </c>
      <c r="AA7" s="116">
        <v>2.7426641029873684</v>
      </c>
      <c r="AB7" s="116">
        <v>2.720025190398994</v>
      </c>
      <c r="AC7" s="116">
        <v>2.710114478684948</v>
      </c>
      <c r="AD7" s="116">
        <v>2.7034807053468466</v>
      </c>
      <c r="AE7" s="116">
        <v>2.7081453278628063</v>
      </c>
      <c r="AF7" s="116">
        <v>2.7053076973432568</v>
      </c>
      <c r="AG7" s="116">
        <v>2.7107389468246144</v>
      </c>
      <c r="AH7" s="116">
        <v>2.7001732679178958</v>
      </c>
      <c r="AI7" s="116">
        <v>2.6964404955110597</v>
      </c>
      <c r="AJ7" s="116">
        <v>2.6921837778722284</v>
      </c>
      <c r="AK7" s="116">
        <v>2.7550800976240168</v>
      </c>
      <c r="AL7" s="116">
        <v>2.8536168773212029</v>
      </c>
      <c r="AM7" s="116">
        <v>2.9417569118694642</v>
      </c>
      <c r="AN7" s="116">
        <v>3.0167821935040302</v>
      </c>
      <c r="AO7" s="116">
        <v>3.0744924979091244</v>
      </c>
      <c r="AP7" s="116">
        <v>3.0268029180779159</v>
      </c>
      <c r="AQ7" s="116">
        <v>2.9920956330094919</v>
      </c>
      <c r="AR7" s="116">
        <v>2.9618576383131212</v>
      </c>
      <c r="AS7" s="116">
        <v>2.9412459998718696</v>
      </c>
      <c r="AT7" s="116">
        <v>2.9197795157554327</v>
      </c>
      <c r="AU7" s="116">
        <v>2.8961206105699042</v>
      </c>
      <c r="AV7" s="116">
        <v>2.8730078487488941</v>
      </c>
      <c r="AW7" s="116">
        <v>2.8466017847808693</v>
      </c>
      <c r="AX7" s="116">
        <v>2.8180722352876368</v>
      </c>
      <c r="AY7" s="116">
        <v>2.7958867054158341</v>
      </c>
      <c r="AZ7" s="116">
        <v>2.7641417968454398</v>
      </c>
      <c r="BA7" s="116">
        <v>2.7708285150829814</v>
      </c>
      <c r="BB7" s="116">
        <v>2.7478664206222279</v>
      </c>
      <c r="BC7" s="116">
        <v>2.7335562227838599</v>
      </c>
      <c r="BD7" s="116">
        <v>2.7086738745373524</v>
      </c>
      <c r="BE7" s="116">
        <v>2.6896294170855652</v>
      </c>
      <c r="BF7" s="116">
        <v>2.6708015595462311</v>
      </c>
      <c r="BG7" s="116">
        <v>2.6575157805950509</v>
      </c>
      <c r="BH7" s="116">
        <v>2.6459196378171628</v>
      </c>
      <c r="BI7" s="116">
        <v>2.636992250258138</v>
      </c>
      <c r="BJ7" s="116">
        <v>2.640772233237525</v>
      </c>
      <c r="BK7" s="116">
        <v>2.6520226350387648</v>
      </c>
      <c r="BL7" s="116">
        <v>2.6482935940542069</v>
      </c>
      <c r="BM7" s="116">
        <v>2.6348641369754549</v>
      </c>
      <c r="BN7" s="116">
        <v>2.6119165553905463</v>
      </c>
      <c r="BO7" s="116">
        <v>2.5935195281492476</v>
      </c>
      <c r="BP7" s="116">
        <v>2.5310068057722712</v>
      </c>
      <c r="BQ7" s="116">
        <v>2.4596013699489871</v>
      </c>
      <c r="BR7" s="116">
        <v>2.3911458233925047</v>
      </c>
      <c r="BS7" s="116">
        <v>2.3277524800457701</v>
      </c>
      <c r="BT7" s="116">
        <v>2.2651123984993142</v>
      </c>
      <c r="BU7" s="116">
        <v>2.2146618624824375</v>
      </c>
      <c r="BV7" s="116">
        <v>2.1634243735874681</v>
      </c>
      <c r="BW7" s="115">
        <v>2.119577755910441</v>
      </c>
      <c r="BX7" s="117">
        <v>2.0695318604764097</v>
      </c>
      <c r="BY7" s="117">
        <v>2.0277931423669893</v>
      </c>
      <c r="BZ7" s="55">
        <f>BZ8</f>
        <v>1.9875239689537776</v>
      </c>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9"/>
    </row>
    <row r="8" spans="1:133" ht="14.4" thickBot="1">
      <c r="A8" s="45" t="s">
        <v>38</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50"/>
      <c r="BV8" s="51"/>
      <c r="BW8" s="52"/>
      <c r="BX8" s="81"/>
      <c r="BY8" s="82"/>
      <c r="BZ8" s="82">
        <v>1.9875239689537776</v>
      </c>
      <c r="CA8" s="82">
        <v>1.9875239689537776</v>
      </c>
      <c r="CB8" s="49">
        <v>1.9419147366343827</v>
      </c>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53"/>
    </row>
    <row r="9" spans="1:133" ht="14.4" thickBot="1">
      <c r="BA9" s="54"/>
    </row>
    <row r="10" spans="1:133" s="47" customFormat="1">
      <c r="A10" s="46" t="s">
        <v>41</v>
      </c>
      <c r="B10" s="43">
        <v>1940</v>
      </c>
      <c r="C10" s="43">
        <v>1941</v>
      </c>
      <c r="D10" s="43">
        <v>1942</v>
      </c>
      <c r="E10" s="43">
        <v>1943</v>
      </c>
      <c r="F10" s="43">
        <v>1944</v>
      </c>
      <c r="G10" s="43">
        <v>1945</v>
      </c>
      <c r="H10" s="43">
        <v>1946</v>
      </c>
      <c r="I10" s="43">
        <v>1947</v>
      </c>
      <c r="J10" s="43">
        <v>1948</v>
      </c>
      <c r="K10" s="43">
        <v>1949</v>
      </c>
      <c r="L10" s="43">
        <v>1950</v>
      </c>
      <c r="M10" s="43">
        <v>1951</v>
      </c>
      <c r="N10" s="43">
        <v>1952</v>
      </c>
      <c r="O10" s="43">
        <v>1953</v>
      </c>
      <c r="P10" s="43">
        <v>1954</v>
      </c>
      <c r="Q10" s="43">
        <v>1955</v>
      </c>
      <c r="R10" s="43">
        <v>1956</v>
      </c>
      <c r="S10" s="43">
        <v>1957</v>
      </c>
      <c r="T10" s="43">
        <v>1958</v>
      </c>
      <c r="U10" s="43">
        <v>1959</v>
      </c>
      <c r="V10" s="43">
        <v>1960</v>
      </c>
      <c r="W10" s="43">
        <v>1961</v>
      </c>
      <c r="X10" s="43">
        <v>1962</v>
      </c>
      <c r="Y10" s="43">
        <v>1963</v>
      </c>
      <c r="Z10" s="43">
        <v>1964</v>
      </c>
      <c r="AA10" s="43">
        <v>1965</v>
      </c>
      <c r="AB10" s="43">
        <v>1966</v>
      </c>
      <c r="AC10" s="43">
        <v>1967</v>
      </c>
      <c r="AD10" s="43">
        <v>1968</v>
      </c>
      <c r="AE10" s="43">
        <v>1969</v>
      </c>
      <c r="AF10" s="43">
        <v>1970</v>
      </c>
      <c r="AG10" s="43">
        <v>1971</v>
      </c>
      <c r="AH10" s="43">
        <v>1972</v>
      </c>
      <c r="AI10" s="43">
        <v>1973</v>
      </c>
      <c r="AJ10" s="43">
        <v>1974</v>
      </c>
      <c r="AK10" s="43">
        <v>1975</v>
      </c>
      <c r="AL10" s="43">
        <v>1976</v>
      </c>
      <c r="AM10" s="43">
        <v>1977</v>
      </c>
      <c r="AN10" s="43">
        <v>1978</v>
      </c>
      <c r="AO10" s="43">
        <v>1979</v>
      </c>
      <c r="AP10" s="43">
        <v>1980</v>
      </c>
      <c r="AQ10" s="43">
        <v>1981</v>
      </c>
      <c r="AR10" s="43">
        <v>1982</v>
      </c>
      <c r="AS10" s="43">
        <v>1983</v>
      </c>
      <c r="AT10" s="43">
        <v>1984</v>
      </c>
      <c r="AU10" s="43">
        <v>1985</v>
      </c>
      <c r="AV10" s="43">
        <v>1986</v>
      </c>
      <c r="AW10" s="43">
        <v>1987</v>
      </c>
      <c r="AX10" s="43">
        <v>1988</v>
      </c>
      <c r="AY10" s="43">
        <v>1989</v>
      </c>
      <c r="AZ10" s="43">
        <v>1990</v>
      </c>
      <c r="BA10" s="43">
        <v>1991</v>
      </c>
      <c r="BB10" s="43">
        <v>1992</v>
      </c>
      <c r="BC10" s="43">
        <v>1993</v>
      </c>
      <c r="BD10" s="43">
        <v>1994</v>
      </c>
      <c r="BE10" s="43">
        <v>1995</v>
      </c>
      <c r="BF10" s="43">
        <v>1996</v>
      </c>
      <c r="BG10" s="43">
        <v>1997</v>
      </c>
      <c r="BH10" s="43">
        <v>1998</v>
      </c>
      <c r="BI10" s="43">
        <v>1999</v>
      </c>
      <c r="BJ10" s="43">
        <v>2000</v>
      </c>
      <c r="BK10" s="43">
        <v>2001</v>
      </c>
      <c r="BL10" s="43">
        <v>2002</v>
      </c>
      <c r="BM10" s="43">
        <v>2003</v>
      </c>
      <c r="BN10" s="43">
        <v>2004</v>
      </c>
      <c r="BO10" s="43">
        <v>2005</v>
      </c>
      <c r="BP10" s="43">
        <v>2006</v>
      </c>
      <c r="BQ10" s="43">
        <v>2007</v>
      </c>
      <c r="BR10" s="43">
        <v>2008</v>
      </c>
      <c r="BS10" s="43">
        <v>2009</v>
      </c>
      <c r="BT10" s="43">
        <v>2010</v>
      </c>
      <c r="BU10" s="43">
        <v>2011</v>
      </c>
      <c r="BV10" s="43">
        <v>2012</v>
      </c>
      <c r="BW10" s="43">
        <v>2013</v>
      </c>
      <c r="BX10" s="43">
        <v>2014</v>
      </c>
      <c r="BY10" s="43">
        <v>2015</v>
      </c>
      <c r="BZ10" s="43">
        <v>2016</v>
      </c>
      <c r="CA10" s="43">
        <v>2017</v>
      </c>
      <c r="CB10" s="43">
        <v>2018</v>
      </c>
      <c r="CC10" s="43">
        <v>2019</v>
      </c>
      <c r="CD10" s="43">
        <v>2020</v>
      </c>
      <c r="CE10" s="43">
        <v>2021</v>
      </c>
      <c r="CF10" s="43">
        <v>2022</v>
      </c>
      <c r="CG10" s="43">
        <v>2023</v>
      </c>
      <c r="CH10" s="43">
        <v>2024</v>
      </c>
      <c r="CI10" s="43">
        <v>2025</v>
      </c>
      <c r="CJ10" s="43">
        <v>2026</v>
      </c>
      <c r="CK10" s="43">
        <v>2027</v>
      </c>
      <c r="CL10" s="43">
        <v>2028</v>
      </c>
      <c r="CM10" s="43">
        <v>2029</v>
      </c>
      <c r="CN10" s="43">
        <v>2030</v>
      </c>
      <c r="CO10" s="43">
        <v>2031</v>
      </c>
      <c r="CP10" s="43">
        <v>2032</v>
      </c>
      <c r="CQ10" s="43">
        <v>2033</v>
      </c>
      <c r="CR10" s="43">
        <v>2034</v>
      </c>
      <c r="CS10" s="43">
        <v>2035</v>
      </c>
      <c r="CT10" s="43">
        <v>2036</v>
      </c>
      <c r="CU10" s="43">
        <v>2037</v>
      </c>
      <c r="CV10" s="43">
        <v>2038</v>
      </c>
      <c r="CW10" s="43">
        <v>2039</v>
      </c>
      <c r="CX10" s="43">
        <v>2040</v>
      </c>
      <c r="CY10" s="43">
        <v>2041</v>
      </c>
      <c r="CZ10" s="43">
        <v>2042</v>
      </c>
      <c r="DA10" s="43">
        <v>2043</v>
      </c>
      <c r="DB10" s="43">
        <v>2044</v>
      </c>
      <c r="DC10" s="43">
        <v>2045</v>
      </c>
      <c r="DD10" s="43">
        <v>2046</v>
      </c>
      <c r="DE10" s="43">
        <v>2047</v>
      </c>
      <c r="DF10" s="43">
        <v>2048</v>
      </c>
      <c r="DG10" s="43">
        <v>2049</v>
      </c>
      <c r="DH10" s="43">
        <v>2050</v>
      </c>
      <c r="DI10" s="43">
        <v>2051</v>
      </c>
      <c r="DJ10" s="43">
        <v>2052</v>
      </c>
      <c r="DK10" s="43">
        <v>2053</v>
      </c>
      <c r="DL10" s="43">
        <v>2054</v>
      </c>
      <c r="DM10" s="43">
        <v>2055</v>
      </c>
      <c r="DN10" s="43">
        <v>2056</v>
      </c>
      <c r="DO10" s="43">
        <v>2057</v>
      </c>
      <c r="DP10" s="43">
        <v>2058</v>
      </c>
      <c r="DQ10" s="43">
        <v>2059</v>
      </c>
      <c r="DR10" s="43">
        <v>2060</v>
      </c>
      <c r="DS10" s="43">
        <v>2061</v>
      </c>
      <c r="DT10" s="43">
        <v>2062</v>
      </c>
      <c r="DU10" s="43">
        <v>2063</v>
      </c>
      <c r="DV10" s="43">
        <v>2064</v>
      </c>
      <c r="DW10" s="43">
        <v>2065</v>
      </c>
      <c r="DX10" s="43">
        <v>2066</v>
      </c>
      <c r="DY10" s="43">
        <v>2067</v>
      </c>
      <c r="DZ10" s="43">
        <v>2068</v>
      </c>
      <c r="EA10" s="43">
        <v>2069</v>
      </c>
      <c r="EB10" s="44">
        <v>2070</v>
      </c>
    </row>
    <row r="11" spans="1:133">
      <c r="A11" s="105" t="s">
        <v>30</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6"/>
      <c r="BQ11" s="116"/>
      <c r="BR11" s="116"/>
      <c r="BS11" s="116"/>
      <c r="BT11" s="116"/>
      <c r="BU11" s="116"/>
      <c r="BV11" s="116"/>
      <c r="BW11" s="116">
        <v>3.3012375384672525</v>
      </c>
      <c r="BX11" s="116">
        <v>3.1994175203365232</v>
      </c>
      <c r="BY11" s="116">
        <v>3.1029496434322583</v>
      </c>
      <c r="BZ11" s="116">
        <v>3.0195697694879464</v>
      </c>
      <c r="CA11" s="116">
        <v>2.9481711239509969</v>
      </c>
      <c r="CB11" s="116">
        <v>2.8767370244032682</v>
      </c>
      <c r="CC11" s="116">
        <v>2.8165336625356061</v>
      </c>
      <c r="CD11" s="116">
        <v>2.7566877253779198</v>
      </c>
      <c r="CE11" s="116">
        <v>2.7046791797311278</v>
      </c>
      <c r="CF11" s="116">
        <v>2.6531416079847538</v>
      </c>
      <c r="CG11" s="116">
        <v>2.6027895056782073</v>
      </c>
      <c r="CH11" s="116">
        <v>2.5549382207480504</v>
      </c>
      <c r="CI11" s="116">
        <v>2.5063955706824848</v>
      </c>
      <c r="CJ11" s="116">
        <v>2.4598657765981713</v>
      </c>
      <c r="CK11" s="116">
        <v>2.4166596552323854</v>
      </c>
      <c r="CL11" s="116">
        <v>2.3753432226492541</v>
      </c>
      <c r="CM11" s="116">
        <v>2.3309996790359375</v>
      </c>
      <c r="CN11" s="116">
        <v>2.2874740070737074</v>
      </c>
      <c r="CO11" s="116">
        <v>2.2490189472884867</v>
      </c>
      <c r="CP11" s="116">
        <v>2.2124309418551773</v>
      </c>
      <c r="CQ11" s="116">
        <v>2.1807622235520308</v>
      </c>
      <c r="CR11" s="116">
        <v>2.1497494779208131</v>
      </c>
      <c r="CS11" s="116">
        <v>2.1199696995617621</v>
      </c>
      <c r="CT11" s="116">
        <v>2.0888159909951316</v>
      </c>
      <c r="CU11" s="116">
        <v>2.0562534482212849</v>
      </c>
      <c r="CV11" s="116">
        <v>2.0244182312882835</v>
      </c>
      <c r="CW11" s="116">
        <v>1.9975095907018883</v>
      </c>
      <c r="CX11" s="116">
        <v>1.9789468678718012</v>
      </c>
      <c r="CY11" s="116">
        <v>1.9678525618536826</v>
      </c>
      <c r="CZ11" s="116">
        <v>1.9605690523919135</v>
      </c>
      <c r="DA11" s="116">
        <v>1.9506388587234349</v>
      </c>
      <c r="DB11" s="116">
        <v>1.9418703469850056</v>
      </c>
      <c r="DC11" s="116">
        <v>1.930922513218706</v>
      </c>
      <c r="DD11" s="116">
        <v>1.9133826171872708</v>
      </c>
      <c r="DE11" s="116">
        <v>1.8974857089601753</v>
      </c>
      <c r="DF11" s="116">
        <v>1.8825666272972577</v>
      </c>
      <c r="DG11" s="116">
        <v>1.8742186472097657</v>
      </c>
      <c r="DH11" s="116">
        <v>1.8641542068624466</v>
      </c>
      <c r="DI11" s="116">
        <v>1.8534417773937026</v>
      </c>
      <c r="DJ11" s="116">
        <v>1.8422288797489574</v>
      </c>
      <c r="DK11" s="116">
        <v>1.8326680036033602</v>
      </c>
      <c r="DL11" s="116">
        <v>1.8231001379215075</v>
      </c>
      <c r="DM11" s="116">
        <v>1.814845408077373</v>
      </c>
      <c r="DN11" s="116">
        <v>1.8068446667471609</v>
      </c>
      <c r="DO11" s="116">
        <v>1.8014843344725784</v>
      </c>
      <c r="DP11" s="116">
        <v>1.7981305707538857</v>
      </c>
      <c r="DQ11" s="116">
        <v>1.8001558840952201</v>
      </c>
      <c r="DR11" s="117">
        <v>1.8020219204044641</v>
      </c>
      <c r="DS11" s="117">
        <v>1.8011784057581657</v>
      </c>
      <c r="DT11" s="117">
        <v>1.7989886152953809</v>
      </c>
      <c r="DU11" s="117">
        <v>1.7972515558208466</v>
      </c>
      <c r="DV11" s="117">
        <v>1.7931325136933165</v>
      </c>
      <c r="DW11" s="117">
        <v>1.7879173945102103</v>
      </c>
      <c r="DX11" s="117">
        <v>1.7772818377948152</v>
      </c>
      <c r="DY11" s="117">
        <v>1.7682355877385836</v>
      </c>
      <c r="DZ11" s="117">
        <v>1.7601194590723732</v>
      </c>
      <c r="EA11" s="117">
        <v>1.7520139472265965</v>
      </c>
      <c r="EB11" s="118">
        <v>1.742732933763572</v>
      </c>
      <c r="EC11" s="48"/>
    </row>
    <row r="12" spans="1:133">
      <c r="A12" s="105" t="s">
        <v>31</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6"/>
      <c r="BQ12" s="116"/>
      <c r="BR12" s="116"/>
      <c r="BS12" s="116"/>
      <c r="BT12" s="116"/>
      <c r="BU12" s="116"/>
      <c r="BV12" s="116"/>
      <c r="BW12" s="116">
        <v>3.3012375384672525</v>
      </c>
      <c r="BX12" s="116">
        <v>3.1994175203365232</v>
      </c>
      <c r="BY12" s="116">
        <v>3.1025777260230725</v>
      </c>
      <c r="BZ12" s="116">
        <v>3.0184705070908833</v>
      </c>
      <c r="CA12" s="116">
        <v>2.942632626679123</v>
      </c>
      <c r="CB12" s="116">
        <v>2.8660680352246617</v>
      </c>
      <c r="CC12" s="116">
        <v>2.8000967823446117</v>
      </c>
      <c r="CD12" s="116">
        <v>2.733974357107154</v>
      </c>
      <c r="CE12" s="116">
        <v>2.6751946402842326</v>
      </c>
      <c r="CF12" s="116">
        <v>2.61682252767232</v>
      </c>
      <c r="CG12" s="116">
        <v>2.5596003569017332</v>
      </c>
      <c r="CH12" s="116">
        <v>2.5048537690401971</v>
      </c>
      <c r="CI12" s="116">
        <v>2.4494973332858505</v>
      </c>
      <c r="CJ12" s="116">
        <v>2.3961913134043944</v>
      </c>
      <c r="CK12" s="116">
        <v>2.3462277973913359</v>
      </c>
      <c r="CL12" s="116">
        <v>2.2981879210368352</v>
      </c>
      <c r="CM12" s="116">
        <v>2.247390881207548</v>
      </c>
      <c r="CN12" s="116">
        <v>2.1975520700464459</v>
      </c>
      <c r="CO12" s="116">
        <v>2.152725442133681</v>
      </c>
      <c r="CP12" s="116">
        <v>2.1098276912546479</v>
      </c>
      <c r="CQ12" s="116">
        <v>2.0717271229557532</v>
      </c>
      <c r="CR12" s="116">
        <v>2.0344301782598118</v>
      </c>
      <c r="CS12" s="116">
        <v>1.9984990140794237</v>
      </c>
      <c r="CT12" s="116">
        <v>1.9615033199234673</v>
      </c>
      <c r="CU12" s="116">
        <v>1.9230388398781251</v>
      </c>
      <c r="CV12" s="116">
        <v>1.8849253158423351</v>
      </c>
      <c r="CW12" s="116">
        <v>1.8510492265435003</v>
      </c>
      <c r="CX12" s="116">
        <v>1.8245229753236458</v>
      </c>
      <c r="CY12" s="116">
        <v>1.8044687024961075</v>
      </c>
      <c r="CZ12" s="116">
        <v>1.7881903218367179</v>
      </c>
      <c r="DA12" s="116">
        <v>1.7698891493155064</v>
      </c>
      <c r="DB12" s="116">
        <v>1.7529972180285001</v>
      </c>
      <c r="DC12" s="116">
        <v>1.7345501361331126</v>
      </c>
      <c r="DD12" s="116">
        <v>1.7106865372002471</v>
      </c>
      <c r="DE12" s="116">
        <v>1.6886807832066766</v>
      </c>
      <c r="DF12" s="116">
        <v>1.667918249497202</v>
      </c>
      <c r="DG12" s="116">
        <v>1.6532407940909699</v>
      </c>
      <c r="DH12" s="116">
        <v>1.6373986674390322</v>
      </c>
      <c r="DI12" s="116">
        <v>1.6213142490252805</v>
      </c>
      <c r="DJ12" s="116">
        <v>1.6051120398088961</v>
      </c>
      <c r="DK12" s="116">
        <v>1.5906324269037135</v>
      </c>
      <c r="DL12" s="116">
        <v>1.5764458621479869</v>
      </c>
      <c r="DM12" s="116">
        <v>1.5636752462567653</v>
      </c>
      <c r="DN12" s="116">
        <v>1.5514153230997887</v>
      </c>
      <c r="DO12" s="116">
        <v>1.5416996376158236</v>
      </c>
      <c r="DP12" s="116">
        <v>1.5339845657433608</v>
      </c>
      <c r="DQ12" s="116">
        <v>1.5311259332601712</v>
      </c>
      <c r="DR12" s="117">
        <v>1.5284119062849804</v>
      </c>
      <c r="DS12" s="117">
        <v>1.5236748428927278</v>
      </c>
      <c r="DT12" s="117">
        <v>1.5180457063756128</v>
      </c>
      <c r="DU12" s="117">
        <v>1.5129959071924701</v>
      </c>
      <c r="DV12" s="117">
        <v>1.5060845531620393</v>
      </c>
      <c r="DW12" s="117">
        <v>1.4983288849437544</v>
      </c>
      <c r="DX12" s="117">
        <v>1.4860369185359057</v>
      </c>
      <c r="DY12" s="117">
        <v>1.4750488182853896</v>
      </c>
      <c r="DZ12" s="117">
        <v>1.4647678894544616</v>
      </c>
      <c r="EA12" s="117">
        <v>1.454382174088154</v>
      </c>
      <c r="EB12" s="118">
        <v>1.4428733444610593</v>
      </c>
      <c r="EC12" s="48"/>
    </row>
    <row r="13" spans="1:133">
      <c r="A13" s="105" t="s">
        <v>32</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6"/>
      <c r="BQ13" s="116"/>
      <c r="BR13" s="116"/>
      <c r="BS13" s="116"/>
      <c r="BT13" s="116"/>
      <c r="BU13" s="116"/>
      <c r="BV13" s="116"/>
      <c r="BW13" s="117">
        <v>3.3012375384672525</v>
      </c>
      <c r="BX13" s="117">
        <v>3.1994175203365232</v>
      </c>
      <c r="BY13" s="117">
        <v>3.1033198503671202</v>
      </c>
      <c r="BZ13" s="117">
        <v>3.0206648261745932</v>
      </c>
      <c r="CA13" s="117">
        <v>2.9529176658985734</v>
      </c>
      <c r="CB13" s="117">
        <v>2.8855298548923329</v>
      </c>
      <c r="CC13" s="117">
        <v>2.8297099215063719</v>
      </c>
      <c r="CD13" s="117">
        <v>2.774507326728421</v>
      </c>
      <c r="CE13" s="117">
        <v>2.7274090374964257</v>
      </c>
      <c r="CF13" s="117">
        <v>2.6806425219540757</v>
      </c>
      <c r="CG13" s="117">
        <v>2.6349465827302962</v>
      </c>
      <c r="CH13" s="117">
        <v>2.5916399307540203</v>
      </c>
      <c r="CI13" s="117">
        <v>2.5474687913090288</v>
      </c>
      <c r="CJ13" s="117">
        <v>2.5051855274862564</v>
      </c>
      <c r="CK13" s="117">
        <v>2.4661327262904487</v>
      </c>
      <c r="CL13" s="117">
        <v>2.4288817201266317</v>
      </c>
      <c r="CM13" s="117">
        <v>2.3883942356775929</v>
      </c>
      <c r="CN13" s="117">
        <v>2.3486214698388301</v>
      </c>
      <c r="CO13" s="117">
        <v>2.3139511786091851</v>
      </c>
      <c r="CP13" s="117">
        <v>2.2811341847226463</v>
      </c>
      <c r="CQ13" s="117">
        <v>2.253347285434935</v>
      </c>
      <c r="CR13" s="117">
        <v>2.2262054363047428</v>
      </c>
      <c r="CS13" s="117">
        <v>2.2003310527337638</v>
      </c>
      <c r="CT13" s="117">
        <v>2.1730472645159677</v>
      </c>
      <c r="CU13" s="117">
        <v>2.1447815103223622</v>
      </c>
      <c r="CV13" s="117">
        <v>2.1179768838819961</v>
      </c>
      <c r="CW13" s="117">
        <v>2.0970131969785468</v>
      </c>
      <c r="CX13" s="117">
        <v>2.0854834149166961</v>
      </c>
      <c r="CY13" s="117">
        <v>2.0825393514907709</v>
      </c>
      <c r="CZ13" s="117">
        <v>2.0836516156496581</v>
      </c>
      <c r="DA13" s="117">
        <v>2.0819891261765235</v>
      </c>
      <c r="DB13" s="117">
        <v>2.0815800562901003</v>
      </c>
      <c r="DC13" s="117">
        <v>2.0788549329280523</v>
      </c>
      <c r="DD13" s="117">
        <v>2.0690370686045405</v>
      </c>
      <c r="DE13" s="117">
        <v>2.0609366184831215</v>
      </c>
      <c r="DF13" s="117">
        <v>2.0538406731201593</v>
      </c>
      <c r="DG13" s="117">
        <v>2.0538419170577629</v>
      </c>
      <c r="DH13" s="117">
        <v>2.0519260899497511</v>
      </c>
      <c r="DI13" s="117">
        <v>2.0492271745163722</v>
      </c>
      <c r="DJ13" s="117">
        <v>2.0458617317751888</v>
      </c>
      <c r="DK13" s="117">
        <v>2.0441802707993659</v>
      </c>
      <c r="DL13" s="117">
        <v>2.0423099859078588</v>
      </c>
      <c r="DM13" s="117">
        <v>2.0416872958628511</v>
      </c>
      <c r="DN13" s="117">
        <v>2.0410978858644615</v>
      </c>
      <c r="DO13" s="117">
        <v>2.0431802663267327</v>
      </c>
      <c r="DP13" s="117">
        <v>2.04720702770229</v>
      </c>
      <c r="DQ13" s="117">
        <v>2.056985733375484</v>
      </c>
      <c r="DR13" s="117">
        <v>2.0662585079532225</v>
      </c>
      <c r="DS13" s="117">
        <v>2.0721218617673607</v>
      </c>
      <c r="DT13" s="117">
        <v>2.076143114151316</v>
      </c>
      <c r="DU13" s="117">
        <v>2.0804253578945646</v>
      </c>
      <c r="DV13" s="117">
        <v>2.0817841453709089</v>
      </c>
      <c r="DW13" s="117">
        <v>2.0817633537054729</v>
      </c>
      <c r="DX13" s="117">
        <v>2.0754359731327052</v>
      </c>
      <c r="DY13" s="117">
        <v>2.0709368380120692</v>
      </c>
      <c r="DZ13" s="117">
        <v>2.0675724403115376</v>
      </c>
      <c r="EA13" s="117">
        <v>2.0643357699242375</v>
      </c>
      <c r="EB13" s="118">
        <v>2.0598849362357763</v>
      </c>
      <c r="EC13" s="48"/>
    </row>
    <row r="14" spans="1:133">
      <c r="A14" s="105" t="s">
        <v>37</v>
      </c>
      <c r="B14" s="116">
        <v>5.0672978732025831</v>
      </c>
      <c r="C14" s="116">
        <v>5.0757785921410141</v>
      </c>
      <c r="D14" s="116">
        <v>5.040430860904852</v>
      </c>
      <c r="E14" s="116">
        <v>4.9851947828446797</v>
      </c>
      <c r="F14" s="116">
        <v>4.9923162242988717</v>
      </c>
      <c r="G14" s="116">
        <v>5.3708652899558853</v>
      </c>
      <c r="H14" s="116">
        <v>5.3082858199354774</v>
      </c>
      <c r="I14" s="116">
        <v>5.2480151645559596</v>
      </c>
      <c r="J14" s="116">
        <v>5.17932534351774</v>
      </c>
      <c r="K14" s="116">
        <v>5.1542196624236221</v>
      </c>
      <c r="L14" s="116">
        <v>5.1095558749621279</v>
      </c>
      <c r="M14" s="116">
        <v>5.0963165373853174</v>
      </c>
      <c r="N14" s="116">
        <v>5.0487766074877465</v>
      </c>
      <c r="O14" s="116">
        <v>5.030240425995566</v>
      </c>
      <c r="P14" s="116">
        <v>4.9809208513128471</v>
      </c>
      <c r="Q14" s="116">
        <v>4.9639855387356713</v>
      </c>
      <c r="R14" s="116">
        <v>4.9508506783696449</v>
      </c>
      <c r="S14" s="116">
        <v>4.9330973212616875</v>
      </c>
      <c r="T14" s="116">
        <v>4.8758468787571774</v>
      </c>
      <c r="U14" s="116">
        <v>4.824589876238579</v>
      </c>
      <c r="V14" s="116">
        <v>4.7814716085735078</v>
      </c>
      <c r="W14" s="116">
        <v>4.6751226065576406</v>
      </c>
      <c r="X14" s="116">
        <v>4.6362859907570497</v>
      </c>
      <c r="Y14" s="116">
        <v>4.5784917261385214</v>
      </c>
      <c r="Z14" s="116">
        <v>4.4826229391538153</v>
      </c>
      <c r="AA14" s="116">
        <v>4.3976296528775318</v>
      </c>
      <c r="AB14" s="116">
        <v>4.3250431805480893</v>
      </c>
      <c r="AC14" s="116">
        <v>4.2660713377727166</v>
      </c>
      <c r="AD14" s="116">
        <v>4.2355784559531466</v>
      </c>
      <c r="AE14" s="116">
        <v>4.2181004978364474</v>
      </c>
      <c r="AF14" s="116">
        <v>4.1904023831634971</v>
      </c>
      <c r="AG14" s="116">
        <v>4.15953834981286</v>
      </c>
      <c r="AH14" s="116">
        <v>4.1307919403764997</v>
      </c>
      <c r="AI14" s="116">
        <v>4.0991588916112134</v>
      </c>
      <c r="AJ14" s="116">
        <v>4.0659876161684627</v>
      </c>
      <c r="AK14" s="116">
        <v>4.0326194083990705</v>
      </c>
      <c r="AL14" s="116">
        <v>4.0242803525851745</v>
      </c>
      <c r="AM14" s="116">
        <v>3.9901367471711446</v>
      </c>
      <c r="AN14" s="116">
        <v>3.9647900185698775</v>
      </c>
      <c r="AO14" s="116">
        <v>3.9479612753575832</v>
      </c>
      <c r="AP14" s="116">
        <v>4.0427989963937252</v>
      </c>
      <c r="AQ14" s="116">
        <v>4.1954188779572625</v>
      </c>
      <c r="AR14" s="116">
        <v>4.330001391320689</v>
      </c>
      <c r="AS14" s="116">
        <v>4.4541328311394777</v>
      </c>
      <c r="AT14" s="116">
        <v>4.5396875096161633</v>
      </c>
      <c r="AU14" s="116">
        <v>4.452653032029688</v>
      </c>
      <c r="AV14" s="116">
        <v>4.3762882248876256</v>
      </c>
      <c r="AW14" s="116">
        <v>4.3071929495424772</v>
      </c>
      <c r="AX14" s="116">
        <v>4.2434647996979065</v>
      </c>
      <c r="AY14" s="116">
        <v>4.190532977518683</v>
      </c>
      <c r="AZ14" s="116">
        <v>4.1296406159518773</v>
      </c>
      <c r="BA14" s="116">
        <v>4.1184396634883518</v>
      </c>
      <c r="BB14" s="116">
        <v>4.0687417135247905</v>
      </c>
      <c r="BC14" s="116">
        <v>4.0162606614856449</v>
      </c>
      <c r="BD14" s="116">
        <v>3.9557817306998775</v>
      </c>
      <c r="BE14" s="116">
        <v>3.8841798321745729</v>
      </c>
      <c r="BF14" s="116">
        <v>3.8227210383438259</v>
      </c>
      <c r="BG14" s="116">
        <v>3.7662519464721633</v>
      </c>
      <c r="BH14" s="116">
        <v>3.7264168106880606</v>
      </c>
      <c r="BI14" s="116">
        <v>3.6890000991468668</v>
      </c>
      <c r="BJ14" s="116">
        <v>3.6655745385428173</v>
      </c>
      <c r="BK14" s="116">
        <v>3.6413276753140749</v>
      </c>
      <c r="BL14" s="116">
        <v>3.6234793953946451</v>
      </c>
      <c r="BM14" s="116">
        <v>3.6086387785062715</v>
      </c>
      <c r="BN14" s="116">
        <v>3.5810484283892876</v>
      </c>
      <c r="BO14" s="116">
        <v>3.576858121102823</v>
      </c>
      <c r="BP14" s="116">
        <v>3.5920040237433222</v>
      </c>
      <c r="BQ14" s="116">
        <v>3.5808770486133472</v>
      </c>
      <c r="BR14" s="116">
        <v>3.5559313367208003</v>
      </c>
      <c r="BS14" s="116">
        <v>3.5288630385807433</v>
      </c>
      <c r="BT14" s="116">
        <v>3.4986020282895489</v>
      </c>
      <c r="BU14" s="116">
        <v>3.3994403100866704</v>
      </c>
      <c r="BV14" s="116">
        <v>3.2948447806557857</v>
      </c>
      <c r="BW14" s="117">
        <v>3.1952509197278101</v>
      </c>
      <c r="BX14" s="120">
        <v>3.0941346944860832</v>
      </c>
      <c r="BY14" s="120">
        <v>3.0055431395197445</v>
      </c>
      <c r="BZ14" s="117">
        <f>BZ15</f>
        <v>2.933553038585897</v>
      </c>
      <c r="CA14" s="120"/>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9"/>
    </row>
    <row r="15" spans="1:133" ht="14.4" thickBot="1">
      <c r="A15" s="45" t="s">
        <v>38</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50"/>
      <c r="BV15" s="51"/>
      <c r="BW15" s="52"/>
      <c r="BX15" s="81"/>
      <c r="BY15" s="52"/>
      <c r="BZ15" s="52">
        <v>2.933553038585897</v>
      </c>
      <c r="CA15" s="52">
        <v>2.933553038585897</v>
      </c>
      <c r="CB15" s="49">
        <v>2.8527020588335761</v>
      </c>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53"/>
    </row>
    <row r="16" spans="1:133">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6"/>
      <c r="BV16" s="57"/>
      <c r="BW16" s="58"/>
      <c r="BX16" s="56"/>
      <c r="BY16" s="57"/>
      <c r="BZ16" s="57"/>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row>
    <row r="20" spans="1:1">
      <c r="A20" s="59"/>
    </row>
    <row r="32" spans="1:1">
      <c r="A32" s="264"/>
    </row>
    <row r="33" spans="1:1">
      <c r="A33" s="114"/>
    </row>
    <row r="34" spans="1:1">
      <c r="A34" s="114"/>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116"/>
  <sheetViews>
    <sheetView workbookViewId="0">
      <selection activeCell="D31" sqref="D31"/>
    </sheetView>
  </sheetViews>
  <sheetFormatPr baseColWidth="10" defaultColWidth="11.44140625" defaultRowHeight="13.2"/>
  <cols>
    <col min="1" max="1" width="46.109375" style="121" customWidth="1"/>
    <col min="2" max="6" width="11.44140625" style="121"/>
    <col min="7" max="8" width="11.44140625" style="122"/>
    <col min="9" max="9" width="0.33203125" style="122" customWidth="1"/>
    <col min="10" max="10" width="11.44140625" style="122"/>
    <col min="11" max="11" width="11.44140625" style="122" customWidth="1"/>
    <col min="12" max="12" width="0.33203125" style="122" customWidth="1"/>
    <col min="13" max="14" width="11.44140625" style="122"/>
    <col min="15" max="15" width="0.33203125" style="122" customWidth="1"/>
    <col min="16" max="16" width="11.44140625" style="122"/>
    <col min="17" max="16384" width="11.44140625" style="121"/>
  </cols>
  <sheetData>
    <row r="1" spans="1:16" ht="15.6">
      <c r="A1" s="38" t="s">
        <v>42</v>
      </c>
      <c r="H1" s="776">
        <v>2018</v>
      </c>
      <c r="I1" s="776"/>
      <c r="J1" s="776"/>
      <c r="K1" s="776">
        <v>2040</v>
      </c>
      <c r="L1" s="776"/>
      <c r="M1" s="776"/>
      <c r="N1" s="776">
        <v>2070</v>
      </c>
      <c r="O1" s="776"/>
      <c r="P1" s="776"/>
    </row>
    <row r="2" spans="1:16" ht="13.8" thickBot="1">
      <c r="G2" s="123" t="s">
        <v>43</v>
      </c>
      <c r="H2" s="123" t="s">
        <v>9</v>
      </c>
      <c r="I2" s="123"/>
      <c r="J2" s="123" t="s">
        <v>13</v>
      </c>
      <c r="K2" s="123" t="s">
        <v>9</v>
      </c>
      <c r="L2" s="123"/>
      <c r="M2" s="123" t="s">
        <v>13</v>
      </c>
      <c r="N2" s="123" t="s">
        <v>9</v>
      </c>
      <c r="O2" s="123"/>
      <c r="P2" s="123" t="s">
        <v>13</v>
      </c>
    </row>
    <row r="3" spans="1:16">
      <c r="G3" s="124">
        <v>0</v>
      </c>
      <c r="H3" s="125">
        <v>347749</v>
      </c>
      <c r="I3" s="126">
        <f>-H3</f>
        <v>-347749</v>
      </c>
      <c r="J3" s="127">
        <v>364155</v>
      </c>
      <c r="K3" s="125">
        <v>389431</v>
      </c>
      <c r="L3" s="126">
        <f>-K3</f>
        <v>-389431</v>
      </c>
      <c r="M3" s="127">
        <v>409058</v>
      </c>
      <c r="N3" s="128">
        <v>386910</v>
      </c>
      <c r="O3" s="126">
        <f>-N3</f>
        <v>-386910</v>
      </c>
      <c r="P3" s="127">
        <v>406330</v>
      </c>
    </row>
    <row r="4" spans="1:16">
      <c r="G4" s="129">
        <v>1</v>
      </c>
      <c r="H4" s="130">
        <v>355472</v>
      </c>
      <c r="I4" s="131">
        <f t="shared" ref="I4:I67" si="0">-H4</f>
        <v>-355472</v>
      </c>
      <c r="J4" s="132">
        <v>370453</v>
      </c>
      <c r="K4" s="130">
        <v>384235</v>
      </c>
      <c r="L4" s="131">
        <f t="shared" ref="L4:L67" si="1">-K4</f>
        <v>-384235</v>
      </c>
      <c r="M4" s="132">
        <v>403613</v>
      </c>
      <c r="N4" s="133">
        <v>381834</v>
      </c>
      <c r="O4" s="131">
        <f t="shared" ref="O4:O67" si="2">-N4</f>
        <v>-381834</v>
      </c>
      <c r="P4" s="132">
        <v>401003</v>
      </c>
    </row>
    <row r="5" spans="1:16">
      <c r="G5" s="129">
        <v>2</v>
      </c>
      <c r="H5" s="130">
        <v>363162</v>
      </c>
      <c r="I5" s="131">
        <f t="shared" si="0"/>
        <v>-363162</v>
      </c>
      <c r="J5" s="132">
        <v>378518</v>
      </c>
      <c r="K5" s="130">
        <v>385403</v>
      </c>
      <c r="L5" s="131">
        <f t="shared" si="1"/>
        <v>-385403</v>
      </c>
      <c r="M5" s="132">
        <v>404652</v>
      </c>
      <c r="N5" s="133">
        <v>383261</v>
      </c>
      <c r="O5" s="131">
        <f t="shared" si="2"/>
        <v>-383261</v>
      </c>
      <c r="P5" s="132">
        <v>402323</v>
      </c>
    </row>
    <row r="6" spans="1:16">
      <c r="G6" s="129">
        <v>3</v>
      </c>
      <c r="H6" s="130">
        <v>372402</v>
      </c>
      <c r="I6" s="131">
        <f t="shared" si="0"/>
        <v>-372402</v>
      </c>
      <c r="J6" s="132">
        <v>387906</v>
      </c>
      <c r="K6" s="130">
        <v>386850</v>
      </c>
      <c r="L6" s="131">
        <f t="shared" si="1"/>
        <v>-386850</v>
      </c>
      <c r="M6" s="132">
        <v>406170</v>
      </c>
      <c r="N6" s="133">
        <v>385165</v>
      </c>
      <c r="O6" s="131">
        <f t="shared" si="2"/>
        <v>-385165</v>
      </c>
      <c r="P6" s="132">
        <v>404331</v>
      </c>
    </row>
    <row r="7" spans="1:16">
      <c r="G7" s="129">
        <v>4</v>
      </c>
      <c r="H7" s="130">
        <v>387042</v>
      </c>
      <c r="I7" s="131">
        <f t="shared" si="0"/>
        <v>-387042</v>
      </c>
      <c r="J7" s="132">
        <v>399232</v>
      </c>
      <c r="K7" s="130">
        <v>388299</v>
      </c>
      <c r="L7" s="131">
        <f t="shared" si="1"/>
        <v>-388299</v>
      </c>
      <c r="M7" s="132">
        <v>408007</v>
      </c>
      <c r="N7" s="133">
        <v>387224</v>
      </c>
      <c r="O7" s="131">
        <f t="shared" si="2"/>
        <v>-387224</v>
      </c>
      <c r="P7" s="132">
        <v>406812</v>
      </c>
    </row>
    <row r="8" spans="1:16">
      <c r="G8" s="129">
        <v>5</v>
      </c>
      <c r="H8" s="130">
        <v>389920</v>
      </c>
      <c r="I8" s="131">
        <f t="shared" si="0"/>
        <v>-389920</v>
      </c>
      <c r="J8" s="132">
        <v>407611</v>
      </c>
      <c r="K8" s="130">
        <v>389542</v>
      </c>
      <c r="L8" s="131">
        <f t="shared" si="1"/>
        <v>-389542</v>
      </c>
      <c r="M8" s="132">
        <v>409673</v>
      </c>
      <c r="N8" s="133">
        <v>389115</v>
      </c>
      <c r="O8" s="131">
        <f t="shared" si="2"/>
        <v>-389115</v>
      </c>
      <c r="P8" s="132">
        <v>409167</v>
      </c>
    </row>
    <row r="9" spans="1:16">
      <c r="G9" s="129">
        <v>6</v>
      </c>
      <c r="H9" s="130">
        <v>396835</v>
      </c>
      <c r="I9" s="131">
        <f t="shared" si="0"/>
        <v>-396835</v>
      </c>
      <c r="J9" s="132">
        <v>417471</v>
      </c>
      <c r="K9" s="130">
        <v>390444</v>
      </c>
      <c r="L9" s="131">
        <f t="shared" si="1"/>
        <v>-390444</v>
      </c>
      <c r="M9" s="132">
        <v>410677</v>
      </c>
      <c r="N9" s="133">
        <v>390663</v>
      </c>
      <c r="O9" s="131">
        <f t="shared" si="2"/>
        <v>-390663</v>
      </c>
      <c r="P9" s="132">
        <v>410859</v>
      </c>
    </row>
    <row r="10" spans="1:16">
      <c r="G10" s="129">
        <v>7</v>
      </c>
      <c r="H10" s="130">
        <v>403349</v>
      </c>
      <c r="I10" s="131">
        <f t="shared" si="0"/>
        <v>-403349</v>
      </c>
      <c r="J10" s="132">
        <v>418623</v>
      </c>
      <c r="K10" s="130">
        <v>391237</v>
      </c>
      <c r="L10" s="131">
        <f t="shared" si="1"/>
        <v>-391237</v>
      </c>
      <c r="M10" s="132">
        <v>411382</v>
      </c>
      <c r="N10" s="133">
        <v>392205</v>
      </c>
      <c r="O10" s="131">
        <f t="shared" si="2"/>
        <v>-392205</v>
      </c>
      <c r="P10" s="132">
        <v>412356</v>
      </c>
    </row>
    <row r="11" spans="1:16">
      <c r="G11" s="129">
        <v>8</v>
      </c>
      <c r="H11" s="130">
        <v>412555</v>
      </c>
      <c r="I11" s="131">
        <f t="shared" si="0"/>
        <v>-412555</v>
      </c>
      <c r="J11" s="132">
        <v>429919</v>
      </c>
      <c r="K11" s="130">
        <v>391615</v>
      </c>
      <c r="L11" s="131">
        <f t="shared" si="1"/>
        <v>-391615</v>
      </c>
      <c r="M11" s="132">
        <v>411758</v>
      </c>
      <c r="N11" s="133">
        <v>393511</v>
      </c>
      <c r="O11" s="131">
        <f t="shared" si="2"/>
        <v>-393511</v>
      </c>
      <c r="P11" s="132">
        <v>413718</v>
      </c>
    </row>
    <row r="12" spans="1:16">
      <c r="G12" s="129">
        <v>9</v>
      </c>
      <c r="H12" s="130">
        <v>408232</v>
      </c>
      <c r="I12" s="131">
        <f t="shared" si="0"/>
        <v>-408232</v>
      </c>
      <c r="J12" s="132">
        <v>427917</v>
      </c>
      <c r="K12" s="130">
        <v>391800</v>
      </c>
      <c r="L12" s="131">
        <f t="shared" si="1"/>
        <v>-391800</v>
      </c>
      <c r="M12" s="132">
        <v>412131</v>
      </c>
      <c r="N12" s="133">
        <v>394748</v>
      </c>
      <c r="O12" s="131">
        <f t="shared" si="2"/>
        <v>-394748</v>
      </c>
      <c r="P12" s="132">
        <v>415204</v>
      </c>
    </row>
    <row r="13" spans="1:16">
      <c r="G13" s="129">
        <v>10</v>
      </c>
      <c r="H13" s="130">
        <v>410703</v>
      </c>
      <c r="I13" s="131">
        <f t="shared" si="0"/>
        <v>-410703</v>
      </c>
      <c r="J13" s="132">
        <v>430934</v>
      </c>
      <c r="K13" s="130">
        <v>392018</v>
      </c>
      <c r="L13" s="131">
        <f t="shared" si="1"/>
        <v>-392018</v>
      </c>
      <c r="M13" s="132">
        <v>412521</v>
      </c>
      <c r="N13" s="133">
        <v>396015</v>
      </c>
      <c r="O13" s="131">
        <f t="shared" si="2"/>
        <v>-396015</v>
      </c>
      <c r="P13" s="132">
        <v>416706</v>
      </c>
    </row>
    <row r="14" spans="1:16">
      <c r="G14" s="129">
        <v>11</v>
      </c>
      <c r="H14" s="130">
        <v>408166</v>
      </c>
      <c r="I14" s="131">
        <f t="shared" si="0"/>
        <v>-408166</v>
      </c>
      <c r="J14" s="132">
        <v>426744</v>
      </c>
      <c r="K14" s="130">
        <v>392501</v>
      </c>
      <c r="L14" s="131">
        <f t="shared" si="1"/>
        <v>-392501</v>
      </c>
      <c r="M14" s="132">
        <v>413010</v>
      </c>
      <c r="N14" s="133">
        <v>397419</v>
      </c>
      <c r="O14" s="131">
        <f t="shared" si="2"/>
        <v>-397419</v>
      </c>
      <c r="P14" s="132">
        <v>418169</v>
      </c>
    </row>
    <row r="15" spans="1:16">
      <c r="G15" s="129">
        <v>12</v>
      </c>
      <c r="H15" s="130">
        <v>415280</v>
      </c>
      <c r="I15" s="131">
        <f t="shared" si="0"/>
        <v>-415280</v>
      </c>
      <c r="J15" s="132">
        <v>433073</v>
      </c>
      <c r="K15" s="130">
        <v>393241</v>
      </c>
      <c r="L15" s="131">
        <f t="shared" si="1"/>
        <v>-393241</v>
      </c>
      <c r="M15" s="132">
        <v>413708</v>
      </c>
      <c r="N15" s="133">
        <v>399001</v>
      </c>
      <c r="O15" s="131">
        <f t="shared" si="2"/>
        <v>-399001</v>
      </c>
      <c r="P15" s="132">
        <v>419765</v>
      </c>
    </row>
    <row r="16" spans="1:16">
      <c r="G16" s="129">
        <v>13</v>
      </c>
      <c r="H16" s="130">
        <v>405218</v>
      </c>
      <c r="I16" s="131">
        <f t="shared" si="0"/>
        <v>-405218</v>
      </c>
      <c r="J16" s="132">
        <v>424141</v>
      </c>
      <c r="K16" s="130">
        <v>394218</v>
      </c>
      <c r="L16" s="131">
        <f t="shared" si="1"/>
        <v>-394218</v>
      </c>
      <c r="M16" s="132">
        <v>414569</v>
      </c>
      <c r="N16" s="133">
        <v>400757</v>
      </c>
      <c r="O16" s="131">
        <f t="shared" si="2"/>
        <v>-400757</v>
      </c>
      <c r="P16" s="132">
        <v>421452</v>
      </c>
    </row>
    <row r="17" spans="1:16">
      <c r="G17" s="129">
        <v>14</v>
      </c>
      <c r="H17" s="130">
        <v>403761</v>
      </c>
      <c r="I17" s="131">
        <f t="shared" si="0"/>
        <v>-403761</v>
      </c>
      <c r="J17" s="132">
        <v>422877</v>
      </c>
      <c r="K17" s="130">
        <v>395640</v>
      </c>
      <c r="L17" s="131">
        <f t="shared" si="1"/>
        <v>-395640</v>
      </c>
      <c r="M17" s="132">
        <v>416017</v>
      </c>
      <c r="N17" s="133">
        <v>402822</v>
      </c>
      <c r="O17" s="131">
        <f t="shared" si="2"/>
        <v>-402822</v>
      </c>
      <c r="P17" s="132">
        <v>423589</v>
      </c>
    </row>
    <row r="18" spans="1:16">
      <c r="G18" s="129">
        <v>15</v>
      </c>
      <c r="H18" s="130">
        <v>402532</v>
      </c>
      <c r="I18" s="131">
        <f t="shared" si="0"/>
        <v>-402532</v>
      </c>
      <c r="J18" s="132">
        <v>422127</v>
      </c>
      <c r="K18" s="130">
        <v>398145</v>
      </c>
      <c r="L18" s="131">
        <f t="shared" si="1"/>
        <v>-398145</v>
      </c>
      <c r="M18" s="132">
        <v>418875</v>
      </c>
      <c r="N18" s="133">
        <v>405734</v>
      </c>
      <c r="O18" s="131">
        <f t="shared" si="2"/>
        <v>-405734</v>
      </c>
      <c r="P18" s="132">
        <v>426890</v>
      </c>
    </row>
    <row r="19" spans="1:16">
      <c r="G19" s="129">
        <v>16</v>
      </c>
      <c r="H19" s="130">
        <v>403441</v>
      </c>
      <c r="I19" s="131">
        <f t="shared" si="0"/>
        <v>-403441</v>
      </c>
      <c r="J19" s="132">
        <v>423901</v>
      </c>
      <c r="K19" s="130">
        <v>401154</v>
      </c>
      <c r="L19" s="131">
        <f t="shared" si="1"/>
        <v>-401154</v>
      </c>
      <c r="M19" s="132">
        <v>422083</v>
      </c>
      <c r="N19" s="133">
        <v>408916</v>
      </c>
      <c r="O19" s="131">
        <f t="shared" si="2"/>
        <v>-408916</v>
      </c>
      <c r="P19" s="132">
        <v>430302</v>
      </c>
    </row>
    <row r="20" spans="1:16">
      <c r="G20" s="129">
        <v>17</v>
      </c>
      <c r="H20" s="130">
        <v>409037</v>
      </c>
      <c r="I20" s="131">
        <f t="shared" si="0"/>
        <v>-409037</v>
      </c>
      <c r="J20" s="132">
        <v>431086</v>
      </c>
      <c r="K20" s="130">
        <v>403394</v>
      </c>
      <c r="L20" s="131">
        <f t="shared" si="1"/>
        <v>-403394</v>
      </c>
      <c r="M20" s="132">
        <v>424389</v>
      </c>
      <c r="N20" s="133">
        <v>411215</v>
      </c>
      <c r="O20" s="131">
        <f t="shared" si="2"/>
        <v>-411215</v>
      </c>
      <c r="P20" s="132">
        <v>432703</v>
      </c>
    </row>
    <row r="21" spans="1:16">
      <c r="G21" s="129">
        <v>18</v>
      </c>
      <c r="H21" s="130">
        <v>412560</v>
      </c>
      <c r="I21" s="131">
        <f t="shared" si="0"/>
        <v>-412560</v>
      </c>
      <c r="J21" s="132">
        <v>433377</v>
      </c>
      <c r="K21" s="130">
        <v>403662</v>
      </c>
      <c r="L21" s="131">
        <f t="shared" si="1"/>
        <v>-403662</v>
      </c>
      <c r="M21" s="132">
        <v>424017</v>
      </c>
      <c r="N21" s="133">
        <v>411573</v>
      </c>
      <c r="O21" s="131">
        <f t="shared" si="2"/>
        <v>-411573</v>
      </c>
      <c r="P21" s="132">
        <v>432457</v>
      </c>
    </row>
    <row r="22" spans="1:16">
      <c r="G22" s="129">
        <v>19</v>
      </c>
      <c r="H22" s="130">
        <v>390002</v>
      </c>
      <c r="I22" s="131">
        <f t="shared" si="0"/>
        <v>-390002</v>
      </c>
      <c r="J22" s="132">
        <v>410714</v>
      </c>
      <c r="K22" s="130">
        <v>401849</v>
      </c>
      <c r="L22" s="131">
        <f t="shared" si="1"/>
        <v>-401849</v>
      </c>
      <c r="M22" s="132">
        <v>420935</v>
      </c>
      <c r="N22" s="133">
        <v>409890</v>
      </c>
      <c r="O22" s="131">
        <f t="shared" si="2"/>
        <v>-409890</v>
      </c>
      <c r="P22" s="132">
        <v>429567</v>
      </c>
    </row>
    <row r="23" spans="1:16">
      <c r="G23" s="129">
        <v>20</v>
      </c>
      <c r="H23" s="130">
        <v>384532</v>
      </c>
      <c r="I23" s="131">
        <f t="shared" si="0"/>
        <v>-384532</v>
      </c>
      <c r="J23" s="132">
        <v>398993</v>
      </c>
      <c r="K23" s="130">
        <v>398789</v>
      </c>
      <c r="L23" s="131">
        <f t="shared" si="1"/>
        <v>-398789</v>
      </c>
      <c r="M23" s="132">
        <v>415288</v>
      </c>
      <c r="N23" s="133">
        <v>407017</v>
      </c>
      <c r="O23" s="131">
        <f t="shared" si="2"/>
        <v>-407017</v>
      </c>
      <c r="P23" s="132">
        <v>424172</v>
      </c>
    </row>
    <row r="24" spans="1:16">
      <c r="A24" s="134"/>
      <c r="G24" s="129">
        <v>21</v>
      </c>
      <c r="H24" s="130">
        <v>370258</v>
      </c>
      <c r="I24" s="131">
        <f t="shared" si="0"/>
        <v>-370258</v>
      </c>
      <c r="J24" s="132">
        <v>384384</v>
      </c>
      <c r="K24" s="130">
        <v>395581</v>
      </c>
      <c r="L24" s="131">
        <f t="shared" si="1"/>
        <v>-395581</v>
      </c>
      <c r="M24" s="132">
        <v>408288</v>
      </c>
      <c r="N24" s="133">
        <v>404105</v>
      </c>
      <c r="O24" s="131">
        <f t="shared" si="2"/>
        <v>-404105</v>
      </c>
      <c r="P24" s="132">
        <v>417548</v>
      </c>
    </row>
    <row r="25" spans="1:16">
      <c r="G25" s="129">
        <v>22</v>
      </c>
      <c r="H25" s="130">
        <v>374177</v>
      </c>
      <c r="I25" s="131">
        <f t="shared" si="0"/>
        <v>-374177</v>
      </c>
      <c r="J25" s="132">
        <v>381869</v>
      </c>
      <c r="K25" s="130">
        <v>393227</v>
      </c>
      <c r="L25" s="131">
        <f t="shared" si="1"/>
        <v>-393227</v>
      </c>
      <c r="M25" s="132">
        <v>401547</v>
      </c>
      <c r="N25" s="133">
        <v>402173</v>
      </c>
      <c r="O25" s="131">
        <f t="shared" si="2"/>
        <v>-402173</v>
      </c>
      <c r="P25" s="132">
        <v>411321</v>
      </c>
    </row>
    <row r="26" spans="1:16">
      <c r="G26" s="129">
        <v>23</v>
      </c>
      <c r="H26" s="130">
        <v>367951</v>
      </c>
      <c r="I26" s="131">
        <f t="shared" si="0"/>
        <v>-367951</v>
      </c>
      <c r="J26" s="132">
        <v>371731</v>
      </c>
      <c r="K26" s="130">
        <v>392190</v>
      </c>
      <c r="L26" s="131">
        <f t="shared" si="1"/>
        <v>-392190</v>
      </c>
      <c r="M26" s="132">
        <v>396457</v>
      </c>
      <c r="N26" s="133">
        <v>401654</v>
      </c>
      <c r="O26" s="131">
        <f t="shared" si="2"/>
        <v>-401654</v>
      </c>
      <c r="P26" s="132">
        <v>406848</v>
      </c>
    </row>
    <row r="27" spans="1:16">
      <c r="G27" s="129">
        <v>24</v>
      </c>
      <c r="H27" s="130">
        <v>358614</v>
      </c>
      <c r="I27" s="131">
        <f t="shared" si="0"/>
        <v>-358614</v>
      </c>
      <c r="J27" s="132">
        <v>357849</v>
      </c>
      <c r="K27" s="130">
        <v>394351</v>
      </c>
      <c r="L27" s="131">
        <f t="shared" si="1"/>
        <v>-394351</v>
      </c>
      <c r="M27" s="132">
        <v>395334</v>
      </c>
      <c r="N27" s="133">
        <v>402195</v>
      </c>
      <c r="O27" s="131">
        <f t="shared" si="2"/>
        <v>-402195</v>
      </c>
      <c r="P27" s="132">
        <v>404069</v>
      </c>
    </row>
    <row r="28" spans="1:16">
      <c r="G28" s="129">
        <v>25</v>
      </c>
      <c r="H28" s="130">
        <v>357966</v>
      </c>
      <c r="I28" s="131">
        <f t="shared" si="0"/>
        <v>-357966</v>
      </c>
      <c r="J28" s="132">
        <v>356195</v>
      </c>
      <c r="K28" s="130">
        <v>403449</v>
      </c>
      <c r="L28" s="131">
        <f t="shared" si="1"/>
        <v>-403449</v>
      </c>
      <c r="M28" s="132">
        <v>401945</v>
      </c>
      <c r="N28" s="133">
        <v>403713</v>
      </c>
      <c r="O28" s="131">
        <f t="shared" si="2"/>
        <v>-403713</v>
      </c>
      <c r="P28" s="132">
        <v>402852</v>
      </c>
    </row>
    <row r="29" spans="1:16">
      <c r="G29" s="129">
        <v>26</v>
      </c>
      <c r="H29" s="130">
        <v>376224</v>
      </c>
      <c r="I29" s="131">
        <f t="shared" si="0"/>
        <v>-376224</v>
      </c>
      <c r="J29" s="132">
        <v>373660</v>
      </c>
      <c r="K29" s="130">
        <v>402654</v>
      </c>
      <c r="L29" s="131">
        <f t="shared" si="1"/>
        <v>-402654</v>
      </c>
      <c r="M29" s="132">
        <v>398602</v>
      </c>
      <c r="N29" s="133">
        <v>406117</v>
      </c>
      <c r="O29" s="131">
        <f t="shared" si="2"/>
        <v>-406117</v>
      </c>
      <c r="P29" s="132">
        <v>402858</v>
      </c>
    </row>
    <row r="30" spans="1:16">
      <c r="G30" s="129">
        <v>27</v>
      </c>
      <c r="H30" s="130">
        <v>385366</v>
      </c>
      <c r="I30" s="131">
        <f t="shared" si="0"/>
        <v>-385366</v>
      </c>
      <c r="J30" s="132">
        <v>377772</v>
      </c>
      <c r="K30" s="130">
        <v>404530</v>
      </c>
      <c r="L30" s="131">
        <f t="shared" si="1"/>
        <v>-404530</v>
      </c>
      <c r="M30" s="132">
        <v>398690</v>
      </c>
      <c r="N30" s="133">
        <v>409093</v>
      </c>
      <c r="O30" s="131">
        <f t="shared" si="2"/>
        <v>-409093</v>
      </c>
      <c r="P30" s="132">
        <v>403877</v>
      </c>
    </row>
    <row r="31" spans="1:16">
      <c r="G31" s="129">
        <v>28</v>
      </c>
      <c r="H31" s="130">
        <v>397080</v>
      </c>
      <c r="I31" s="131">
        <f t="shared" si="0"/>
        <v>-397080</v>
      </c>
      <c r="J31" s="132">
        <v>384835</v>
      </c>
      <c r="K31" s="130">
        <v>417033</v>
      </c>
      <c r="L31" s="131">
        <f t="shared" si="1"/>
        <v>-417033</v>
      </c>
      <c r="M31" s="132">
        <v>406255</v>
      </c>
      <c r="N31" s="133">
        <v>412329</v>
      </c>
      <c r="O31" s="131">
        <f t="shared" si="2"/>
        <v>-412329</v>
      </c>
      <c r="P31" s="132">
        <v>405592</v>
      </c>
    </row>
    <row r="32" spans="1:16">
      <c r="G32" s="129">
        <v>29</v>
      </c>
      <c r="H32" s="130">
        <v>405038</v>
      </c>
      <c r="I32" s="131">
        <f t="shared" si="0"/>
        <v>-405038</v>
      </c>
      <c r="J32" s="132">
        <v>385034</v>
      </c>
      <c r="K32" s="130">
        <v>426084</v>
      </c>
      <c r="L32" s="131">
        <f t="shared" si="1"/>
        <v>-426084</v>
      </c>
      <c r="M32" s="132">
        <v>416570</v>
      </c>
      <c r="N32" s="133">
        <v>415411</v>
      </c>
      <c r="O32" s="131">
        <f t="shared" si="2"/>
        <v>-415411</v>
      </c>
      <c r="P32" s="132">
        <v>407680</v>
      </c>
    </row>
    <row r="33" spans="7:16">
      <c r="G33" s="129">
        <v>30</v>
      </c>
      <c r="H33" s="130">
        <v>409842</v>
      </c>
      <c r="I33" s="131">
        <f t="shared" si="0"/>
        <v>-409842</v>
      </c>
      <c r="J33" s="132">
        <v>390899</v>
      </c>
      <c r="K33" s="130">
        <v>425260</v>
      </c>
      <c r="L33" s="131">
        <f t="shared" si="1"/>
        <v>-425260</v>
      </c>
      <c r="M33" s="132">
        <v>415685</v>
      </c>
      <c r="N33" s="133">
        <v>418124</v>
      </c>
      <c r="O33" s="131">
        <f t="shared" si="2"/>
        <v>-418124</v>
      </c>
      <c r="P33" s="132">
        <v>409726</v>
      </c>
    </row>
    <row r="34" spans="7:16">
      <c r="G34" s="129">
        <v>31</v>
      </c>
      <c r="H34" s="130">
        <v>413955</v>
      </c>
      <c r="I34" s="131">
        <f t="shared" si="0"/>
        <v>-413955</v>
      </c>
      <c r="J34" s="132">
        <v>392786</v>
      </c>
      <c r="K34" s="130">
        <v>429137</v>
      </c>
      <c r="L34" s="131">
        <f t="shared" si="1"/>
        <v>-429137</v>
      </c>
      <c r="M34" s="132">
        <v>418545</v>
      </c>
      <c r="N34" s="133">
        <v>420441</v>
      </c>
      <c r="O34" s="131">
        <f t="shared" si="2"/>
        <v>-420441</v>
      </c>
      <c r="P34" s="132">
        <v>411706</v>
      </c>
    </row>
    <row r="35" spans="7:16">
      <c r="G35" s="129">
        <v>32</v>
      </c>
      <c r="H35" s="130">
        <v>422167</v>
      </c>
      <c r="I35" s="131">
        <f t="shared" si="0"/>
        <v>-422167</v>
      </c>
      <c r="J35" s="132">
        <v>397979</v>
      </c>
      <c r="K35" s="130">
        <v>428029</v>
      </c>
      <c r="L35" s="131">
        <f t="shared" si="1"/>
        <v>-428029</v>
      </c>
      <c r="M35" s="132">
        <v>416275</v>
      </c>
      <c r="N35" s="133">
        <v>422426</v>
      </c>
      <c r="O35" s="131">
        <f t="shared" si="2"/>
        <v>-422426</v>
      </c>
      <c r="P35" s="132">
        <v>413361</v>
      </c>
    </row>
    <row r="36" spans="7:16">
      <c r="G36" s="129">
        <v>33</v>
      </c>
      <c r="H36" s="130">
        <v>420790</v>
      </c>
      <c r="I36" s="131">
        <f t="shared" si="0"/>
        <v>-420790</v>
      </c>
      <c r="J36" s="132">
        <v>398786</v>
      </c>
      <c r="K36" s="130">
        <v>435420</v>
      </c>
      <c r="L36" s="131">
        <f t="shared" si="1"/>
        <v>-435420</v>
      </c>
      <c r="M36" s="132">
        <v>424095</v>
      </c>
      <c r="N36" s="133">
        <v>423854</v>
      </c>
      <c r="O36" s="131">
        <f t="shared" si="2"/>
        <v>-423854</v>
      </c>
      <c r="P36" s="132">
        <v>414696</v>
      </c>
    </row>
    <row r="37" spans="7:16">
      <c r="G37" s="129">
        <v>34</v>
      </c>
      <c r="H37" s="130">
        <v>417815</v>
      </c>
      <c r="I37" s="131">
        <f t="shared" si="0"/>
        <v>-417815</v>
      </c>
      <c r="J37" s="132">
        <v>396435</v>
      </c>
      <c r="K37" s="130">
        <v>427721</v>
      </c>
      <c r="L37" s="131">
        <f t="shared" si="1"/>
        <v>-427721</v>
      </c>
      <c r="M37" s="132">
        <v>415861</v>
      </c>
      <c r="N37" s="133">
        <v>424778</v>
      </c>
      <c r="O37" s="131">
        <f t="shared" si="2"/>
        <v>-424778</v>
      </c>
      <c r="P37" s="132">
        <v>415662</v>
      </c>
    </row>
    <row r="38" spans="7:16">
      <c r="G38" s="129">
        <v>35</v>
      </c>
      <c r="H38" s="130">
        <v>414133</v>
      </c>
      <c r="I38" s="131">
        <f t="shared" si="0"/>
        <v>-414133</v>
      </c>
      <c r="J38" s="132">
        <v>391214</v>
      </c>
      <c r="K38" s="130">
        <v>426420</v>
      </c>
      <c r="L38" s="131">
        <f t="shared" si="1"/>
        <v>-426420</v>
      </c>
      <c r="M38" s="132">
        <v>414165</v>
      </c>
      <c r="N38" s="133">
        <v>425383</v>
      </c>
      <c r="O38" s="131">
        <f t="shared" si="2"/>
        <v>-425383</v>
      </c>
      <c r="P38" s="132">
        <v>416390</v>
      </c>
    </row>
    <row r="39" spans="7:16">
      <c r="G39" s="129">
        <v>36</v>
      </c>
      <c r="H39" s="130">
        <v>438390</v>
      </c>
      <c r="I39" s="131">
        <f t="shared" si="0"/>
        <v>-438390</v>
      </c>
      <c r="J39" s="132">
        <v>416777</v>
      </c>
      <c r="K39" s="130">
        <v>424680</v>
      </c>
      <c r="L39" s="131">
        <f t="shared" si="1"/>
        <v>-424680</v>
      </c>
      <c r="M39" s="132">
        <v>413122</v>
      </c>
      <c r="N39" s="133">
        <v>426040</v>
      </c>
      <c r="O39" s="131">
        <f t="shared" si="2"/>
        <v>-426040</v>
      </c>
      <c r="P39" s="132">
        <v>417296</v>
      </c>
    </row>
    <row r="40" spans="7:16">
      <c r="G40" s="129">
        <v>37</v>
      </c>
      <c r="H40" s="130">
        <v>442482</v>
      </c>
      <c r="I40" s="131">
        <f t="shared" si="0"/>
        <v>-442482</v>
      </c>
      <c r="J40" s="132">
        <v>421707</v>
      </c>
      <c r="K40" s="130">
        <v>427437</v>
      </c>
      <c r="L40" s="131">
        <f t="shared" si="1"/>
        <v>-427437</v>
      </c>
      <c r="M40" s="132">
        <v>416915</v>
      </c>
      <c r="N40" s="133">
        <v>426512</v>
      </c>
      <c r="O40" s="131">
        <f t="shared" si="2"/>
        <v>-426512</v>
      </c>
      <c r="P40" s="132">
        <v>417923</v>
      </c>
    </row>
    <row r="41" spans="7:16">
      <c r="G41" s="129">
        <v>38</v>
      </c>
      <c r="H41" s="130">
        <v>448307</v>
      </c>
      <c r="I41" s="131">
        <f t="shared" si="0"/>
        <v>-448307</v>
      </c>
      <c r="J41" s="132">
        <v>427643</v>
      </c>
      <c r="K41" s="130">
        <v>434764</v>
      </c>
      <c r="L41" s="131">
        <f t="shared" si="1"/>
        <v>-434764</v>
      </c>
      <c r="M41" s="132">
        <v>422791</v>
      </c>
      <c r="N41" s="133">
        <v>426694</v>
      </c>
      <c r="O41" s="131">
        <f t="shared" si="2"/>
        <v>-426694</v>
      </c>
      <c r="P41" s="132">
        <v>418241</v>
      </c>
    </row>
    <row r="42" spans="7:16">
      <c r="G42" s="129">
        <v>39</v>
      </c>
      <c r="H42" s="130">
        <v>424441</v>
      </c>
      <c r="I42" s="131">
        <f t="shared" si="0"/>
        <v>-424441</v>
      </c>
      <c r="J42" s="132">
        <v>405581</v>
      </c>
      <c r="K42" s="130">
        <v>442661</v>
      </c>
      <c r="L42" s="131">
        <f t="shared" si="1"/>
        <v>-442661</v>
      </c>
      <c r="M42" s="132">
        <v>431552</v>
      </c>
      <c r="N42" s="133">
        <v>426235</v>
      </c>
      <c r="O42" s="131">
        <f t="shared" si="2"/>
        <v>-426235</v>
      </c>
      <c r="P42" s="132">
        <v>417951</v>
      </c>
    </row>
    <row r="43" spans="7:16">
      <c r="G43" s="129">
        <v>40</v>
      </c>
      <c r="H43" s="130">
        <v>414208</v>
      </c>
      <c r="I43" s="131">
        <f t="shared" si="0"/>
        <v>-414208</v>
      </c>
      <c r="J43" s="132">
        <v>399149</v>
      </c>
      <c r="K43" s="130">
        <v>422071</v>
      </c>
      <c r="L43" s="131">
        <f t="shared" si="1"/>
        <v>-422071</v>
      </c>
      <c r="M43" s="132">
        <v>412937</v>
      </c>
      <c r="N43" s="133">
        <v>425812</v>
      </c>
      <c r="O43" s="131">
        <f t="shared" si="2"/>
        <v>-425812</v>
      </c>
      <c r="P43" s="132">
        <v>417775</v>
      </c>
    </row>
    <row r="44" spans="7:16">
      <c r="G44" s="129">
        <v>41</v>
      </c>
      <c r="H44" s="130">
        <v>413671</v>
      </c>
      <c r="I44" s="131">
        <f t="shared" si="0"/>
        <v>-413671</v>
      </c>
      <c r="J44" s="132">
        <v>404816</v>
      </c>
      <c r="K44" s="130">
        <v>420483</v>
      </c>
      <c r="L44" s="131">
        <f t="shared" si="1"/>
        <v>-420483</v>
      </c>
      <c r="M44" s="132">
        <v>408693</v>
      </c>
      <c r="N44" s="133">
        <v>425183</v>
      </c>
      <c r="O44" s="131">
        <f t="shared" si="2"/>
        <v>-425183</v>
      </c>
      <c r="P44" s="132">
        <v>417543</v>
      </c>
    </row>
    <row r="45" spans="7:16">
      <c r="G45" s="129">
        <v>42</v>
      </c>
      <c r="H45" s="130">
        <v>404350</v>
      </c>
      <c r="I45" s="131">
        <f t="shared" si="0"/>
        <v>-404350</v>
      </c>
      <c r="J45" s="132">
        <v>390441</v>
      </c>
      <c r="K45" s="130">
        <v>411208</v>
      </c>
      <c r="L45" s="131">
        <f t="shared" si="1"/>
        <v>-411208</v>
      </c>
      <c r="M45" s="132">
        <v>401621</v>
      </c>
      <c r="N45" s="133">
        <v>424741</v>
      </c>
      <c r="O45" s="131">
        <f t="shared" si="2"/>
        <v>-424741</v>
      </c>
      <c r="P45" s="132">
        <v>417470</v>
      </c>
    </row>
    <row r="46" spans="7:16">
      <c r="G46" s="129">
        <v>43</v>
      </c>
      <c r="H46" s="130">
        <v>413722</v>
      </c>
      <c r="I46" s="131">
        <f t="shared" si="0"/>
        <v>-413722</v>
      </c>
      <c r="J46" s="132">
        <v>404346</v>
      </c>
      <c r="K46" s="130">
        <v>413986</v>
      </c>
      <c r="L46" s="131">
        <f t="shared" si="1"/>
        <v>-413986</v>
      </c>
      <c r="M46" s="132">
        <v>403500</v>
      </c>
      <c r="N46" s="133">
        <v>424258</v>
      </c>
      <c r="O46" s="131">
        <f t="shared" si="2"/>
        <v>-424258</v>
      </c>
      <c r="P46" s="132">
        <v>417381</v>
      </c>
    </row>
    <row r="47" spans="7:16">
      <c r="G47" s="129">
        <v>44</v>
      </c>
      <c r="H47" s="130">
        <v>435157</v>
      </c>
      <c r="I47" s="131">
        <f t="shared" si="0"/>
        <v>-435157</v>
      </c>
      <c r="J47" s="132">
        <v>426173</v>
      </c>
      <c r="K47" s="130">
        <v>410341</v>
      </c>
      <c r="L47" s="131">
        <f t="shared" si="1"/>
        <v>-410341</v>
      </c>
      <c r="M47" s="132">
        <v>397457</v>
      </c>
      <c r="N47" s="133">
        <v>424355</v>
      </c>
      <c r="O47" s="131">
        <f t="shared" si="2"/>
        <v>-424355</v>
      </c>
      <c r="P47" s="132">
        <v>417741</v>
      </c>
    </row>
    <row r="48" spans="7:16">
      <c r="G48" s="129">
        <v>45</v>
      </c>
      <c r="H48" s="130">
        <v>460384</v>
      </c>
      <c r="I48" s="131">
        <f t="shared" si="0"/>
        <v>-460384</v>
      </c>
      <c r="J48" s="132">
        <v>448213</v>
      </c>
      <c r="K48" s="130">
        <v>399339</v>
      </c>
      <c r="L48" s="131">
        <f t="shared" si="1"/>
        <v>-399339</v>
      </c>
      <c r="M48" s="132">
        <v>387265</v>
      </c>
      <c r="N48" s="133">
        <v>424865</v>
      </c>
      <c r="O48" s="131">
        <f t="shared" si="2"/>
        <v>-424865</v>
      </c>
      <c r="P48" s="132">
        <v>418265</v>
      </c>
    </row>
    <row r="49" spans="7:16">
      <c r="G49" s="129">
        <v>46</v>
      </c>
      <c r="H49" s="130">
        <v>469527</v>
      </c>
      <c r="I49" s="131">
        <f t="shared" si="0"/>
        <v>-469527</v>
      </c>
      <c r="J49" s="132">
        <v>459886</v>
      </c>
      <c r="K49" s="130">
        <v>397927</v>
      </c>
      <c r="L49" s="131">
        <f t="shared" si="1"/>
        <v>-397927</v>
      </c>
      <c r="M49" s="132">
        <v>386672</v>
      </c>
      <c r="N49" s="133">
        <v>425690</v>
      </c>
      <c r="O49" s="131">
        <f t="shared" si="2"/>
        <v>-425690</v>
      </c>
      <c r="P49" s="132">
        <v>419228</v>
      </c>
    </row>
    <row r="50" spans="7:16">
      <c r="G50" s="129">
        <v>47</v>
      </c>
      <c r="H50" s="130">
        <v>466462</v>
      </c>
      <c r="I50" s="131">
        <f t="shared" si="0"/>
        <v>-466462</v>
      </c>
      <c r="J50" s="132">
        <v>457822</v>
      </c>
      <c r="K50" s="130">
        <v>416257</v>
      </c>
      <c r="L50" s="131">
        <f t="shared" si="1"/>
        <v>-416257</v>
      </c>
      <c r="M50" s="132">
        <v>408526</v>
      </c>
      <c r="N50" s="133">
        <v>426730</v>
      </c>
      <c r="O50" s="131">
        <f t="shared" si="2"/>
        <v>-426730</v>
      </c>
      <c r="P50" s="132">
        <v>420550</v>
      </c>
    </row>
    <row r="51" spans="7:16">
      <c r="G51" s="129">
        <v>48</v>
      </c>
      <c r="H51" s="130">
        <v>457896</v>
      </c>
      <c r="I51" s="131">
        <f t="shared" si="0"/>
        <v>-457896</v>
      </c>
      <c r="J51" s="132">
        <v>448697</v>
      </c>
      <c r="K51" s="130">
        <v>423937</v>
      </c>
      <c r="L51" s="131">
        <f t="shared" si="1"/>
        <v>-423937</v>
      </c>
      <c r="M51" s="132">
        <v>414129</v>
      </c>
      <c r="N51" s="133">
        <v>427800</v>
      </c>
      <c r="O51" s="131">
        <f t="shared" si="2"/>
        <v>-427800</v>
      </c>
      <c r="P51" s="132">
        <v>422161</v>
      </c>
    </row>
    <row r="52" spans="7:16">
      <c r="G52" s="129">
        <v>49</v>
      </c>
      <c r="H52" s="130">
        <v>452879</v>
      </c>
      <c r="I52" s="131">
        <f t="shared" si="0"/>
        <v>-452879</v>
      </c>
      <c r="J52" s="132">
        <v>441572</v>
      </c>
      <c r="K52" s="130">
        <v>432409</v>
      </c>
      <c r="L52" s="131">
        <f t="shared" si="1"/>
        <v>-432409</v>
      </c>
      <c r="M52" s="132">
        <v>423268</v>
      </c>
      <c r="N52" s="133">
        <v>429065</v>
      </c>
      <c r="O52" s="131">
        <f t="shared" si="2"/>
        <v>-429065</v>
      </c>
      <c r="P52" s="132">
        <v>423826</v>
      </c>
    </row>
    <row r="53" spans="7:16">
      <c r="G53" s="129">
        <v>50</v>
      </c>
      <c r="H53" s="130">
        <v>450472</v>
      </c>
      <c r="I53" s="131">
        <f t="shared" si="0"/>
        <v>-450472</v>
      </c>
      <c r="J53" s="132">
        <v>434971</v>
      </c>
      <c r="K53" s="130">
        <v>433284</v>
      </c>
      <c r="L53" s="131">
        <f t="shared" si="1"/>
        <v>-433284</v>
      </c>
      <c r="M53" s="132">
        <v>421230</v>
      </c>
      <c r="N53" s="133">
        <v>430241</v>
      </c>
      <c r="O53" s="131">
        <f t="shared" si="2"/>
        <v>-430241</v>
      </c>
      <c r="P53" s="132">
        <v>425485</v>
      </c>
    </row>
    <row r="54" spans="7:16">
      <c r="G54" s="129">
        <v>51</v>
      </c>
      <c r="H54" s="130">
        <v>447421</v>
      </c>
      <c r="I54" s="131">
        <f t="shared" si="0"/>
        <v>-447421</v>
      </c>
      <c r="J54" s="132">
        <v>432749</v>
      </c>
      <c r="K54" s="130">
        <v>437145</v>
      </c>
      <c r="L54" s="131">
        <f t="shared" si="1"/>
        <v>-437145</v>
      </c>
      <c r="M54" s="132">
        <v>424142</v>
      </c>
      <c r="N54" s="133">
        <v>431447</v>
      </c>
      <c r="O54" s="131">
        <f t="shared" si="2"/>
        <v>-431447</v>
      </c>
      <c r="P54" s="132">
        <v>427158</v>
      </c>
    </row>
    <row r="55" spans="7:16">
      <c r="G55" s="129">
        <v>52</v>
      </c>
      <c r="H55" s="130">
        <v>457665</v>
      </c>
      <c r="I55" s="131">
        <f t="shared" si="0"/>
        <v>-457665</v>
      </c>
      <c r="J55" s="132">
        <v>441979</v>
      </c>
      <c r="K55" s="130">
        <v>434155</v>
      </c>
      <c r="L55" s="131">
        <f t="shared" si="1"/>
        <v>-434155</v>
      </c>
      <c r="M55" s="132">
        <v>423718</v>
      </c>
      <c r="N55" s="133">
        <v>432461</v>
      </c>
      <c r="O55" s="131">
        <f t="shared" si="2"/>
        <v>-432461</v>
      </c>
      <c r="P55" s="132">
        <v>428721</v>
      </c>
    </row>
    <row r="56" spans="7:16">
      <c r="G56" s="129">
        <v>53</v>
      </c>
      <c r="H56" s="130">
        <v>459310</v>
      </c>
      <c r="I56" s="131">
        <f t="shared" si="0"/>
        <v>-459310</v>
      </c>
      <c r="J56" s="132">
        <v>442828</v>
      </c>
      <c r="K56" s="130">
        <v>440127</v>
      </c>
      <c r="L56" s="131">
        <f t="shared" si="1"/>
        <v>-440127</v>
      </c>
      <c r="M56" s="132">
        <v>426352</v>
      </c>
      <c r="N56" s="133">
        <v>433403</v>
      </c>
      <c r="O56" s="131">
        <f t="shared" si="2"/>
        <v>-433403</v>
      </c>
      <c r="P56" s="132">
        <v>430158</v>
      </c>
    </row>
    <row r="57" spans="7:16">
      <c r="G57" s="129">
        <v>54</v>
      </c>
      <c r="H57" s="130">
        <v>464153</v>
      </c>
      <c r="I57" s="131">
        <f t="shared" si="0"/>
        <v>-464153</v>
      </c>
      <c r="J57" s="132">
        <v>444960</v>
      </c>
      <c r="K57" s="130">
        <v>435274</v>
      </c>
      <c r="L57" s="131">
        <f t="shared" si="1"/>
        <v>-435274</v>
      </c>
      <c r="M57" s="132">
        <v>423728</v>
      </c>
      <c r="N57" s="133">
        <v>436318</v>
      </c>
      <c r="O57" s="131">
        <f t="shared" si="2"/>
        <v>-436318</v>
      </c>
      <c r="P57" s="132">
        <v>433614</v>
      </c>
    </row>
    <row r="58" spans="7:16">
      <c r="G58" s="129">
        <v>55</v>
      </c>
      <c r="H58" s="130">
        <v>460412</v>
      </c>
      <c r="I58" s="131">
        <f t="shared" si="0"/>
        <v>-460412</v>
      </c>
      <c r="J58" s="132">
        <v>438142</v>
      </c>
      <c r="K58" s="130">
        <v>433228</v>
      </c>
      <c r="L58" s="131">
        <f t="shared" si="1"/>
        <v>-433228</v>
      </c>
      <c r="M58" s="132">
        <v>417556</v>
      </c>
      <c r="N58" s="133">
        <v>445066</v>
      </c>
      <c r="O58" s="131">
        <f t="shared" si="2"/>
        <v>-445066</v>
      </c>
      <c r="P58" s="132">
        <v>443114</v>
      </c>
    </row>
    <row r="59" spans="7:16">
      <c r="G59" s="129">
        <v>56</v>
      </c>
      <c r="H59" s="130">
        <v>445047</v>
      </c>
      <c r="I59" s="131">
        <f t="shared" si="0"/>
        <v>-445047</v>
      </c>
      <c r="J59" s="132">
        <v>422099</v>
      </c>
      <c r="K59" s="130">
        <v>423790</v>
      </c>
      <c r="L59" s="131">
        <f t="shared" si="1"/>
        <v>-423790</v>
      </c>
      <c r="M59" s="132">
        <v>411590</v>
      </c>
      <c r="N59" s="133">
        <v>443084</v>
      </c>
      <c r="O59" s="131">
        <f t="shared" si="2"/>
        <v>-443084</v>
      </c>
      <c r="P59" s="132">
        <v>441357</v>
      </c>
    </row>
    <row r="60" spans="7:16">
      <c r="G60" s="129">
        <v>57</v>
      </c>
      <c r="H60" s="130">
        <v>444896</v>
      </c>
      <c r="I60" s="131">
        <f t="shared" si="0"/>
        <v>-444896</v>
      </c>
      <c r="J60" s="132">
        <v>421161</v>
      </c>
      <c r="K60" s="130">
        <v>445591</v>
      </c>
      <c r="L60" s="131">
        <f t="shared" si="1"/>
        <v>-445591</v>
      </c>
      <c r="M60" s="132">
        <v>432615</v>
      </c>
      <c r="N60" s="133">
        <v>443085</v>
      </c>
      <c r="O60" s="131">
        <f t="shared" si="2"/>
        <v>-443085</v>
      </c>
      <c r="P60" s="132">
        <v>441589</v>
      </c>
    </row>
    <row r="61" spans="7:16">
      <c r="G61" s="129">
        <v>58</v>
      </c>
      <c r="H61" s="130">
        <v>444709</v>
      </c>
      <c r="I61" s="131">
        <f t="shared" si="0"/>
        <v>-444709</v>
      </c>
      <c r="J61" s="132">
        <v>416331</v>
      </c>
      <c r="K61" s="130">
        <v>447971</v>
      </c>
      <c r="L61" s="131">
        <f t="shared" si="1"/>
        <v>-447971</v>
      </c>
      <c r="M61" s="132">
        <v>431795</v>
      </c>
      <c r="N61" s="133">
        <v>452820</v>
      </c>
      <c r="O61" s="131">
        <f t="shared" si="2"/>
        <v>-452820</v>
      </c>
      <c r="P61" s="132">
        <v>447546</v>
      </c>
    </row>
    <row r="62" spans="7:16">
      <c r="G62" s="129">
        <v>59</v>
      </c>
      <c r="H62" s="130">
        <v>442263</v>
      </c>
      <c r="I62" s="131">
        <f t="shared" si="0"/>
        <v>-442263</v>
      </c>
      <c r="J62" s="132">
        <v>410415</v>
      </c>
      <c r="K62" s="130">
        <v>449213</v>
      </c>
      <c r="L62" s="131">
        <f t="shared" si="1"/>
        <v>-449213</v>
      </c>
      <c r="M62" s="132">
        <v>435341</v>
      </c>
      <c r="N62" s="133">
        <v>458428</v>
      </c>
      <c r="O62" s="131">
        <f t="shared" si="2"/>
        <v>-458428</v>
      </c>
      <c r="P62" s="132">
        <v>454983</v>
      </c>
    </row>
    <row r="63" spans="7:16">
      <c r="G63" s="129">
        <v>60</v>
      </c>
      <c r="H63" s="130">
        <v>433635</v>
      </c>
      <c r="I63" s="131">
        <f t="shared" si="0"/>
        <v>-433635</v>
      </c>
      <c r="J63" s="132">
        <v>400042</v>
      </c>
      <c r="K63" s="130">
        <v>423465</v>
      </c>
      <c r="L63" s="131">
        <f t="shared" si="1"/>
        <v>-423465</v>
      </c>
      <c r="M63" s="132">
        <v>409367</v>
      </c>
      <c r="N63" s="133">
        <v>453603</v>
      </c>
      <c r="O63" s="131">
        <f t="shared" si="2"/>
        <v>-453603</v>
      </c>
      <c r="P63" s="132">
        <v>450629</v>
      </c>
    </row>
    <row r="64" spans="7:16">
      <c r="G64" s="129">
        <v>61</v>
      </c>
      <c r="H64" s="130">
        <v>430912</v>
      </c>
      <c r="I64" s="131">
        <f t="shared" si="0"/>
        <v>-430912</v>
      </c>
      <c r="J64" s="132">
        <v>395817</v>
      </c>
      <c r="K64" s="130">
        <v>411637</v>
      </c>
      <c r="L64" s="131">
        <f t="shared" si="1"/>
        <v>-411637</v>
      </c>
      <c r="M64" s="132">
        <v>399131</v>
      </c>
      <c r="N64" s="133">
        <v>453229</v>
      </c>
      <c r="O64" s="131">
        <f t="shared" si="2"/>
        <v>-453229</v>
      </c>
      <c r="P64" s="132">
        <v>449281</v>
      </c>
    </row>
    <row r="65" spans="7:16">
      <c r="G65" s="129">
        <v>62</v>
      </c>
      <c r="H65" s="130">
        <v>427893</v>
      </c>
      <c r="I65" s="131">
        <f t="shared" si="0"/>
        <v>-427893</v>
      </c>
      <c r="J65" s="132">
        <v>390345</v>
      </c>
      <c r="K65" s="130">
        <v>410037</v>
      </c>
      <c r="L65" s="131">
        <f t="shared" si="1"/>
        <v>-410037</v>
      </c>
      <c r="M65" s="132">
        <v>400040</v>
      </c>
      <c r="N65" s="133">
        <v>447980</v>
      </c>
      <c r="O65" s="131">
        <f t="shared" si="2"/>
        <v>-447980</v>
      </c>
      <c r="P65" s="132">
        <v>442688</v>
      </c>
    </row>
    <row r="66" spans="7:16">
      <c r="G66" s="129">
        <v>63</v>
      </c>
      <c r="H66" s="130">
        <v>424094</v>
      </c>
      <c r="I66" s="131">
        <f t="shared" si="0"/>
        <v>-424094</v>
      </c>
      <c r="J66" s="132">
        <v>382395</v>
      </c>
      <c r="K66" s="130">
        <v>398101</v>
      </c>
      <c r="L66" s="131">
        <f t="shared" si="1"/>
        <v>-398101</v>
      </c>
      <c r="M66" s="132">
        <v>385619</v>
      </c>
      <c r="N66" s="133">
        <v>451437</v>
      </c>
      <c r="O66" s="131">
        <f t="shared" si="2"/>
        <v>-451437</v>
      </c>
      <c r="P66" s="132">
        <v>445648</v>
      </c>
    </row>
    <row r="67" spans="7:16">
      <c r="G67" s="129">
        <v>64</v>
      </c>
      <c r="H67" s="130">
        <v>421875</v>
      </c>
      <c r="I67" s="131">
        <f t="shared" si="0"/>
        <v>-421875</v>
      </c>
      <c r="J67" s="132">
        <v>381146</v>
      </c>
      <c r="K67" s="130">
        <v>406631</v>
      </c>
      <c r="L67" s="131">
        <f t="shared" si="1"/>
        <v>-406631</v>
      </c>
      <c r="M67" s="132">
        <v>391777</v>
      </c>
      <c r="N67" s="133">
        <v>440396</v>
      </c>
      <c r="O67" s="131">
        <f t="shared" si="2"/>
        <v>-440396</v>
      </c>
      <c r="P67" s="132">
        <v>433240</v>
      </c>
    </row>
    <row r="68" spans="7:16">
      <c r="G68" s="129">
        <v>65</v>
      </c>
      <c r="H68" s="130">
        <v>413428</v>
      </c>
      <c r="I68" s="131">
        <f t="shared" ref="I68:I102" si="3">-H68</f>
        <v>-413428</v>
      </c>
      <c r="J68" s="132">
        <v>371165</v>
      </c>
      <c r="K68" s="130">
        <v>424172</v>
      </c>
      <c r="L68" s="131">
        <f t="shared" ref="L68:L111" si="4">-K68</f>
        <v>-424172</v>
      </c>
      <c r="M68" s="132">
        <v>409684</v>
      </c>
      <c r="N68" s="133">
        <v>435797</v>
      </c>
      <c r="O68" s="131">
        <f t="shared" ref="O68:O111" si="5">-N68</f>
        <v>-435797</v>
      </c>
      <c r="P68" s="132">
        <v>427149</v>
      </c>
    </row>
    <row r="69" spans="7:16">
      <c r="G69" s="129">
        <v>66</v>
      </c>
      <c r="H69" s="130">
        <v>418007</v>
      </c>
      <c r="I69" s="131">
        <f t="shared" si="3"/>
        <v>-418007</v>
      </c>
      <c r="J69" s="132">
        <v>374781</v>
      </c>
      <c r="K69" s="130">
        <v>445901</v>
      </c>
      <c r="L69" s="131">
        <f t="shared" si="4"/>
        <v>-445901</v>
      </c>
      <c r="M69" s="132">
        <v>425035</v>
      </c>
      <c r="N69" s="133">
        <v>430530</v>
      </c>
      <c r="O69" s="131">
        <f t="shared" si="5"/>
        <v>-430530</v>
      </c>
      <c r="P69" s="132">
        <v>421398</v>
      </c>
    </row>
    <row r="70" spans="7:16">
      <c r="G70" s="129">
        <v>67</v>
      </c>
      <c r="H70" s="130">
        <v>408050</v>
      </c>
      <c r="I70" s="131">
        <f t="shared" si="3"/>
        <v>-408050</v>
      </c>
      <c r="J70" s="132">
        <v>364694</v>
      </c>
      <c r="K70" s="130">
        <v>452339</v>
      </c>
      <c r="L70" s="131">
        <f t="shared" si="4"/>
        <v>-452339</v>
      </c>
      <c r="M70" s="132">
        <v>431153</v>
      </c>
      <c r="N70" s="133">
        <v>429768</v>
      </c>
      <c r="O70" s="131">
        <f t="shared" si="5"/>
        <v>-429768</v>
      </c>
      <c r="P70" s="132">
        <v>420449</v>
      </c>
    </row>
    <row r="71" spans="7:16">
      <c r="G71" s="129">
        <v>68</v>
      </c>
      <c r="H71" s="130">
        <v>422019</v>
      </c>
      <c r="I71" s="131">
        <f t="shared" si="3"/>
        <v>-422019</v>
      </c>
      <c r="J71" s="132">
        <v>374817</v>
      </c>
      <c r="K71" s="130">
        <v>446520</v>
      </c>
      <c r="L71" s="131">
        <f t="shared" si="4"/>
        <v>-446520</v>
      </c>
      <c r="M71" s="132">
        <v>422577</v>
      </c>
      <c r="N71" s="133">
        <v>433483</v>
      </c>
      <c r="O71" s="131">
        <f t="shared" si="5"/>
        <v>-433483</v>
      </c>
      <c r="P71" s="132">
        <v>421535</v>
      </c>
    </row>
    <row r="72" spans="7:16">
      <c r="G72" s="129">
        <v>69</v>
      </c>
      <c r="H72" s="130">
        <v>413673</v>
      </c>
      <c r="I72" s="131">
        <f t="shared" si="3"/>
        <v>-413673</v>
      </c>
      <c r="J72" s="132">
        <v>364312</v>
      </c>
      <c r="K72" s="130">
        <v>434814</v>
      </c>
      <c r="L72" s="131">
        <f t="shared" si="4"/>
        <v>-434814</v>
      </c>
      <c r="M72" s="132">
        <v>408913</v>
      </c>
      <c r="N72" s="133">
        <v>438292</v>
      </c>
      <c r="O72" s="131">
        <f t="shared" si="5"/>
        <v>-438292</v>
      </c>
      <c r="P72" s="132">
        <v>425775</v>
      </c>
    </row>
    <row r="73" spans="7:16">
      <c r="G73" s="129">
        <v>70</v>
      </c>
      <c r="H73" s="130">
        <v>409072</v>
      </c>
      <c r="I73" s="131">
        <f t="shared" si="3"/>
        <v>-409072</v>
      </c>
      <c r="J73" s="132">
        <v>361485</v>
      </c>
      <c r="K73" s="130">
        <v>426691</v>
      </c>
      <c r="L73" s="131">
        <f t="shared" si="4"/>
        <v>-426691</v>
      </c>
      <c r="M73" s="132">
        <v>395761</v>
      </c>
      <c r="N73" s="133">
        <v>415404</v>
      </c>
      <c r="O73" s="131">
        <f t="shared" si="5"/>
        <v>-415404</v>
      </c>
      <c r="P73" s="132">
        <v>404104</v>
      </c>
    </row>
    <row r="74" spans="7:16">
      <c r="G74" s="129">
        <v>71</v>
      </c>
      <c r="H74" s="130">
        <v>400876</v>
      </c>
      <c r="I74" s="131">
        <f t="shared" si="3"/>
        <v>-400876</v>
      </c>
      <c r="J74" s="132">
        <v>350179</v>
      </c>
      <c r="K74" s="130">
        <v>422506</v>
      </c>
      <c r="L74" s="131">
        <f t="shared" si="4"/>
        <v>-422506</v>
      </c>
      <c r="M74" s="132">
        <v>385641</v>
      </c>
      <c r="N74" s="133">
        <v>411212</v>
      </c>
      <c r="O74" s="131">
        <f t="shared" si="5"/>
        <v>-411212</v>
      </c>
      <c r="P74" s="132">
        <v>396259</v>
      </c>
    </row>
    <row r="75" spans="7:16">
      <c r="G75" s="129">
        <v>72</v>
      </c>
      <c r="H75" s="130">
        <v>378561</v>
      </c>
      <c r="I75" s="131">
        <f t="shared" si="3"/>
        <v>-378561</v>
      </c>
      <c r="J75" s="132">
        <v>327085</v>
      </c>
      <c r="K75" s="130">
        <v>414561</v>
      </c>
      <c r="L75" s="131">
        <f t="shared" si="4"/>
        <v>-414561</v>
      </c>
      <c r="M75" s="132">
        <v>376634</v>
      </c>
      <c r="N75" s="133">
        <v>399466</v>
      </c>
      <c r="O75" s="131">
        <f t="shared" si="5"/>
        <v>-399466</v>
      </c>
      <c r="P75" s="132">
        <v>385772</v>
      </c>
    </row>
    <row r="76" spans="7:16">
      <c r="G76" s="129">
        <v>73</v>
      </c>
      <c r="H76" s="130">
        <v>286325</v>
      </c>
      <c r="I76" s="131">
        <f t="shared" si="3"/>
        <v>-286325</v>
      </c>
      <c r="J76" s="132">
        <v>242793</v>
      </c>
      <c r="K76" s="130">
        <v>420486</v>
      </c>
      <c r="L76" s="131">
        <f t="shared" si="4"/>
        <v>-420486</v>
      </c>
      <c r="M76" s="132">
        <v>378382</v>
      </c>
      <c r="N76" s="133">
        <v>399501</v>
      </c>
      <c r="O76" s="131">
        <f t="shared" si="5"/>
        <v>-399501</v>
      </c>
      <c r="P76" s="132">
        <v>383641</v>
      </c>
    </row>
    <row r="77" spans="7:16">
      <c r="G77" s="129">
        <v>74</v>
      </c>
      <c r="H77" s="130">
        <v>279055</v>
      </c>
      <c r="I77" s="131">
        <f t="shared" si="3"/>
        <v>-279055</v>
      </c>
      <c r="J77" s="132">
        <v>234112</v>
      </c>
      <c r="K77" s="130">
        <v>416537</v>
      </c>
      <c r="L77" s="131">
        <f t="shared" si="4"/>
        <v>-416537</v>
      </c>
      <c r="M77" s="132">
        <v>372325</v>
      </c>
      <c r="N77" s="133">
        <v>393111</v>
      </c>
      <c r="O77" s="131">
        <f t="shared" si="5"/>
        <v>-393111</v>
      </c>
      <c r="P77" s="132">
        <v>373963</v>
      </c>
    </row>
    <row r="78" spans="7:16">
      <c r="G78" s="129">
        <v>75</v>
      </c>
      <c r="H78" s="130">
        <v>269401</v>
      </c>
      <c r="I78" s="131">
        <f t="shared" si="3"/>
        <v>-269401</v>
      </c>
      <c r="J78" s="132">
        <v>224687</v>
      </c>
      <c r="K78" s="130">
        <v>418536</v>
      </c>
      <c r="L78" s="131">
        <f t="shared" si="4"/>
        <v>-418536</v>
      </c>
      <c r="M78" s="132">
        <v>366942</v>
      </c>
      <c r="N78" s="133">
        <v>379731</v>
      </c>
      <c r="O78" s="131">
        <f t="shared" si="5"/>
        <v>-379731</v>
      </c>
      <c r="P78" s="132">
        <v>360542</v>
      </c>
    </row>
    <row r="79" spans="7:16">
      <c r="G79" s="129">
        <v>76</v>
      </c>
      <c r="H79" s="130">
        <v>249057</v>
      </c>
      <c r="I79" s="131">
        <f t="shared" si="3"/>
        <v>-249057</v>
      </c>
      <c r="J79" s="132">
        <v>204674</v>
      </c>
      <c r="K79" s="130">
        <v>408552</v>
      </c>
      <c r="L79" s="131">
        <f t="shared" si="4"/>
        <v>-408552</v>
      </c>
      <c r="M79" s="132">
        <v>354653</v>
      </c>
      <c r="N79" s="133">
        <v>375267</v>
      </c>
      <c r="O79" s="131">
        <f t="shared" si="5"/>
        <v>-375267</v>
      </c>
      <c r="P79" s="132">
        <v>355543</v>
      </c>
    </row>
    <row r="80" spans="7:16">
      <c r="G80" s="129">
        <v>77</v>
      </c>
      <c r="H80" s="130">
        <v>221914</v>
      </c>
      <c r="I80" s="131">
        <f t="shared" si="3"/>
        <v>-221914</v>
      </c>
      <c r="J80" s="132">
        <v>177799</v>
      </c>
      <c r="K80" s="130">
        <v>388983</v>
      </c>
      <c r="L80" s="131">
        <f t="shared" si="4"/>
        <v>-388983</v>
      </c>
      <c r="M80" s="132">
        <v>333229</v>
      </c>
      <c r="N80" s="133">
        <v>389045</v>
      </c>
      <c r="O80" s="131">
        <f t="shared" si="5"/>
        <v>-389045</v>
      </c>
      <c r="P80" s="132">
        <v>369957</v>
      </c>
    </row>
    <row r="81" spans="7:16">
      <c r="G81" s="129">
        <v>78</v>
      </c>
      <c r="H81" s="130">
        <v>231318</v>
      </c>
      <c r="I81" s="131">
        <f t="shared" si="3"/>
        <v>-231318</v>
      </c>
      <c r="J81" s="132">
        <v>179151</v>
      </c>
      <c r="K81" s="130">
        <v>383327</v>
      </c>
      <c r="L81" s="131">
        <f t="shared" si="4"/>
        <v>-383327</v>
      </c>
      <c r="M81" s="132">
        <v>322278</v>
      </c>
      <c r="N81" s="133">
        <v>392529</v>
      </c>
      <c r="O81" s="131">
        <f t="shared" si="5"/>
        <v>-392529</v>
      </c>
      <c r="P81" s="132">
        <v>369031</v>
      </c>
    </row>
    <row r="82" spans="7:16">
      <c r="G82" s="129">
        <v>79</v>
      </c>
      <c r="H82" s="130">
        <v>239598</v>
      </c>
      <c r="I82" s="131">
        <f t="shared" si="3"/>
        <v>-239598</v>
      </c>
      <c r="J82" s="132">
        <v>182015</v>
      </c>
      <c r="K82" s="130">
        <v>373925</v>
      </c>
      <c r="L82" s="131">
        <f t="shared" si="4"/>
        <v>-373925</v>
      </c>
      <c r="M82" s="132">
        <v>310615</v>
      </c>
      <c r="N82" s="133">
        <v>396057</v>
      </c>
      <c r="O82" s="131">
        <f t="shared" si="5"/>
        <v>-396057</v>
      </c>
      <c r="P82" s="132">
        <v>370464</v>
      </c>
    </row>
    <row r="83" spans="7:16">
      <c r="G83" s="129">
        <v>80</v>
      </c>
      <c r="H83" s="130">
        <v>232663</v>
      </c>
      <c r="I83" s="131">
        <f t="shared" si="3"/>
        <v>-232663</v>
      </c>
      <c r="J83" s="132">
        <v>171854</v>
      </c>
      <c r="K83" s="130">
        <v>364314</v>
      </c>
      <c r="L83" s="131">
        <f t="shared" si="4"/>
        <v>-364314</v>
      </c>
      <c r="M83" s="132">
        <v>295497</v>
      </c>
      <c r="N83" s="133">
        <v>392007</v>
      </c>
      <c r="O83" s="131">
        <f t="shared" si="5"/>
        <v>-392007</v>
      </c>
      <c r="P83" s="132">
        <v>361506</v>
      </c>
    </row>
    <row r="84" spans="7:16">
      <c r="G84" s="129">
        <v>81</v>
      </c>
      <c r="H84" s="130">
        <v>226088</v>
      </c>
      <c r="I84" s="131">
        <f t="shared" si="3"/>
        <v>-226088</v>
      </c>
      <c r="J84" s="132">
        <v>160969</v>
      </c>
      <c r="K84" s="130">
        <v>346837</v>
      </c>
      <c r="L84" s="131">
        <f t="shared" si="4"/>
        <v>-346837</v>
      </c>
      <c r="M84" s="132">
        <v>277154</v>
      </c>
      <c r="N84" s="133">
        <v>389747</v>
      </c>
      <c r="O84" s="131">
        <f t="shared" si="5"/>
        <v>-389747</v>
      </c>
      <c r="P84" s="132">
        <v>355756</v>
      </c>
    </row>
    <row r="85" spans="7:16">
      <c r="G85" s="129">
        <v>82</v>
      </c>
      <c r="H85" s="130">
        <v>222853</v>
      </c>
      <c r="I85" s="131">
        <f t="shared" si="3"/>
        <v>-222853</v>
      </c>
      <c r="J85" s="132">
        <v>153145</v>
      </c>
      <c r="K85" s="130">
        <v>336281</v>
      </c>
      <c r="L85" s="131">
        <f t="shared" si="4"/>
        <v>-336281</v>
      </c>
      <c r="M85" s="132">
        <v>262537</v>
      </c>
      <c r="N85" s="133">
        <v>380654</v>
      </c>
      <c r="O85" s="131">
        <f t="shared" si="5"/>
        <v>-380654</v>
      </c>
      <c r="P85" s="132">
        <v>346235</v>
      </c>
    </row>
    <row r="86" spans="7:16">
      <c r="G86" s="129">
        <v>83</v>
      </c>
      <c r="H86" s="130">
        <v>213902</v>
      </c>
      <c r="I86" s="131">
        <f t="shared" si="3"/>
        <v>-213902</v>
      </c>
      <c r="J86" s="132">
        <v>139041</v>
      </c>
      <c r="K86" s="130">
        <v>322469</v>
      </c>
      <c r="L86" s="131">
        <f t="shared" si="4"/>
        <v>-322469</v>
      </c>
      <c r="M86" s="132">
        <v>245970</v>
      </c>
      <c r="N86" s="133">
        <v>378482</v>
      </c>
      <c r="O86" s="131">
        <f t="shared" si="5"/>
        <v>-378482</v>
      </c>
      <c r="P86" s="132">
        <v>337976</v>
      </c>
    </row>
    <row r="87" spans="7:16">
      <c r="G87" s="129">
        <v>84</v>
      </c>
      <c r="H87" s="130">
        <v>210980</v>
      </c>
      <c r="I87" s="131">
        <f t="shared" si="3"/>
        <v>-210980</v>
      </c>
      <c r="J87" s="132">
        <v>131872</v>
      </c>
      <c r="K87" s="130">
        <v>309064</v>
      </c>
      <c r="L87" s="131">
        <f t="shared" si="4"/>
        <v>-309064</v>
      </c>
      <c r="M87" s="132">
        <v>227756</v>
      </c>
      <c r="N87" s="133">
        <v>366046</v>
      </c>
      <c r="O87" s="131">
        <f t="shared" si="5"/>
        <v>-366046</v>
      </c>
      <c r="P87" s="132">
        <v>324508</v>
      </c>
    </row>
    <row r="88" spans="7:16">
      <c r="G88" s="129">
        <v>85</v>
      </c>
      <c r="H88" s="130">
        <v>195596</v>
      </c>
      <c r="I88" s="131">
        <f t="shared" si="3"/>
        <v>-195596</v>
      </c>
      <c r="J88" s="132">
        <v>116712</v>
      </c>
      <c r="K88" s="130">
        <v>296581</v>
      </c>
      <c r="L88" s="131">
        <f t="shared" si="4"/>
        <v>-296581</v>
      </c>
      <c r="M88" s="132">
        <v>213501</v>
      </c>
      <c r="N88" s="133">
        <v>354854</v>
      </c>
      <c r="O88" s="131">
        <f t="shared" si="5"/>
        <v>-354854</v>
      </c>
      <c r="P88" s="132">
        <v>306963</v>
      </c>
    </row>
    <row r="89" spans="7:16">
      <c r="G89" s="129">
        <v>86</v>
      </c>
      <c r="H89" s="130">
        <v>192550</v>
      </c>
      <c r="I89" s="131">
        <f t="shared" si="3"/>
        <v>-192550</v>
      </c>
      <c r="J89" s="132">
        <v>108339</v>
      </c>
      <c r="K89" s="130">
        <v>277850</v>
      </c>
      <c r="L89" s="131">
        <f t="shared" si="4"/>
        <v>-277850</v>
      </c>
      <c r="M89" s="132">
        <v>192113</v>
      </c>
      <c r="N89" s="133">
        <v>336377</v>
      </c>
      <c r="O89" s="131">
        <f t="shared" si="5"/>
        <v>-336377</v>
      </c>
      <c r="P89" s="132">
        <v>288589</v>
      </c>
    </row>
    <row r="90" spans="7:16">
      <c r="G90" s="129">
        <v>87</v>
      </c>
      <c r="H90" s="130">
        <v>175872</v>
      </c>
      <c r="I90" s="131">
        <f t="shared" si="3"/>
        <v>-175872</v>
      </c>
      <c r="J90" s="132">
        <v>95104</v>
      </c>
      <c r="K90" s="130">
        <v>268750</v>
      </c>
      <c r="L90" s="131">
        <f t="shared" si="4"/>
        <v>-268750</v>
      </c>
      <c r="M90" s="132">
        <v>180773</v>
      </c>
      <c r="N90" s="133">
        <v>341302</v>
      </c>
      <c r="O90" s="131">
        <f t="shared" si="5"/>
        <v>-341302</v>
      </c>
      <c r="P90" s="132">
        <v>287326</v>
      </c>
    </row>
    <row r="91" spans="7:16">
      <c r="G91" s="129">
        <v>88</v>
      </c>
      <c r="H91" s="130">
        <v>164803</v>
      </c>
      <c r="I91" s="131">
        <f t="shared" si="3"/>
        <v>-164803</v>
      </c>
      <c r="J91" s="132">
        <v>83373</v>
      </c>
      <c r="K91" s="130">
        <v>246449</v>
      </c>
      <c r="L91" s="131">
        <f t="shared" si="4"/>
        <v>-246449</v>
      </c>
      <c r="M91" s="132">
        <v>161375</v>
      </c>
      <c r="N91" s="133">
        <v>328770</v>
      </c>
      <c r="O91" s="131">
        <f t="shared" si="5"/>
        <v>-328770</v>
      </c>
      <c r="P91" s="132">
        <v>269384</v>
      </c>
    </row>
    <row r="92" spans="7:16">
      <c r="G92" s="129">
        <v>89</v>
      </c>
      <c r="H92" s="130">
        <v>139226</v>
      </c>
      <c r="I92" s="131">
        <f t="shared" si="3"/>
        <v>-139226</v>
      </c>
      <c r="J92" s="132">
        <v>66602</v>
      </c>
      <c r="K92" s="130">
        <v>239163</v>
      </c>
      <c r="L92" s="131">
        <f t="shared" si="4"/>
        <v>-239163</v>
      </c>
      <c r="M92" s="132">
        <v>152092</v>
      </c>
      <c r="N92" s="133">
        <v>313661</v>
      </c>
      <c r="O92" s="131">
        <f t="shared" si="5"/>
        <v>-313661</v>
      </c>
      <c r="P92" s="132">
        <v>252552</v>
      </c>
    </row>
    <row r="93" spans="7:16">
      <c r="G93" s="129">
        <v>90</v>
      </c>
      <c r="H93" s="130">
        <v>124322</v>
      </c>
      <c r="I93" s="131">
        <f t="shared" si="3"/>
        <v>-124322</v>
      </c>
      <c r="J93" s="132">
        <v>55382</v>
      </c>
      <c r="K93" s="130">
        <v>217512</v>
      </c>
      <c r="L93" s="131">
        <f t="shared" si="4"/>
        <v>-217512</v>
      </c>
      <c r="M93" s="132">
        <v>132158</v>
      </c>
      <c r="N93" s="133">
        <v>278253</v>
      </c>
      <c r="O93" s="131">
        <f t="shared" si="5"/>
        <v>-278253</v>
      </c>
      <c r="P93" s="132">
        <v>217773</v>
      </c>
    </row>
    <row r="94" spans="7:16">
      <c r="G94" s="129">
        <v>91</v>
      </c>
      <c r="H94" s="130">
        <v>105456</v>
      </c>
      <c r="I94" s="131">
        <f t="shared" si="3"/>
        <v>-105456</v>
      </c>
      <c r="J94" s="132">
        <v>44797</v>
      </c>
      <c r="K94" s="130">
        <v>196754</v>
      </c>
      <c r="L94" s="131">
        <f t="shared" si="4"/>
        <v>-196754</v>
      </c>
      <c r="M94" s="132">
        <v>116021</v>
      </c>
      <c r="N94" s="133">
        <v>252044</v>
      </c>
      <c r="O94" s="131">
        <f t="shared" si="5"/>
        <v>-252044</v>
      </c>
      <c r="P94" s="132">
        <v>191945</v>
      </c>
    </row>
    <row r="95" spans="7:16">
      <c r="G95" s="129">
        <v>92</v>
      </c>
      <c r="H95" s="130">
        <v>91072</v>
      </c>
      <c r="I95" s="131">
        <f t="shared" si="3"/>
        <v>-91072</v>
      </c>
      <c r="J95" s="132">
        <v>34519</v>
      </c>
      <c r="K95" s="130">
        <v>173199</v>
      </c>
      <c r="L95" s="131">
        <f t="shared" si="4"/>
        <v>-173199</v>
      </c>
      <c r="M95" s="132">
        <v>97263</v>
      </c>
      <c r="N95" s="133">
        <v>230930</v>
      </c>
      <c r="O95" s="131">
        <f t="shared" si="5"/>
        <v>-230930</v>
      </c>
      <c r="P95" s="132">
        <v>170831</v>
      </c>
    </row>
    <row r="96" spans="7:16">
      <c r="G96" s="129">
        <v>93</v>
      </c>
      <c r="H96" s="130">
        <v>76447</v>
      </c>
      <c r="I96" s="131">
        <f t="shared" si="3"/>
        <v>-76447</v>
      </c>
      <c r="J96" s="132">
        <v>27317</v>
      </c>
      <c r="K96" s="130">
        <v>145511</v>
      </c>
      <c r="L96" s="131">
        <f t="shared" si="4"/>
        <v>-145511</v>
      </c>
      <c r="M96" s="132">
        <v>77114</v>
      </c>
      <c r="N96" s="133">
        <v>202586</v>
      </c>
      <c r="O96" s="131">
        <f t="shared" si="5"/>
        <v>-202586</v>
      </c>
      <c r="P96" s="132">
        <v>143112</v>
      </c>
    </row>
    <row r="97" spans="7:16">
      <c r="G97" s="129">
        <v>94</v>
      </c>
      <c r="H97" s="130">
        <v>61235</v>
      </c>
      <c r="I97" s="131">
        <f t="shared" si="3"/>
        <v>-61235</v>
      </c>
      <c r="J97" s="132">
        <v>20525</v>
      </c>
      <c r="K97" s="130">
        <v>94002</v>
      </c>
      <c r="L97" s="131">
        <f t="shared" si="4"/>
        <v>-94002</v>
      </c>
      <c r="M97" s="132">
        <v>46796</v>
      </c>
      <c r="N97" s="133">
        <v>183762</v>
      </c>
      <c r="O97" s="131">
        <f t="shared" si="5"/>
        <v>-183762</v>
      </c>
      <c r="P97" s="132">
        <v>122601</v>
      </c>
    </row>
    <row r="98" spans="7:16">
      <c r="G98" s="129">
        <v>95</v>
      </c>
      <c r="H98" s="130">
        <v>48398</v>
      </c>
      <c r="I98" s="131">
        <f t="shared" si="3"/>
        <v>-48398</v>
      </c>
      <c r="J98" s="132">
        <v>14477</v>
      </c>
      <c r="K98" s="130">
        <v>78032</v>
      </c>
      <c r="L98" s="131">
        <f t="shared" si="4"/>
        <v>-78032</v>
      </c>
      <c r="M98" s="132">
        <v>35837</v>
      </c>
      <c r="N98" s="133">
        <v>166868</v>
      </c>
      <c r="O98" s="131">
        <f t="shared" si="5"/>
        <v>-166868</v>
      </c>
      <c r="P98" s="132">
        <v>105320</v>
      </c>
    </row>
    <row r="99" spans="7:16">
      <c r="G99" s="129">
        <v>96</v>
      </c>
      <c r="H99" s="130">
        <v>37882</v>
      </c>
      <c r="I99" s="131">
        <f t="shared" si="3"/>
        <v>-37882</v>
      </c>
      <c r="J99" s="132">
        <v>10101</v>
      </c>
      <c r="K99" s="130">
        <v>62518</v>
      </c>
      <c r="L99" s="131">
        <f t="shared" si="4"/>
        <v>-62518</v>
      </c>
      <c r="M99" s="132">
        <v>26570</v>
      </c>
      <c r="N99" s="133">
        <v>149090</v>
      </c>
      <c r="O99" s="131">
        <f t="shared" si="5"/>
        <v>-149090</v>
      </c>
      <c r="P99" s="132">
        <v>87020</v>
      </c>
    </row>
    <row r="100" spans="7:16">
      <c r="G100" s="129">
        <v>97</v>
      </c>
      <c r="H100" s="130">
        <v>27754</v>
      </c>
      <c r="I100" s="131">
        <f t="shared" si="3"/>
        <v>-27754</v>
      </c>
      <c r="J100" s="132">
        <v>7239</v>
      </c>
      <c r="K100" s="130">
        <v>46456</v>
      </c>
      <c r="L100" s="131">
        <f t="shared" si="4"/>
        <v>-46456</v>
      </c>
      <c r="M100" s="132">
        <v>18269</v>
      </c>
      <c r="N100" s="133">
        <v>124919</v>
      </c>
      <c r="O100" s="131">
        <f t="shared" si="5"/>
        <v>-124919</v>
      </c>
      <c r="P100" s="132">
        <v>67988</v>
      </c>
    </row>
    <row r="101" spans="7:16">
      <c r="G101" s="129">
        <v>98</v>
      </c>
      <c r="H101" s="130">
        <v>19813</v>
      </c>
      <c r="I101" s="131">
        <f t="shared" si="3"/>
        <v>-19813</v>
      </c>
      <c r="J101" s="132">
        <v>4977</v>
      </c>
      <c r="K101" s="130">
        <v>32466</v>
      </c>
      <c r="L101" s="131">
        <f t="shared" si="4"/>
        <v>-32466</v>
      </c>
      <c r="M101" s="132">
        <v>11597</v>
      </c>
      <c r="N101" s="133">
        <v>99378</v>
      </c>
      <c r="O101" s="131">
        <f t="shared" si="5"/>
        <v>-99378</v>
      </c>
      <c r="P101" s="132">
        <v>50198</v>
      </c>
    </row>
    <row r="102" spans="7:16">
      <c r="G102" s="129">
        <v>99</v>
      </c>
      <c r="H102" s="130">
        <v>8273</v>
      </c>
      <c r="I102" s="131">
        <f t="shared" si="3"/>
        <v>-8273</v>
      </c>
      <c r="J102" s="132">
        <v>2058</v>
      </c>
      <c r="K102" s="130">
        <v>25689</v>
      </c>
      <c r="L102" s="131">
        <f t="shared" si="4"/>
        <v>-25689</v>
      </c>
      <c r="M102" s="132">
        <v>8444</v>
      </c>
      <c r="N102" s="133">
        <v>75975</v>
      </c>
      <c r="O102" s="131">
        <f t="shared" si="5"/>
        <v>-75975</v>
      </c>
      <c r="P102" s="132">
        <v>36045</v>
      </c>
    </row>
    <row r="103" spans="7:16">
      <c r="G103" s="129">
        <v>100</v>
      </c>
      <c r="H103" s="130">
        <v>4235.9524981749655</v>
      </c>
      <c r="I103" s="131">
        <v>-4235.9524981749655</v>
      </c>
      <c r="J103" s="132">
        <v>1102.1407722150377</v>
      </c>
      <c r="K103" s="130">
        <v>19693</v>
      </c>
      <c r="L103" s="131">
        <f t="shared" si="4"/>
        <v>-19693</v>
      </c>
      <c r="M103" s="132">
        <v>6014</v>
      </c>
      <c r="N103" s="133">
        <v>56951</v>
      </c>
      <c r="O103" s="131">
        <f t="shared" si="5"/>
        <v>-56951</v>
      </c>
      <c r="P103" s="132">
        <v>25477</v>
      </c>
    </row>
    <row r="104" spans="7:16">
      <c r="G104" s="129">
        <f>G103+1</f>
        <v>101</v>
      </c>
      <c r="H104" s="130">
        <v>2950.5184795341493</v>
      </c>
      <c r="I104" s="131">
        <v>-2950.5184795341493</v>
      </c>
      <c r="J104" s="132">
        <v>722.97062627009052</v>
      </c>
      <c r="K104" s="130">
        <v>13717</v>
      </c>
      <c r="L104" s="131">
        <f t="shared" si="4"/>
        <v>-13717</v>
      </c>
      <c r="M104" s="132">
        <v>3945</v>
      </c>
      <c r="N104" s="133">
        <v>41815</v>
      </c>
      <c r="O104" s="131">
        <f t="shared" si="5"/>
        <v>-41815</v>
      </c>
      <c r="P104" s="132">
        <v>17792</v>
      </c>
    </row>
    <row r="105" spans="7:16">
      <c r="G105" s="129">
        <f t="shared" ref="G105:G111" si="6">G104+1</f>
        <v>102</v>
      </c>
      <c r="H105" s="130">
        <v>1986.2278661528276</v>
      </c>
      <c r="I105" s="131">
        <v>-1986.2278661528276</v>
      </c>
      <c r="J105" s="132">
        <v>456.50692776648805</v>
      </c>
      <c r="K105" s="130">
        <v>9234</v>
      </c>
      <c r="L105" s="131">
        <f t="shared" si="4"/>
        <v>-9234</v>
      </c>
      <c r="M105" s="132">
        <v>2491</v>
      </c>
      <c r="N105" s="133">
        <v>29657</v>
      </c>
      <c r="O105" s="131">
        <f t="shared" si="5"/>
        <v>-29657</v>
      </c>
      <c r="P105" s="132">
        <v>12212</v>
      </c>
    </row>
    <row r="106" spans="7:16">
      <c r="G106" s="129">
        <f t="shared" si="6"/>
        <v>103</v>
      </c>
      <c r="H106" s="130">
        <v>1328.6689981834541</v>
      </c>
      <c r="I106" s="131">
        <v>-1328.6689981834541</v>
      </c>
      <c r="J106" s="132">
        <v>289.55477554036577</v>
      </c>
      <c r="K106" s="130">
        <v>6177</v>
      </c>
      <c r="L106" s="131">
        <f t="shared" si="4"/>
        <v>-6177</v>
      </c>
      <c r="M106" s="132">
        <v>1580</v>
      </c>
      <c r="N106" s="133">
        <v>21313</v>
      </c>
      <c r="O106" s="131">
        <f t="shared" si="5"/>
        <v>-21313</v>
      </c>
      <c r="P106" s="132">
        <v>8469</v>
      </c>
    </row>
    <row r="107" spans="7:16">
      <c r="G107" s="129">
        <f t="shared" si="6"/>
        <v>104</v>
      </c>
      <c r="H107" s="130">
        <v>857.81641003004927</v>
      </c>
      <c r="I107" s="131">
        <v>-857.81641003004927</v>
      </c>
      <c r="J107" s="132">
        <v>172.63329022723076</v>
      </c>
      <c r="K107" s="130">
        <v>3988</v>
      </c>
      <c r="L107" s="131">
        <f t="shared" si="4"/>
        <v>-3988</v>
      </c>
      <c r="M107" s="132">
        <v>942</v>
      </c>
      <c r="N107" s="133">
        <v>14717</v>
      </c>
      <c r="O107" s="131">
        <f t="shared" si="5"/>
        <v>-14717</v>
      </c>
      <c r="P107" s="132">
        <v>5634</v>
      </c>
    </row>
    <row r="108" spans="7:16">
      <c r="G108" s="129">
        <f t="shared" si="6"/>
        <v>105</v>
      </c>
      <c r="H108" s="130">
        <v>553.02055922448767</v>
      </c>
      <c r="I108" s="131">
        <v>-553.02055922448767</v>
      </c>
      <c r="J108" s="132">
        <v>104.09310918159986</v>
      </c>
      <c r="K108" s="130">
        <v>2571</v>
      </c>
      <c r="L108" s="131">
        <f t="shared" si="4"/>
        <v>-2571</v>
      </c>
      <c r="M108" s="132">
        <v>568</v>
      </c>
      <c r="N108" s="133">
        <v>10079</v>
      </c>
      <c r="O108" s="131">
        <f t="shared" si="5"/>
        <v>-10079</v>
      </c>
      <c r="P108" s="132">
        <v>3677</v>
      </c>
    </row>
    <row r="109" spans="7:16">
      <c r="G109" s="129">
        <f t="shared" si="6"/>
        <v>106</v>
      </c>
      <c r="H109" s="130">
        <v>325.87559207510657</v>
      </c>
      <c r="I109" s="131">
        <v>-325.87559207510657</v>
      </c>
      <c r="J109" s="132">
        <v>57.910955108073153</v>
      </c>
      <c r="K109" s="130">
        <v>1515</v>
      </c>
      <c r="L109" s="131">
        <f t="shared" si="4"/>
        <v>-1515</v>
      </c>
      <c r="M109" s="132">
        <v>316</v>
      </c>
      <c r="N109" s="133">
        <v>6541</v>
      </c>
      <c r="O109" s="131">
        <f t="shared" si="5"/>
        <v>-6541</v>
      </c>
      <c r="P109" s="132">
        <v>2306</v>
      </c>
    </row>
    <row r="110" spans="7:16">
      <c r="G110" s="129">
        <f t="shared" si="6"/>
        <v>107</v>
      </c>
      <c r="H110" s="130">
        <v>199.61224385854712</v>
      </c>
      <c r="I110" s="131">
        <v>-199.61224385854712</v>
      </c>
      <c r="J110" s="132">
        <v>34.086828006650656</v>
      </c>
      <c r="K110" s="130">
        <v>928</v>
      </c>
      <c r="L110" s="131">
        <f t="shared" si="4"/>
        <v>-928</v>
      </c>
      <c r="M110" s="132">
        <v>186</v>
      </c>
      <c r="N110" s="133">
        <v>4042</v>
      </c>
      <c r="O110" s="131">
        <f t="shared" si="5"/>
        <v>-4042</v>
      </c>
      <c r="P110" s="132">
        <v>1375</v>
      </c>
    </row>
    <row r="111" spans="7:16" ht="13.8" thickBot="1">
      <c r="G111" s="135">
        <f t="shared" si="6"/>
        <v>108</v>
      </c>
      <c r="H111" s="136">
        <v>232.30735276641258</v>
      </c>
      <c r="I111" s="137">
        <v>-232.30735276641258</v>
      </c>
      <c r="J111" s="138">
        <v>36.102715684463334</v>
      </c>
      <c r="K111" s="136">
        <v>1080</v>
      </c>
      <c r="L111" s="137">
        <f t="shared" si="4"/>
        <v>-1080</v>
      </c>
      <c r="M111" s="138">
        <v>197</v>
      </c>
      <c r="N111" s="139">
        <v>6040</v>
      </c>
      <c r="O111" s="137">
        <f t="shared" si="5"/>
        <v>-6040</v>
      </c>
      <c r="P111" s="138">
        <v>1898</v>
      </c>
    </row>
    <row r="113" spans="11:16">
      <c r="K113" s="140"/>
      <c r="L113" s="140"/>
      <c r="M113" s="140"/>
      <c r="N113" s="140"/>
      <c r="O113" s="140"/>
      <c r="P113" s="140"/>
    </row>
    <row r="114" spans="11:16">
      <c r="N114" s="121"/>
      <c r="O114" s="121"/>
      <c r="P114" s="121"/>
    </row>
    <row r="115" spans="11:16">
      <c r="N115" s="121"/>
      <c r="O115" s="121"/>
      <c r="P115" s="121"/>
    </row>
    <row r="116" spans="11:16">
      <c r="N116" s="121"/>
      <c r="O116" s="121"/>
      <c r="P116" s="121"/>
    </row>
  </sheetData>
  <mergeCells count="3">
    <mergeCell ref="H1:J1"/>
    <mergeCell ref="K1:M1"/>
    <mergeCell ref="N1:P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3</vt:i4>
      </vt:variant>
    </vt:vector>
  </HeadingPairs>
  <TitlesOfParts>
    <vt:vector size="49" baseType="lpstr">
      <vt:lpstr>SOMMAIRE</vt:lpstr>
      <vt:lpstr>Fig 1.1</vt:lpstr>
      <vt:lpstr>Fig 1.2</vt:lpstr>
      <vt:lpstr>Fig 1.3</vt:lpstr>
      <vt:lpstr>Fig 1.4a</vt:lpstr>
      <vt:lpstr>Fig 1.4b</vt:lpstr>
      <vt:lpstr>Fig 1.5</vt:lpstr>
      <vt:lpstr>Fig 1.6</vt:lpstr>
      <vt:lpstr>Fig 1.7</vt:lpstr>
      <vt:lpstr>Fig 1.8</vt:lpstr>
      <vt:lpstr>Fig 1.9</vt:lpstr>
      <vt:lpstr>Fig 1.10</vt:lpstr>
      <vt:lpstr>Tab 1.11</vt:lpstr>
      <vt:lpstr>Tab 1.12</vt:lpstr>
      <vt:lpstr>Fig 1.13</vt:lpstr>
      <vt:lpstr>Fig 1.14</vt:lpstr>
      <vt:lpstr>Tab 1.15</vt:lpstr>
      <vt:lpstr>Tab1.16</vt:lpstr>
      <vt:lpstr>Tab1.17</vt:lpstr>
      <vt:lpstr>Fig1.18</vt:lpstr>
      <vt:lpstr>Fig1.19</vt:lpstr>
      <vt:lpstr>Fig 1.20</vt:lpstr>
      <vt:lpstr>Tab 1.21</vt:lpstr>
      <vt:lpstr>Tab 1.22</vt:lpstr>
      <vt:lpstr>Fig 1.23</vt:lpstr>
      <vt:lpstr>Fig 1.24</vt:lpstr>
      <vt:lpstr>Fig 1.25</vt:lpstr>
      <vt:lpstr>Fig 1.26</vt:lpstr>
      <vt:lpstr>Fig 1.27</vt:lpstr>
      <vt:lpstr>Fig 1.28</vt:lpstr>
      <vt:lpstr>Fig 1.29</vt:lpstr>
      <vt:lpstr>Fig 1.30</vt:lpstr>
      <vt:lpstr>Fig 1.31</vt:lpstr>
      <vt:lpstr>Fig 1.32</vt:lpstr>
      <vt:lpstr>Fig 1.33</vt:lpstr>
      <vt:lpstr>Fig 1.34</vt:lpstr>
      <vt:lpstr>Fig 1.35</vt:lpstr>
      <vt:lpstr>Tab 1.36</vt:lpstr>
      <vt:lpstr>Tab 1.37</vt:lpstr>
      <vt:lpstr>Fig 1.38</vt:lpstr>
      <vt:lpstr>Tab 1.39</vt:lpstr>
      <vt:lpstr>Fig 1.40</vt:lpstr>
      <vt:lpstr>Fig 1.41</vt:lpstr>
      <vt:lpstr>Fig 1.42</vt:lpstr>
      <vt:lpstr>Tab 1.43</vt:lpstr>
      <vt:lpstr>Tab 1.44</vt:lpstr>
      <vt:lpstr>'Fig 1.4a'!OLE_LINK2</vt:lpstr>
      <vt:lpstr>'Fig 1.23'!Zone_d_impression</vt:lpstr>
      <vt:lpstr>'Fig 1.42'!Zone_d_impression</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FNR</cp:lastModifiedBy>
  <cp:lastPrinted>2017-05-15T12:48:30Z</cp:lastPrinted>
  <dcterms:created xsi:type="dcterms:W3CDTF">2017-02-28T10:58:34Z</dcterms:created>
  <dcterms:modified xsi:type="dcterms:W3CDTF">2019-10-03T14:52:37Z</dcterms:modified>
</cp:coreProperties>
</file>